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into\Desktop\"/>
    </mc:Choice>
  </mc:AlternateContent>
  <bookViews>
    <workbookView xWindow="0" yWindow="0" windowWidth="28800" windowHeight="12435" activeTab="1"/>
  </bookViews>
  <sheets>
    <sheet name="General " sheetId="1" r:id="rId1"/>
    <sheet name="Stats" sheetId="16" r:id="rId2"/>
    <sheet name="Miquel Izquierdo" sheetId="9" r:id="rId3"/>
    <sheet name="Xavier Olivenza" sheetId="10" r:id="rId4"/>
    <sheet name="Nicolas Babot" sheetId="11" r:id="rId5"/>
    <sheet name="Daniel Olondriz" sheetId="12" r:id="rId6"/>
    <sheet name="Guillermo Pinto" sheetId="13" r:id="rId7"/>
    <sheet name="Adrian Higuero" sheetId="14" r:id="rId8"/>
    <sheet name="Javier Ortiz" sheetId="15" r:id="rId9"/>
  </sheets>
  <definedNames>
    <definedName name="_xlnm.Print_Area" localSheetId="0">'General '!$A$1:$DO$386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6" l="1"/>
  <c r="D13" i="16"/>
  <c r="C13" i="16"/>
  <c r="F11" i="15"/>
  <c r="F13" i="15"/>
  <c r="F15" i="15"/>
  <c r="F17" i="15"/>
  <c r="F18" i="15"/>
  <c r="F19" i="15"/>
  <c r="F21" i="15"/>
  <c r="F23" i="15"/>
  <c r="F24" i="15"/>
  <c r="F26" i="15"/>
  <c r="F28" i="15"/>
  <c r="F30" i="15"/>
  <c r="F32" i="15"/>
  <c r="F34" i="15"/>
  <c r="F36" i="15"/>
  <c r="F38" i="15"/>
  <c r="F39" i="15"/>
  <c r="F41" i="15"/>
  <c r="F9" i="15"/>
  <c r="G42" i="15"/>
  <c r="E42" i="15"/>
  <c r="F38" i="14"/>
  <c r="E11" i="14"/>
  <c r="E13" i="14"/>
  <c r="E15" i="14"/>
  <c r="E17" i="14"/>
  <c r="E19" i="14"/>
  <c r="E21" i="14"/>
  <c r="E23" i="14"/>
  <c r="E25" i="14"/>
  <c r="E27" i="14"/>
  <c r="E29" i="14"/>
  <c r="E31" i="14"/>
  <c r="E33" i="14"/>
  <c r="E35" i="14"/>
  <c r="E37" i="14"/>
  <c r="E9" i="14"/>
  <c r="D38" i="14"/>
  <c r="I4" i="1"/>
  <c r="E65" i="13"/>
  <c r="F65" i="13"/>
  <c r="D65" i="13"/>
  <c r="E64" i="13"/>
  <c r="E13" i="13"/>
  <c r="E9" i="13"/>
  <c r="E11" i="13"/>
  <c r="E15" i="13"/>
  <c r="E17" i="13"/>
  <c r="E19" i="13"/>
  <c r="E21" i="13"/>
  <c r="E23" i="13"/>
  <c r="E24" i="13"/>
  <c r="E26" i="13"/>
  <c r="E28" i="13"/>
  <c r="E30" i="13"/>
  <c r="E32" i="13"/>
  <c r="E33" i="13"/>
  <c r="E35" i="13"/>
  <c r="E37" i="13"/>
  <c r="E39" i="13"/>
  <c r="E40" i="13"/>
  <c r="E42" i="13"/>
  <c r="E44" i="13"/>
  <c r="E46" i="13"/>
  <c r="E48" i="13"/>
  <c r="E50" i="13"/>
  <c r="E52" i="13"/>
  <c r="E53" i="13"/>
  <c r="E55" i="13"/>
  <c r="E57" i="13"/>
  <c r="E58" i="13"/>
  <c r="E60" i="13"/>
  <c r="E62" i="13"/>
  <c r="F75" i="12"/>
  <c r="D75" i="12"/>
  <c r="E58" i="12"/>
  <c r="E9" i="12"/>
  <c r="E10" i="12"/>
  <c r="E12" i="12"/>
  <c r="E13" i="12"/>
  <c r="E14" i="12"/>
  <c r="E16" i="12"/>
  <c r="E18" i="12"/>
  <c r="E20" i="12"/>
  <c r="E22" i="12"/>
  <c r="E24" i="12"/>
  <c r="E25" i="12"/>
  <c r="E27" i="12"/>
  <c r="E29" i="12"/>
  <c r="E30" i="12"/>
  <c r="E31" i="12"/>
  <c r="E32" i="12"/>
  <c r="E34" i="12"/>
  <c r="E35" i="12"/>
  <c r="E37" i="12"/>
  <c r="E38" i="12"/>
  <c r="E39" i="12"/>
  <c r="E41" i="12"/>
  <c r="E43" i="12"/>
  <c r="E45" i="12"/>
  <c r="E47" i="12"/>
  <c r="E49" i="12"/>
  <c r="E51" i="12"/>
  <c r="E53" i="12"/>
  <c r="E55" i="12"/>
  <c r="E57" i="12"/>
  <c r="E60" i="12"/>
  <c r="E61" i="12"/>
  <c r="E63" i="12"/>
  <c r="E64" i="12"/>
  <c r="E66" i="12"/>
  <c r="E67" i="12"/>
  <c r="E68" i="12"/>
  <c r="E69" i="12"/>
  <c r="E71" i="12"/>
  <c r="E73" i="12"/>
  <c r="E74" i="12"/>
  <c r="E29" i="11"/>
  <c r="E10" i="11"/>
  <c r="E12" i="11"/>
  <c r="E13" i="11"/>
  <c r="E15" i="11"/>
  <c r="E17" i="11"/>
  <c r="E19" i="11"/>
  <c r="E20" i="11"/>
  <c r="E21" i="11"/>
  <c r="E22" i="11"/>
  <c r="E24" i="11"/>
  <c r="E26" i="11"/>
  <c r="E27" i="11"/>
  <c r="E31" i="11"/>
  <c r="E33" i="11"/>
  <c r="E35" i="11"/>
  <c r="E37" i="11"/>
  <c r="E39" i="11"/>
  <c r="E40" i="11"/>
  <c r="E42" i="11"/>
  <c r="E44" i="11"/>
  <c r="E45" i="11"/>
  <c r="E47" i="11"/>
  <c r="E48" i="11"/>
  <c r="E49" i="11"/>
  <c r="E51" i="11"/>
  <c r="E53" i="11"/>
  <c r="E55" i="11"/>
  <c r="E57" i="11"/>
  <c r="E58" i="11"/>
  <c r="E60" i="11"/>
  <c r="E62" i="11"/>
  <c r="E63" i="11"/>
  <c r="E65" i="11"/>
  <c r="E66" i="11"/>
  <c r="E68" i="11"/>
  <c r="E70" i="11"/>
  <c r="E72" i="11"/>
  <c r="E74" i="11"/>
  <c r="E75" i="11"/>
  <c r="E77" i="11"/>
  <c r="E79" i="11"/>
  <c r="E80" i="11"/>
  <c r="E82" i="11"/>
  <c r="E83" i="11"/>
  <c r="E84" i="11"/>
  <c r="E86" i="11"/>
  <c r="E87" i="11"/>
  <c r="E89" i="11"/>
  <c r="E90" i="11"/>
  <c r="E9" i="11"/>
  <c r="F91" i="11"/>
  <c r="D91" i="11"/>
  <c r="E90" i="10"/>
  <c r="E108" i="9"/>
  <c r="F90" i="10"/>
  <c r="E10" i="10"/>
  <c r="E12" i="10"/>
  <c r="E14" i="10"/>
  <c r="E16" i="10"/>
  <c r="E18" i="10"/>
  <c r="E20" i="10"/>
  <c r="E21" i="10"/>
  <c r="E22" i="10"/>
  <c r="E24" i="10"/>
  <c r="E26" i="10"/>
  <c r="E27" i="10"/>
  <c r="E29" i="10"/>
  <c r="E31" i="10"/>
  <c r="E32" i="10"/>
  <c r="E34" i="10"/>
  <c r="E36" i="10"/>
  <c r="E38" i="10"/>
  <c r="E39" i="10"/>
  <c r="E40" i="10"/>
  <c r="E41" i="10"/>
  <c r="E42" i="10"/>
  <c r="E43" i="10"/>
  <c r="E44" i="10"/>
  <c r="E46" i="10"/>
  <c r="E48" i="10"/>
  <c r="E49" i="10"/>
  <c r="E51" i="10"/>
  <c r="E53" i="10"/>
  <c r="E55" i="10"/>
  <c r="E56" i="10"/>
  <c r="E58" i="10"/>
  <c r="E59" i="10"/>
  <c r="E61" i="10"/>
  <c r="E63" i="10"/>
  <c r="E65" i="10"/>
  <c r="E66" i="10"/>
  <c r="E67" i="10"/>
  <c r="E68" i="10"/>
  <c r="E69" i="10"/>
  <c r="E70" i="10"/>
  <c r="E72" i="10"/>
  <c r="E73" i="10"/>
  <c r="E75" i="10"/>
  <c r="E76" i="10"/>
  <c r="E78" i="10"/>
  <c r="E79" i="10"/>
  <c r="E81" i="10"/>
  <c r="E82" i="10"/>
  <c r="E84" i="10"/>
  <c r="E86" i="10"/>
  <c r="E88" i="10"/>
  <c r="E89" i="10"/>
  <c r="E9" i="10"/>
  <c r="D90" i="10"/>
  <c r="F108" i="9"/>
  <c r="D108" i="9"/>
  <c r="E24" i="9"/>
  <c r="E10" i="9"/>
  <c r="E12" i="9"/>
  <c r="E13" i="9"/>
  <c r="E15" i="9"/>
  <c r="E16" i="9"/>
  <c r="E18" i="9"/>
  <c r="E20" i="9"/>
  <c r="E22" i="9"/>
  <c r="E26" i="9"/>
  <c r="E27" i="9"/>
  <c r="E29" i="9"/>
  <c r="E31" i="9"/>
  <c r="E32" i="9"/>
  <c r="E33" i="9"/>
  <c r="E35" i="9"/>
  <c r="E36" i="9"/>
  <c r="E38" i="9"/>
  <c r="E39" i="9"/>
  <c r="E40" i="9"/>
  <c r="E41" i="9"/>
  <c r="E43" i="9"/>
  <c r="E44" i="9"/>
  <c r="E45" i="9"/>
  <c r="E47" i="9"/>
  <c r="E49" i="9"/>
  <c r="E51" i="9"/>
  <c r="E53" i="9"/>
  <c r="E54" i="9"/>
  <c r="E55" i="9"/>
  <c r="E56" i="9"/>
  <c r="E58" i="9"/>
  <c r="E59" i="9"/>
  <c r="E60" i="9"/>
  <c r="E62" i="9"/>
  <c r="E63" i="9"/>
  <c r="E64" i="9"/>
  <c r="E66" i="9"/>
  <c r="E67" i="9"/>
  <c r="E68" i="9"/>
  <c r="E70" i="9"/>
  <c r="E72" i="9"/>
  <c r="E74" i="9"/>
  <c r="E76" i="9"/>
  <c r="E77" i="9"/>
  <c r="E79" i="9"/>
  <c r="E81" i="9"/>
  <c r="E82" i="9"/>
  <c r="E84" i="9"/>
  <c r="E86" i="9"/>
  <c r="E87" i="9"/>
  <c r="E89" i="9"/>
  <c r="E91" i="9"/>
  <c r="E93" i="9"/>
  <c r="E94" i="9"/>
  <c r="E96" i="9"/>
  <c r="E97" i="9"/>
  <c r="E99" i="9"/>
  <c r="E100" i="9"/>
  <c r="E102" i="9"/>
  <c r="E103" i="9"/>
  <c r="E105" i="9"/>
  <c r="E107" i="9"/>
  <c r="E9" i="9"/>
  <c r="F453" i="1"/>
  <c r="F264" i="1"/>
  <c r="F277" i="1"/>
  <c r="F254" i="1"/>
  <c r="F185" i="1"/>
  <c r="F184" i="1"/>
  <c r="F130" i="1"/>
  <c r="F129" i="1"/>
  <c r="F128" i="1"/>
  <c r="F99" i="1"/>
  <c r="F247" i="1"/>
  <c r="F221" i="1"/>
  <c r="F142" i="1"/>
  <c r="F124" i="1"/>
  <c r="F108" i="1"/>
  <c r="F77" i="1"/>
  <c r="F62" i="1"/>
  <c r="F324" i="1"/>
  <c r="F287" i="1"/>
  <c r="F285" i="1"/>
  <c r="F23" i="1"/>
  <c r="F121" i="1"/>
  <c r="F140" i="1"/>
  <c r="F182" i="1"/>
  <c r="F225" i="1"/>
  <c r="F234" i="1"/>
  <c r="F249" i="1"/>
  <c r="F341" i="1"/>
  <c r="F356" i="1"/>
  <c r="F379" i="1"/>
  <c r="F15" i="1"/>
  <c r="F16" i="1"/>
  <c r="F18" i="1"/>
  <c r="F20" i="1"/>
  <c r="F21" i="1"/>
  <c r="F25" i="1"/>
  <c r="F27" i="1"/>
  <c r="F28" i="1"/>
  <c r="F29" i="1"/>
  <c r="F31" i="1"/>
  <c r="F32" i="1"/>
  <c r="F34" i="1"/>
  <c r="F35" i="1"/>
  <c r="F37" i="1"/>
  <c r="F38" i="1"/>
  <c r="F40" i="1"/>
  <c r="F42" i="1"/>
  <c r="F44" i="1"/>
  <c r="F46" i="1"/>
  <c r="F48" i="1"/>
  <c r="F50" i="1"/>
  <c r="F51" i="1"/>
  <c r="F53" i="1"/>
  <c r="F55" i="1"/>
  <c r="F57" i="1"/>
  <c r="F60" i="1"/>
  <c r="F64" i="1"/>
  <c r="F66" i="1"/>
  <c r="F67" i="1"/>
  <c r="F68" i="1"/>
  <c r="F70" i="1"/>
  <c r="F71" i="1"/>
  <c r="F72" i="1"/>
  <c r="F73" i="1"/>
  <c r="F75" i="1"/>
  <c r="F79" i="1"/>
  <c r="F81" i="1"/>
  <c r="F82" i="1"/>
  <c r="F84" i="1"/>
  <c r="F85" i="1"/>
  <c r="F86" i="1"/>
  <c r="F87" i="1"/>
  <c r="F89" i="1"/>
  <c r="F91" i="1"/>
  <c r="F93" i="1"/>
  <c r="F94" i="1"/>
  <c r="F95" i="1"/>
  <c r="F97" i="1"/>
  <c r="F101" i="1"/>
  <c r="F102" i="1"/>
  <c r="F104" i="1"/>
  <c r="F105" i="1"/>
  <c r="F106" i="1"/>
  <c r="F110" i="1"/>
  <c r="F112" i="1"/>
  <c r="F113" i="1"/>
  <c r="F115" i="1"/>
  <c r="F117" i="1"/>
  <c r="F119" i="1"/>
  <c r="F122" i="1"/>
  <c r="F126" i="1"/>
  <c r="F132" i="1"/>
  <c r="F134" i="1"/>
  <c r="F136" i="1"/>
  <c r="F138" i="1"/>
  <c r="F144" i="1"/>
  <c r="F145" i="1"/>
  <c r="F147" i="1"/>
  <c r="F149" i="1"/>
  <c r="F150" i="1"/>
  <c r="F152" i="1"/>
  <c r="F154" i="1"/>
  <c r="F156" i="1"/>
  <c r="F158" i="1"/>
  <c r="F160" i="1"/>
  <c r="F162" i="1"/>
  <c r="F164" i="1"/>
  <c r="F165" i="1"/>
  <c r="F166" i="1"/>
  <c r="F167" i="1"/>
  <c r="F169" i="1"/>
  <c r="F171" i="1"/>
  <c r="F173" i="1"/>
  <c r="F175" i="1"/>
  <c r="F176" i="1"/>
  <c r="F178" i="1"/>
  <c r="F179" i="1"/>
  <c r="F180" i="1"/>
  <c r="F187" i="1"/>
  <c r="F188" i="1"/>
  <c r="F189" i="1"/>
  <c r="F190" i="1"/>
  <c r="F192" i="1"/>
  <c r="F194" i="1"/>
  <c r="F196" i="1"/>
  <c r="F197" i="1"/>
  <c r="F199" i="1"/>
  <c r="F200" i="1"/>
  <c r="F202" i="1"/>
  <c r="F203" i="1"/>
  <c r="F205" i="1"/>
  <c r="F206" i="1"/>
  <c r="F207" i="1"/>
  <c r="F209" i="1"/>
  <c r="F211" i="1"/>
  <c r="F213" i="1"/>
  <c r="F214" i="1"/>
  <c r="F215" i="1"/>
  <c r="F216" i="1"/>
  <c r="F217" i="1"/>
  <c r="F218" i="1"/>
  <c r="F219" i="1"/>
  <c r="F223" i="1"/>
  <c r="F224" i="1"/>
  <c r="F227" i="1"/>
  <c r="F228" i="1"/>
  <c r="F229" i="1"/>
  <c r="F231" i="1"/>
  <c r="F233" i="1"/>
  <c r="F235" i="1"/>
  <c r="F237" i="1"/>
  <c r="F239" i="1"/>
  <c r="F241" i="1"/>
  <c r="F243" i="1"/>
  <c r="F245" i="1"/>
  <c r="F250" i="1"/>
  <c r="F252" i="1"/>
  <c r="F256" i="1"/>
  <c r="F258" i="1"/>
  <c r="F260" i="1"/>
  <c r="F262" i="1"/>
  <c r="F266" i="1"/>
  <c r="F268" i="1"/>
  <c r="F270" i="1"/>
  <c r="F272" i="1"/>
  <c r="F274" i="1"/>
  <c r="F275" i="1"/>
  <c r="F279" i="1"/>
  <c r="F280" i="1"/>
  <c r="F282" i="1"/>
  <c r="F283" i="1"/>
  <c r="F289" i="1"/>
  <c r="F290" i="1"/>
  <c r="F292" i="1"/>
  <c r="F294" i="1"/>
  <c r="F296" i="1"/>
  <c r="F297" i="1"/>
  <c r="F299" i="1"/>
  <c r="F301" i="1"/>
  <c r="F303" i="1"/>
  <c r="F305" i="1"/>
  <c r="F307" i="1"/>
  <c r="F308" i="1"/>
  <c r="F310" i="1"/>
  <c r="F312" i="1"/>
  <c r="F313" i="1"/>
  <c r="F315" i="1"/>
  <c r="F316" i="1"/>
  <c r="F318" i="1"/>
  <c r="F320" i="1"/>
  <c r="F322" i="1"/>
  <c r="F326" i="1"/>
  <c r="F328" i="1"/>
  <c r="F330" i="1"/>
  <c r="F331" i="1"/>
  <c r="F332" i="1"/>
  <c r="F333" i="1"/>
  <c r="F334" i="1"/>
  <c r="F335" i="1"/>
  <c r="F337" i="1"/>
  <c r="F339" i="1"/>
  <c r="F342" i="1"/>
  <c r="F344" i="1"/>
  <c r="F346" i="1"/>
  <c r="F348" i="1"/>
  <c r="F350" i="1"/>
  <c r="F352" i="1"/>
  <c r="F354" i="1"/>
  <c r="F358" i="1"/>
  <c r="F360" i="1"/>
  <c r="F362" i="1"/>
  <c r="F363" i="1"/>
  <c r="F365" i="1"/>
  <c r="F366" i="1"/>
  <c r="F368" i="1"/>
  <c r="F369" i="1"/>
  <c r="F371" i="1"/>
  <c r="F372" i="1"/>
  <c r="F374" i="1"/>
  <c r="F375" i="1"/>
  <c r="F377" i="1"/>
  <c r="F381" i="1"/>
  <c r="F383" i="1"/>
  <c r="F384" i="1"/>
  <c r="F386" i="1"/>
  <c r="F387" i="1"/>
  <c r="F389" i="1"/>
  <c r="F390" i="1"/>
  <c r="F392" i="1"/>
  <c r="F393" i="1"/>
  <c r="F395" i="1"/>
  <c r="F396" i="1"/>
  <c r="F398" i="1"/>
  <c r="F399" i="1"/>
  <c r="F401" i="1"/>
  <c r="F402" i="1"/>
  <c r="F404" i="1"/>
  <c r="F405" i="1"/>
  <c r="F407" i="1"/>
  <c r="F408" i="1"/>
  <c r="F409" i="1"/>
  <c r="F411" i="1"/>
  <c r="F412" i="1"/>
  <c r="F414" i="1"/>
  <c r="F415" i="1"/>
  <c r="F417" i="1"/>
  <c r="F418" i="1"/>
  <c r="F419" i="1"/>
  <c r="F420" i="1"/>
  <c r="F422" i="1"/>
  <c r="F423" i="1"/>
  <c r="F425" i="1"/>
  <c r="F426" i="1"/>
  <c r="F428" i="1"/>
  <c r="F430" i="1"/>
  <c r="F432" i="1"/>
  <c r="F434" i="1"/>
  <c r="F436" i="1"/>
  <c r="F438" i="1"/>
  <c r="F439" i="1"/>
  <c r="F441" i="1"/>
  <c r="F442" i="1"/>
  <c r="F444" i="1"/>
  <c r="F446" i="1"/>
  <c r="F447" i="1"/>
  <c r="F449" i="1"/>
  <c r="F451" i="1"/>
  <c r="F10" i="1"/>
  <c r="F12" i="1"/>
  <c r="F13" i="1"/>
  <c r="F9" i="1"/>
  <c r="F42" i="15" l="1"/>
  <c r="E38" i="14"/>
  <c r="E75" i="12"/>
  <c r="E91" i="11"/>
  <c r="D35" i="1"/>
  <c r="D34" i="1"/>
  <c r="D31" i="1"/>
  <c r="D20" i="1"/>
  <c r="C9" i="1"/>
  <c r="H4" i="1"/>
  <c r="H7" i="1" s="1"/>
  <c r="H6" i="1" l="1"/>
  <c r="J4" i="1" l="1"/>
  <c r="I7" i="1"/>
  <c r="K4" i="1" l="1"/>
  <c r="J7" i="1"/>
  <c r="K7" i="1" l="1"/>
  <c r="L4" i="1"/>
  <c r="L7" i="1" l="1"/>
  <c r="M4" i="1"/>
  <c r="N4" i="1" l="1"/>
  <c r="M7" i="1"/>
  <c r="O4" i="1" l="1"/>
  <c r="N7" i="1"/>
  <c r="O7" i="1" l="1"/>
  <c r="P4" i="1"/>
  <c r="O6" i="1"/>
  <c r="O5" i="1"/>
  <c r="P7" i="1" l="1"/>
  <c r="Q4" i="1"/>
  <c r="R4" i="1" l="1"/>
  <c r="Q7" i="1"/>
  <c r="S4" i="1" l="1"/>
  <c r="R7" i="1"/>
  <c r="S7" i="1" l="1"/>
  <c r="T4" i="1"/>
  <c r="T7" i="1" l="1"/>
  <c r="U4" i="1"/>
  <c r="V4" i="1" l="1"/>
  <c r="U7" i="1"/>
  <c r="W4" i="1" l="1"/>
  <c r="V7" i="1"/>
  <c r="V6" i="1"/>
  <c r="V5" i="1"/>
  <c r="W7" i="1" l="1"/>
  <c r="X4" i="1"/>
  <c r="X7" i="1" l="1"/>
  <c r="Y4" i="1"/>
  <c r="Z4" i="1" l="1"/>
  <c r="Y7" i="1"/>
  <c r="AA4" i="1" l="1"/>
  <c r="Z7" i="1"/>
  <c r="AA7" i="1" l="1"/>
  <c r="AB4" i="1"/>
  <c r="AB7" i="1" l="1"/>
  <c r="AC4" i="1"/>
  <c r="AC6" i="1" l="1"/>
  <c r="AC5" i="1"/>
  <c r="AD4" i="1"/>
  <c r="AC7" i="1"/>
  <c r="AE4" i="1" l="1"/>
  <c r="AD7" i="1"/>
  <c r="AE7" i="1" l="1"/>
  <c r="AF4" i="1"/>
  <c r="AF7" i="1" l="1"/>
  <c r="AG4" i="1"/>
  <c r="AH4" i="1" l="1"/>
  <c r="AG7" i="1"/>
  <c r="AI4" i="1" l="1"/>
  <c r="AH7" i="1"/>
  <c r="AI7" i="1" l="1"/>
  <c r="AJ4" i="1"/>
  <c r="AJ7" i="1" l="1"/>
  <c r="AJ6" i="1"/>
  <c r="AJ5" i="1"/>
  <c r="AK4" i="1"/>
  <c r="AL4" i="1" l="1"/>
  <c r="AK7" i="1"/>
  <c r="AM4" i="1" l="1"/>
  <c r="AL7" i="1"/>
  <c r="AM7" i="1" l="1"/>
  <c r="AN4" i="1"/>
  <c r="AN7" i="1" l="1"/>
  <c r="AO4" i="1"/>
  <c r="AP4" i="1" l="1"/>
  <c r="AO7" i="1"/>
  <c r="AQ4" i="1" l="1"/>
  <c r="AP7" i="1"/>
  <c r="AQ7" i="1" l="1"/>
  <c r="AR4" i="1"/>
  <c r="AQ6" i="1"/>
  <c r="AQ5" i="1"/>
  <c r="AR7" i="1" l="1"/>
  <c r="AS4" i="1"/>
  <c r="AT4" i="1" l="1"/>
  <c r="AS7" i="1"/>
  <c r="AU4" i="1" l="1"/>
  <c r="AT7" i="1"/>
  <c r="AU7" i="1" l="1"/>
  <c r="AV4" i="1"/>
  <c r="AV7" i="1" l="1"/>
  <c r="AW4" i="1"/>
  <c r="AX4" i="1" l="1"/>
  <c r="AW7" i="1"/>
  <c r="AY4" i="1" l="1"/>
  <c r="AX5" i="1"/>
  <c r="AX7" i="1"/>
  <c r="AX6" i="1"/>
  <c r="AY7" i="1" l="1"/>
  <c r="AZ4" i="1"/>
  <c r="AZ7" i="1" l="1"/>
  <c r="BA4" i="1"/>
  <c r="BB4" i="1" l="1"/>
  <c r="BA7" i="1"/>
  <c r="BC4" i="1" l="1"/>
  <c r="BB7" i="1"/>
  <c r="BC7" i="1" l="1"/>
  <c r="BD4" i="1"/>
  <c r="BD7" i="1" l="1"/>
  <c r="BE4" i="1"/>
  <c r="BE6" i="1" l="1"/>
  <c r="BE5" i="1"/>
  <c r="BF4" i="1"/>
  <c r="BE7" i="1"/>
  <c r="BG4" i="1" l="1"/>
  <c r="BF7" i="1"/>
  <c r="BG7" i="1" l="1"/>
  <c r="BH4" i="1"/>
  <c r="BH7" i="1" l="1"/>
  <c r="BI4" i="1"/>
  <c r="BJ4" i="1" l="1"/>
  <c r="BI7" i="1"/>
  <c r="BK4" i="1" l="1"/>
  <c r="BJ7" i="1"/>
  <c r="BL4" i="1" l="1"/>
  <c r="BK7" i="1"/>
  <c r="BL7" i="1" l="1"/>
  <c r="BL6" i="1"/>
  <c r="BM4" i="1"/>
  <c r="BL5" i="1"/>
  <c r="BM7" i="1" l="1"/>
  <c r="BN4" i="1"/>
  <c r="BO4" i="1" l="1"/>
  <c r="BN7" i="1"/>
  <c r="BP4" i="1" l="1"/>
  <c r="BO7" i="1"/>
  <c r="BQ4" i="1" l="1"/>
  <c r="BP7" i="1"/>
  <c r="BR4" i="1" l="1"/>
  <c r="BQ7" i="1"/>
  <c r="BS4" i="1" l="1"/>
  <c r="BR7" i="1"/>
  <c r="BS7" i="1" l="1"/>
  <c r="BT4" i="1"/>
  <c r="BS6" i="1"/>
  <c r="BS5" i="1"/>
  <c r="BT7" i="1" l="1"/>
  <c r="BU4" i="1"/>
  <c r="BU7" i="1" l="1"/>
  <c r="BV4" i="1"/>
  <c r="BW4" i="1" l="1"/>
  <c r="BV7" i="1"/>
  <c r="BX4" i="1" l="1"/>
  <c r="BW7" i="1"/>
  <c r="BY4" i="1" l="1"/>
  <c r="BX7" i="1"/>
  <c r="BZ4" i="1" l="1"/>
  <c r="BY7" i="1"/>
  <c r="CA4" i="1" l="1"/>
  <c r="BZ6" i="1"/>
  <c r="BZ5" i="1"/>
  <c r="BZ7" i="1"/>
  <c r="CB4" i="1" l="1"/>
  <c r="CA7" i="1"/>
  <c r="CC4" i="1" l="1"/>
  <c r="CB7" i="1"/>
  <c r="CD4" i="1" l="1"/>
  <c r="CC7" i="1"/>
  <c r="CE4" i="1" l="1"/>
  <c r="CD7" i="1"/>
  <c r="CF4" i="1" l="1"/>
  <c r="CE7" i="1"/>
  <c r="CG4" i="1" l="1"/>
  <c r="CF7" i="1"/>
  <c r="CH4" i="1" l="1"/>
  <c r="CG6" i="1"/>
  <c r="CG5" i="1"/>
  <c r="CG7" i="1"/>
  <c r="CI4" i="1" l="1"/>
  <c r="CH7" i="1"/>
  <c r="CJ4" i="1" l="1"/>
  <c r="CI7" i="1"/>
  <c r="CK4" i="1" l="1"/>
  <c r="CJ7" i="1"/>
  <c r="CL4" i="1" l="1"/>
  <c r="CK7" i="1"/>
  <c r="CM4" i="1" l="1"/>
  <c r="CL7" i="1"/>
  <c r="CN4" i="1" l="1"/>
  <c r="CM7" i="1"/>
  <c r="CO4" i="1" l="1"/>
  <c r="CN7" i="1"/>
  <c r="CN6" i="1"/>
  <c r="CN5" i="1"/>
  <c r="CP4" i="1" l="1"/>
  <c r="CO7" i="1"/>
  <c r="CQ4" i="1" l="1"/>
  <c r="CP7" i="1"/>
  <c r="CR4" i="1" l="1"/>
  <c r="CQ7" i="1"/>
  <c r="CS4" i="1" l="1"/>
  <c r="CR7" i="1"/>
  <c r="CT4" i="1" l="1"/>
  <c r="CS7" i="1"/>
  <c r="CU4" i="1" l="1"/>
  <c r="CT7" i="1"/>
  <c r="CV4" i="1" l="1"/>
  <c r="CU7" i="1"/>
  <c r="CU6" i="1"/>
  <c r="CU5" i="1"/>
  <c r="CV7" i="1" l="1"/>
  <c r="CW4" i="1"/>
  <c r="CX4" i="1" l="1"/>
  <c r="CW7" i="1"/>
  <c r="CY4" i="1" l="1"/>
  <c r="CX7" i="1"/>
  <c r="CZ4" i="1" l="1"/>
  <c r="CY7" i="1"/>
  <c r="DA4" i="1" l="1"/>
  <c r="CZ7" i="1"/>
  <c r="DB4" i="1" l="1"/>
  <c r="DA7" i="1"/>
  <c r="DC4" i="1" l="1"/>
  <c r="DB5" i="1"/>
  <c r="DB6" i="1"/>
  <c r="DB7" i="1"/>
  <c r="DD4" i="1" l="1"/>
  <c r="DC7" i="1"/>
  <c r="DE4" i="1" l="1"/>
  <c r="DD7" i="1"/>
  <c r="DF4" i="1" l="1"/>
  <c r="DE7" i="1"/>
  <c r="DG4" i="1" l="1"/>
  <c r="DF7" i="1"/>
  <c r="DH4" i="1" l="1"/>
  <c r="DG7" i="1"/>
  <c r="DI4" i="1" l="1"/>
  <c r="DH7" i="1"/>
  <c r="DJ4" i="1" l="1"/>
  <c r="DI5" i="1"/>
  <c r="DI7" i="1"/>
  <c r="DI6" i="1"/>
  <c r="DK4" i="1" l="1"/>
  <c r="DJ7" i="1"/>
  <c r="DL4" i="1" l="1"/>
  <c r="DK7" i="1"/>
  <c r="DM4" i="1" l="1"/>
  <c r="DL7" i="1"/>
  <c r="DN4" i="1" l="1"/>
  <c r="DN7" i="1" s="1"/>
  <c r="DM7" i="1"/>
  <c r="G4" i="14"/>
</calcChain>
</file>

<file path=xl/comments1.xml><?xml version="1.0" encoding="utf-8"?>
<comments xmlns="http://schemas.openxmlformats.org/spreadsheetml/2006/main">
  <authors>
    <author>Vertex42</author>
  </authors>
  <commentList>
    <comment ref="A7" authorId="0" shapeId="0">
      <text>
        <r>
          <rPr>
            <b/>
            <sz val="8"/>
            <color indexed="81"/>
            <rFont val="Tahoma"/>
            <family val="2"/>
          </rPr>
          <t>Task</t>
        </r>
        <r>
          <rPr>
            <sz val="8"/>
            <color indexed="81"/>
            <rFont val="Tahoma"/>
            <family val="2"/>
          </rPr>
          <t xml:space="preserve">
Enter the name of each task and sub-task. Use indents for sub-tasks.</t>
        </r>
      </text>
    </comment>
    <comment ref="B7" authorId="0" shapeId="0">
      <text>
        <r>
          <rPr>
            <b/>
            <sz val="8"/>
            <color indexed="81"/>
            <rFont val="Tahoma"/>
            <family val="2"/>
          </rPr>
          <t>Task Lead</t>
        </r>
        <r>
          <rPr>
            <sz val="8"/>
            <color indexed="81"/>
            <rFont val="Tahoma"/>
            <family val="2"/>
          </rPr>
          <t xml:space="preserve">
Enter the name of the Task Lead in this column.</t>
        </r>
      </text>
    </comment>
    <comment ref="C7" authorId="0" shapeId="0">
      <text>
        <r>
          <rPr>
            <b/>
            <sz val="8"/>
            <color indexed="81"/>
            <rFont val="Tahoma"/>
            <family val="2"/>
          </rPr>
          <t>Task Start Date</t>
        </r>
        <r>
          <rPr>
            <sz val="8"/>
            <color indexed="81"/>
            <rFont val="Tahoma"/>
            <family val="2"/>
          </rPr>
          <t xml:space="preserve">
You can manually enter the Start Date for each task or use a formula to create a dependency on a Predecessor. For example, you could enter </t>
        </r>
        <r>
          <rPr>
            <b/>
            <sz val="8"/>
            <color indexed="81"/>
            <rFont val="Tahoma"/>
            <family val="2"/>
          </rPr>
          <t>=</t>
        </r>
        <r>
          <rPr>
            <b/>
            <i/>
            <sz val="8"/>
            <color indexed="81"/>
            <rFont val="Tahoma"/>
            <family val="2"/>
          </rPr>
          <t>enddate</t>
        </r>
        <r>
          <rPr>
            <b/>
            <sz val="8"/>
            <color indexed="81"/>
            <rFont val="Tahoma"/>
            <family val="2"/>
          </rPr>
          <t>+1</t>
        </r>
        <r>
          <rPr>
            <sz val="8"/>
            <color indexed="81"/>
            <rFont val="Tahoma"/>
            <family val="2"/>
          </rPr>
          <t xml:space="preserve"> to set the Start date to the next calendar day, or </t>
        </r>
        <r>
          <rPr>
            <b/>
            <sz val="8"/>
            <color indexed="81"/>
            <rFont val="Tahoma"/>
            <family val="2"/>
          </rPr>
          <t>=WORKDAY(</t>
        </r>
        <r>
          <rPr>
            <b/>
            <i/>
            <sz val="8"/>
            <color indexed="81"/>
            <rFont val="Tahoma"/>
            <family val="2"/>
          </rPr>
          <t>enddate</t>
        </r>
        <r>
          <rPr>
            <b/>
            <sz val="8"/>
            <color indexed="81"/>
            <rFont val="Tahoma"/>
            <family val="2"/>
          </rPr>
          <t>,1)</t>
        </r>
        <r>
          <rPr>
            <sz val="8"/>
            <color indexed="81"/>
            <rFont val="Tahoma"/>
            <family val="2"/>
          </rPr>
          <t xml:space="preserve"> to set the Start date to the next work day (excluding weekends), where </t>
        </r>
        <r>
          <rPr>
            <i/>
            <sz val="8"/>
            <color indexed="81"/>
            <rFont val="Tahoma"/>
            <family val="2"/>
          </rPr>
          <t>enddate</t>
        </r>
        <r>
          <rPr>
            <sz val="8"/>
            <color indexed="81"/>
            <rFont val="Tahoma"/>
            <family val="2"/>
          </rPr>
          <t xml:space="preserve"> is the cell reference for the End date of the Predecessor task.</t>
        </r>
      </text>
    </comment>
  </commentList>
</comments>
</file>

<file path=xl/comments2.xml><?xml version="1.0" encoding="utf-8"?>
<comments xmlns="http://schemas.openxmlformats.org/spreadsheetml/2006/main">
  <authors>
    <author>Vertex42</author>
  </authors>
  <commentList>
    <comment ref="A7" authorId="0" shapeId="0">
      <text>
        <r>
          <rPr>
            <b/>
            <sz val="8"/>
            <color indexed="81"/>
            <rFont val="Tahoma"/>
            <family val="2"/>
          </rPr>
          <t>Task</t>
        </r>
        <r>
          <rPr>
            <sz val="8"/>
            <color indexed="81"/>
            <rFont val="Tahoma"/>
            <family val="2"/>
          </rPr>
          <t xml:space="preserve">
Enter the name of each task and sub-task. Use indents for sub-tasks.</t>
        </r>
      </text>
    </comment>
    <comment ref="B7" authorId="0" shapeId="0">
      <text>
        <r>
          <rPr>
            <b/>
            <sz val="8"/>
            <color indexed="81"/>
            <rFont val="Tahoma"/>
            <family val="2"/>
          </rPr>
          <t>Task Start Date</t>
        </r>
        <r>
          <rPr>
            <sz val="8"/>
            <color indexed="81"/>
            <rFont val="Tahoma"/>
            <family val="2"/>
          </rPr>
          <t xml:space="preserve">
You can manually enter the Start Date for each task or use a formula to create a dependency on a Predecessor. For example, you could enter </t>
        </r>
        <r>
          <rPr>
            <b/>
            <sz val="8"/>
            <color indexed="81"/>
            <rFont val="Tahoma"/>
            <family val="2"/>
          </rPr>
          <t>=</t>
        </r>
        <r>
          <rPr>
            <b/>
            <i/>
            <sz val="8"/>
            <color indexed="81"/>
            <rFont val="Tahoma"/>
            <family val="2"/>
          </rPr>
          <t>enddate</t>
        </r>
        <r>
          <rPr>
            <b/>
            <sz val="8"/>
            <color indexed="81"/>
            <rFont val="Tahoma"/>
            <family val="2"/>
          </rPr>
          <t>+1</t>
        </r>
        <r>
          <rPr>
            <sz val="8"/>
            <color indexed="81"/>
            <rFont val="Tahoma"/>
            <family val="2"/>
          </rPr>
          <t xml:space="preserve"> to set the Start date to the next calendar day, or </t>
        </r>
        <r>
          <rPr>
            <b/>
            <sz val="8"/>
            <color indexed="81"/>
            <rFont val="Tahoma"/>
            <family val="2"/>
          </rPr>
          <t>=WORKDAY(</t>
        </r>
        <r>
          <rPr>
            <b/>
            <i/>
            <sz val="8"/>
            <color indexed="81"/>
            <rFont val="Tahoma"/>
            <family val="2"/>
          </rPr>
          <t>enddate</t>
        </r>
        <r>
          <rPr>
            <b/>
            <sz val="8"/>
            <color indexed="81"/>
            <rFont val="Tahoma"/>
            <family val="2"/>
          </rPr>
          <t>,1)</t>
        </r>
        <r>
          <rPr>
            <sz val="8"/>
            <color indexed="81"/>
            <rFont val="Tahoma"/>
            <family val="2"/>
          </rPr>
          <t xml:space="preserve"> to set the Start date to the next work day (excluding weekends), where </t>
        </r>
        <r>
          <rPr>
            <i/>
            <sz val="8"/>
            <color indexed="81"/>
            <rFont val="Tahoma"/>
            <family val="2"/>
          </rPr>
          <t>enddate</t>
        </r>
        <r>
          <rPr>
            <sz val="8"/>
            <color indexed="81"/>
            <rFont val="Tahoma"/>
            <family val="2"/>
          </rPr>
          <t xml:space="preserve"> is the cell reference for the End date of the Predecessor task.</t>
        </r>
      </text>
    </comment>
  </commentList>
</comments>
</file>

<file path=xl/comments3.xml><?xml version="1.0" encoding="utf-8"?>
<comments xmlns="http://schemas.openxmlformats.org/spreadsheetml/2006/main">
  <authors>
    <author>Vertex42</author>
  </authors>
  <commentList>
    <comment ref="A7" authorId="0" shapeId="0">
      <text>
        <r>
          <rPr>
            <b/>
            <sz val="8"/>
            <color indexed="81"/>
            <rFont val="Tahoma"/>
            <family val="2"/>
          </rPr>
          <t>Task</t>
        </r>
        <r>
          <rPr>
            <sz val="8"/>
            <color indexed="81"/>
            <rFont val="Tahoma"/>
            <family val="2"/>
          </rPr>
          <t xml:space="preserve">
Enter the name of each task and sub-task. Use indents for sub-tasks.</t>
        </r>
      </text>
    </comment>
    <comment ref="B7" authorId="0" shapeId="0">
      <text>
        <r>
          <rPr>
            <b/>
            <sz val="8"/>
            <color indexed="81"/>
            <rFont val="Tahoma"/>
            <family val="2"/>
          </rPr>
          <t>Task Start Date</t>
        </r>
        <r>
          <rPr>
            <sz val="8"/>
            <color indexed="81"/>
            <rFont val="Tahoma"/>
            <family val="2"/>
          </rPr>
          <t xml:space="preserve">
You can manually enter the Start Date for each task or use a formula to create a dependency on a Predecessor. For example, you could enter </t>
        </r>
        <r>
          <rPr>
            <b/>
            <sz val="8"/>
            <color indexed="81"/>
            <rFont val="Tahoma"/>
            <family val="2"/>
          </rPr>
          <t>=</t>
        </r>
        <r>
          <rPr>
            <b/>
            <i/>
            <sz val="8"/>
            <color indexed="81"/>
            <rFont val="Tahoma"/>
            <family val="2"/>
          </rPr>
          <t>enddate</t>
        </r>
        <r>
          <rPr>
            <b/>
            <sz val="8"/>
            <color indexed="81"/>
            <rFont val="Tahoma"/>
            <family val="2"/>
          </rPr>
          <t>+1</t>
        </r>
        <r>
          <rPr>
            <sz val="8"/>
            <color indexed="81"/>
            <rFont val="Tahoma"/>
            <family val="2"/>
          </rPr>
          <t xml:space="preserve"> to set the Start date to the next calendar day, or </t>
        </r>
        <r>
          <rPr>
            <b/>
            <sz val="8"/>
            <color indexed="81"/>
            <rFont val="Tahoma"/>
            <family val="2"/>
          </rPr>
          <t>=WORKDAY(</t>
        </r>
        <r>
          <rPr>
            <b/>
            <i/>
            <sz val="8"/>
            <color indexed="81"/>
            <rFont val="Tahoma"/>
            <family val="2"/>
          </rPr>
          <t>enddate</t>
        </r>
        <r>
          <rPr>
            <b/>
            <sz val="8"/>
            <color indexed="81"/>
            <rFont val="Tahoma"/>
            <family val="2"/>
          </rPr>
          <t>,1)</t>
        </r>
        <r>
          <rPr>
            <sz val="8"/>
            <color indexed="81"/>
            <rFont val="Tahoma"/>
            <family val="2"/>
          </rPr>
          <t xml:space="preserve"> to set the Start date to the next work day (excluding weekends), where </t>
        </r>
        <r>
          <rPr>
            <i/>
            <sz val="8"/>
            <color indexed="81"/>
            <rFont val="Tahoma"/>
            <family val="2"/>
          </rPr>
          <t>enddate</t>
        </r>
        <r>
          <rPr>
            <sz val="8"/>
            <color indexed="81"/>
            <rFont val="Tahoma"/>
            <family val="2"/>
          </rPr>
          <t xml:space="preserve"> is the cell reference for the End date of the Predecessor task.</t>
        </r>
      </text>
    </comment>
  </commentList>
</comments>
</file>

<file path=xl/comments4.xml><?xml version="1.0" encoding="utf-8"?>
<comments xmlns="http://schemas.openxmlformats.org/spreadsheetml/2006/main">
  <authors>
    <author>Vertex42</author>
  </authors>
  <commentList>
    <comment ref="A7" authorId="0" shapeId="0">
      <text>
        <r>
          <rPr>
            <b/>
            <sz val="8"/>
            <color indexed="81"/>
            <rFont val="Tahoma"/>
            <family val="2"/>
          </rPr>
          <t>Task</t>
        </r>
        <r>
          <rPr>
            <sz val="8"/>
            <color indexed="81"/>
            <rFont val="Tahoma"/>
            <family val="2"/>
          </rPr>
          <t xml:space="preserve">
Enter the name of each task and sub-task. Use indents for sub-tasks.</t>
        </r>
      </text>
    </comment>
    <comment ref="B7" authorId="0" shapeId="0">
      <text>
        <r>
          <rPr>
            <b/>
            <sz val="8"/>
            <color indexed="81"/>
            <rFont val="Tahoma"/>
            <family val="2"/>
          </rPr>
          <t>Task Start Date</t>
        </r>
        <r>
          <rPr>
            <sz val="8"/>
            <color indexed="81"/>
            <rFont val="Tahoma"/>
            <family val="2"/>
          </rPr>
          <t xml:space="preserve">
You can manually enter the Start Date for each task or use a formula to create a dependency on a Predecessor. For example, you could enter </t>
        </r>
        <r>
          <rPr>
            <b/>
            <sz val="8"/>
            <color indexed="81"/>
            <rFont val="Tahoma"/>
            <family val="2"/>
          </rPr>
          <t>=</t>
        </r>
        <r>
          <rPr>
            <b/>
            <i/>
            <sz val="8"/>
            <color indexed="81"/>
            <rFont val="Tahoma"/>
            <family val="2"/>
          </rPr>
          <t>enddate</t>
        </r>
        <r>
          <rPr>
            <b/>
            <sz val="8"/>
            <color indexed="81"/>
            <rFont val="Tahoma"/>
            <family val="2"/>
          </rPr>
          <t>+1</t>
        </r>
        <r>
          <rPr>
            <sz val="8"/>
            <color indexed="81"/>
            <rFont val="Tahoma"/>
            <family val="2"/>
          </rPr>
          <t xml:space="preserve"> to set the Start date to the next calendar day, or </t>
        </r>
        <r>
          <rPr>
            <b/>
            <sz val="8"/>
            <color indexed="81"/>
            <rFont val="Tahoma"/>
            <family val="2"/>
          </rPr>
          <t>=WORKDAY(</t>
        </r>
        <r>
          <rPr>
            <b/>
            <i/>
            <sz val="8"/>
            <color indexed="81"/>
            <rFont val="Tahoma"/>
            <family val="2"/>
          </rPr>
          <t>enddate</t>
        </r>
        <r>
          <rPr>
            <b/>
            <sz val="8"/>
            <color indexed="81"/>
            <rFont val="Tahoma"/>
            <family val="2"/>
          </rPr>
          <t>,1)</t>
        </r>
        <r>
          <rPr>
            <sz val="8"/>
            <color indexed="81"/>
            <rFont val="Tahoma"/>
            <family val="2"/>
          </rPr>
          <t xml:space="preserve"> to set the Start date to the next work day (excluding weekends), where </t>
        </r>
        <r>
          <rPr>
            <i/>
            <sz val="8"/>
            <color indexed="81"/>
            <rFont val="Tahoma"/>
            <family val="2"/>
          </rPr>
          <t>enddate</t>
        </r>
        <r>
          <rPr>
            <sz val="8"/>
            <color indexed="81"/>
            <rFont val="Tahoma"/>
            <family val="2"/>
          </rPr>
          <t xml:space="preserve"> is the cell reference for the End date of the Predecessor task.</t>
        </r>
      </text>
    </comment>
  </commentList>
</comments>
</file>

<file path=xl/comments5.xml><?xml version="1.0" encoding="utf-8"?>
<comments xmlns="http://schemas.openxmlformats.org/spreadsheetml/2006/main">
  <authors>
    <author>Vertex42</author>
  </authors>
  <commentList>
    <comment ref="A7" authorId="0" shapeId="0">
      <text>
        <r>
          <rPr>
            <b/>
            <sz val="8"/>
            <color indexed="81"/>
            <rFont val="Tahoma"/>
            <family val="2"/>
          </rPr>
          <t>Task</t>
        </r>
        <r>
          <rPr>
            <sz val="8"/>
            <color indexed="81"/>
            <rFont val="Tahoma"/>
            <family val="2"/>
          </rPr>
          <t xml:space="preserve">
Enter the name of each task and sub-task. Use indents for sub-tasks.</t>
        </r>
      </text>
    </comment>
    <comment ref="B7" authorId="0" shapeId="0">
      <text>
        <r>
          <rPr>
            <b/>
            <sz val="8"/>
            <color indexed="81"/>
            <rFont val="Tahoma"/>
            <family val="2"/>
          </rPr>
          <t>Task Start Date</t>
        </r>
        <r>
          <rPr>
            <sz val="8"/>
            <color indexed="81"/>
            <rFont val="Tahoma"/>
            <family val="2"/>
          </rPr>
          <t xml:space="preserve">
You can manually enter the Start Date for each task or use a formula to create a dependency on a Predecessor. For example, you could enter </t>
        </r>
        <r>
          <rPr>
            <b/>
            <sz val="8"/>
            <color indexed="81"/>
            <rFont val="Tahoma"/>
            <family val="2"/>
          </rPr>
          <t>=</t>
        </r>
        <r>
          <rPr>
            <b/>
            <i/>
            <sz val="8"/>
            <color indexed="81"/>
            <rFont val="Tahoma"/>
            <family val="2"/>
          </rPr>
          <t>enddate</t>
        </r>
        <r>
          <rPr>
            <b/>
            <sz val="8"/>
            <color indexed="81"/>
            <rFont val="Tahoma"/>
            <family val="2"/>
          </rPr>
          <t>+1</t>
        </r>
        <r>
          <rPr>
            <sz val="8"/>
            <color indexed="81"/>
            <rFont val="Tahoma"/>
            <family val="2"/>
          </rPr>
          <t xml:space="preserve"> to set the Start date to the next calendar day, or </t>
        </r>
        <r>
          <rPr>
            <b/>
            <sz val="8"/>
            <color indexed="81"/>
            <rFont val="Tahoma"/>
            <family val="2"/>
          </rPr>
          <t>=WORKDAY(</t>
        </r>
        <r>
          <rPr>
            <b/>
            <i/>
            <sz val="8"/>
            <color indexed="81"/>
            <rFont val="Tahoma"/>
            <family val="2"/>
          </rPr>
          <t>enddate</t>
        </r>
        <r>
          <rPr>
            <b/>
            <sz val="8"/>
            <color indexed="81"/>
            <rFont val="Tahoma"/>
            <family val="2"/>
          </rPr>
          <t>,1)</t>
        </r>
        <r>
          <rPr>
            <sz val="8"/>
            <color indexed="81"/>
            <rFont val="Tahoma"/>
            <family val="2"/>
          </rPr>
          <t xml:space="preserve"> to set the Start date to the next work day (excluding weekends), where </t>
        </r>
        <r>
          <rPr>
            <i/>
            <sz val="8"/>
            <color indexed="81"/>
            <rFont val="Tahoma"/>
            <family val="2"/>
          </rPr>
          <t>enddate</t>
        </r>
        <r>
          <rPr>
            <sz val="8"/>
            <color indexed="81"/>
            <rFont val="Tahoma"/>
            <family val="2"/>
          </rPr>
          <t xml:space="preserve"> is the cell reference for the End date of the Predecessor task.</t>
        </r>
      </text>
    </comment>
  </commentList>
</comments>
</file>

<file path=xl/comments6.xml><?xml version="1.0" encoding="utf-8"?>
<comments xmlns="http://schemas.openxmlformats.org/spreadsheetml/2006/main">
  <authors>
    <author>Vertex42</author>
  </authors>
  <commentList>
    <comment ref="A7" authorId="0" shapeId="0">
      <text>
        <r>
          <rPr>
            <b/>
            <sz val="8"/>
            <color indexed="81"/>
            <rFont val="Tahoma"/>
            <family val="2"/>
          </rPr>
          <t>Task</t>
        </r>
        <r>
          <rPr>
            <sz val="8"/>
            <color indexed="81"/>
            <rFont val="Tahoma"/>
            <family val="2"/>
          </rPr>
          <t xml:space="preserve">
Enter the name of each task and sub-task. Use indents for sub-tasks.</t>
        </r>
      </text>
    </comment>
    <comment ref="B7" authorId="0" shapeId="0">
      <text>
        <r>
          <rPr>
            <b/>
            <sz val="8"/>
            <color indexed="81"/>
            <rFont val="Tahoma"/>
            <family val="2"/>
          </rPr>
          <t>Task Start Date</t>
        </r>
        <r>
          <rPr>
            <sz val="8"/>
            <color indexed="81"/>
            <rFont val="Tahoma"/>
            <family val="2"/>
          </rPr>
          <t xml:space="preserve">
You can manually enter the Start Date for each task or use a formula to create a dependency on a Predecessor. For example, you could enter </t>
        </r>
        <r>
          <rPr>
            <b/>
            <sz val="8"/>
            <color indexed="81"/>
            <rFont val="Tahoma"/>
            <family val="2"/>
          </rPr>
          <t>=</t>
        </r>
        <r>
          <rPr>
            <b/>
            <i/>
            <sz val="8"/>
            <color indexed="81"/>
            <rFont val="Tahoma"/>
            <family val="2"/>
          </rPr>
          <t>enddate</t>
        </r>
        <r>
          <rPr>
            <b/>
            <sz val="8"/>
            <color indexed="81"/>
            <rFont val="Tahoma"/>
            <family val="2"/>
          </rPr>
          <t>+1</t>
        </r>
        <r>
          <rPr>
            <sz val="8"/>
            <color indexed="81"/>
            <rFont val="Tahoma"/>
            <family val="2"/>
          </rPr>
          <t xml:space="preserve"> to set the Start date to the next calendar day, or </t>
        </r>
        <r>
          <rPr>
            <b/>
            <sz val="8"/>
            <color indexed="81"/>
            <rFont val="Tahoma"/>
            <family val="2"/>
          </rPr>
          <t>=WORKDAY(</t>
        </r>
        <r>
          <rPr>
            <b/>
            <i/>
            <sz val="8"/>
            <color indexed="81"/>
            <rFont val="Tahoma"/>
            <family val="2"/>
          </rPr>
          <t>enddate</t>
        </r>
        <r>
          <rPr>
            <b/>
            <sz val="8"/>
            <color indexed="81"/>
            <rFont val="Tahoma"/>
            <family val="2"/>
          </rPr>
          <t>,1)</t>
        </r>
        <r>
          <rPr>
            <sz val="8"/>
            <color indexed="81"/>
            <rFont val="Tahoma"/>
            <family val="2"/>
          </rPr>
          <t xml:space="preserve"> to set the Start date to the next work day (excluding weekends), where </t>
        </r>
        <r>
          <rPr>
            <i/>
            <sz val="8"/>
            <color indexed="81"/>
            <rFont val="Tahoma"/>
            <family val="2"/>
          </rPr>
          <t>enddate</t>
        </r>
        <r>
          <rPr>
            <sz val="8"/>
            <color indexed="81"/>
            <rFont val="Tahoma"/>
            <family val="2"/>
          </rPr>
          <t xml:space="preserve"> is the cell reference for the End date of the Predecessor task.</t>
        </r>
      </text>
    </comment>
  </commentList>
</comments>
</file>

<file path=xl/comments7.xml><?xml version="1.0" encoding="utf-8"?>
<comments xmlns="http://schemas.openxmlformats.org/spreadsheetml/2006/main">
  <authors>
    <author>Vertex42</author>
  </authors>
  <commentList>
    <comment ref="A7" authorId="0" shapeId="0">
      <text>
        <r>
          <rPr>
            <b/>
            <sz val="8"/>
            <color indexed="81"/>
            <rFont val="Tahoma"/>
            <family val="2"/>
          </rPr>
          <t>Task</t>
        </r>
        <r>
          <rPr>
            <sz val="8"/>
            <color indexed="81"/>
            <rFont val="Tahoma"/>
            <family val="2"/>
          </rPr>
          <t xml:space="preserve">
Enter the name of each task and sub-task. Use indents for sub-tasks.</t>
        </r>
      </text>
    </comment>
    <comment ref="B7" authorId="0" shapeId="0">
      <text>
        <r>
          <rPr>
            <b/>
            <sz val="8"/>
            <color indexed="81"/>
            <rFont val="Tahoma"/>
            <family val="2"/>
          </rPr>
          <t>Task Start Date</t>
        </r>
        <r>
          <rPr>
            <sz val="8"/>
            <color indexed="81"/>
            <rFont val="Tahoma"/>
            <family val="2"/>
          </rPr>
          <t xml:space="preserve">
You can manually enter the Start Date for each task or use a formula to create a dependency on a Predecessor. For example, you could enter </t>
        </r>
        <r>
          <rPr>
            <b/>
            <sz val="8"/>
            <color indexed="81"/>
            <rFont val="Tahoma"/>
            <family val="2"/>
          </rPr>
          <t>=</t>
        </r>
        <r>
          <rPr>
            <b/>
            <i/>
            <sz val="8"/>
            <color indexed="81"/>
            <rFont val="Tahoma"/>
            <family val="2"/>
          </rPr>
          <t>enddate</t>
        </r>
        <r>
          <rPr>
            <b/>
            <sz val="8"/>
            <color indexed="81"/>
            <rFont val="Tahoma"/>
            <family val="2"/>
          </rPr>
          <t>+1</t>
        </r>
        <r>
          <rPr>
            <sz val="8"/>
            <color indexed="81"/>
            <rFont val="Tahoma"/>
            <family val="2"/>
          </rPr>
          <t xml:space="preserve"> to set the Start date to the next calendar day, or </t>
        </r>
        <r>
          <rPr>
            <b/>
            <sz val="8"/>
            <color indexed="81"/>
            <rFont val="Tahoma"/>
            <family val="2"/>
          </rPr>
          <t>=WORKDAY(</t>
        </r>
        <r>
          <rPr>
            <b/>
            <i/>
            <sz val="8"/>
            <color indexed="81"/>
            <rFont val="Tahoma"/>
            <family val="2"/>
          </rPr>
          <t>enddate</t>
        </r>
        <r>
          <rPr>
            <b/>
            <sz val="8"/>
            <color indexed="81"/>
            <rFont val="Tahoma"/>
            <family val="2"/>
          </rPr>
          <t>,1)</t>
        </r>
        <r>
          <rPr>
            <sz val="8"/>
            <color indexed="81"/>
            <rFont val="Tahoma"/>
            <family val="2"/>
          </rPr>
          <t xml:space="preserve"> to set the Start date to the next work day (excluding weekends), where </t>
        </r>
        <r>
          <rPr>
            <i/>
            <sz val="8"/>
            <color indexed="81"/>
            <rFont val="Tahoma"/>
            <family val="2"/>
          </rPr>
          <t>enddate</t>
        </r>
        <r>
          <rPr>
            <sz val="8"/>
            <color indexed="81"/>
            <rFont val="Tahoma"/>
            <family val="2"/>
          </rPr>
          <t xml:space="preserve"> is the cell reference for the End date of the Predecessor task.</t>
        </r>
      </text>
    </comment>
  </commentList>
</comments>
</file>

<file path=xl/comments8.xml><?xml version="1.0" encoding="utf-8"?>
<comments xmlns="http://schemas.openxmlformats.org/spreadsheetml/2006/main">
  <authors>
    <author>Vertex42</author>
  </authors>
  <commentList>
    <comment ref="A7" authorId="0" shapeId="0">
      <text>
        <r>
          <rPr>
            <b/>
            <sz val="8"/>
            <color indexed="81"/>
            <rFont val="Tahoma"/>
            <family val="2"/>
          </rPr>
          <t>Task</t>
        </r>
        <r>
          <rPr>
            <sz val="8"/>
            <color indexed="81"/>
            <rFont val="Tahoma"/>
            <family val="2"/>
          </rPr>
          <t xml:space="preserve">
Enter the name of each task and sub-task. Use indents for sub-tasks.</t>
        </r>
      </text>
    </comment>
    <comment ref="B7" authorId="0" shapeId="0">
      <text>
        <r>
          <rPr>
            <b/>
            <sz val="8"/>
            <color indexed="81"/>
            <rFont val="Tahoma"/>
            <family val="2"/>
          </rPr>
          <t>Task Lead</t>
        </r>
        <r>
          <rPr>
            <sz val="8"/>
            <color indexed="81"/>
            <rFont val="Tahoma"/>
            <family val="2"/>
          </rPr>
          <t xml:space="preserve">
Enter the name of the Task Lead in this column.</t>
        </r>
      </text>
    </comment>
    <comment ref="C7" authorId="0" shapeId="0">
      <text>
        <r>
          <rPr>
            <b/>
            <sz val="8"/>
            <color indexed="81"/>
            <rFont val="Tahoma"/>
            <family val="2"/>
          </rPr>
          <t>Task Start Date</t>
        </r>
        <r>
          <rPr>
            <sz val="8"/>
            <color indexed="81"/>
            <rFont val="Tahoma"/>
            <family val="2"/>
          </rPr>
          <t xml:space="preserve">
You can manually enter the Start Date for each task or use a formula to create a dependency on a Predecessor. For example, you could enter </t>
        </r>
        <r>
          <rPr>
            <b/>
            <sz val="8"/>
            <color indexed="81"/>
            <rFont val="Tahoma"/>
            <family val="2"/>
          </rPr>
          <t>=</t>
        </r>
        <r>
          <rPr>
            <b/>
            <i/>
            <sz val="8"/>
            <color indexed="81"/>
            <rFont val="Tahoma"/>
            <family val="2"/>
          </rPr>
          <t>enddate</t>
        </r>
        <r>
          <rPr>
            <b/>
            <sz val="8"/>
            <color indexed="81"/>
            <rFont val="Tahoma"/>
            <family val="2"/>
          </rPr>
          <t>+1</t>
        </r>
        <r>
          <rPr>
            <sz val="8"/>
            <color indexed="81"/>
            <rFont val="Tahoma"/>
            <family val="2"/>
          </rPr>
          <t xml:space="preserve"> to set the Start date to the next calendar day, or </t>
        </r>
        <r>
          <rPr>
            <b/>
            <sz val="8"/>
            <color indexed="81"/>
            <rFont val="Tahoma"/>
            <family val="2"/>
          </rPr>
          <t>=WORKDAY(</t>
        </r>
        <r>
          <rPr>
            <b/>
            <i/>
            <sz val="8"/>
            <color indexed="81"/>
            <rFont val="Tahoma"/>
            <family val="2"/>
          </rPr>
          <t>enddate</t>
        </r>
        <r>
          <rPr>
            <b/>
            <sz val="8"/>
            <color indexed="81"/>
            <rFont val="Tahoma"/>
            <family val="2"/>
          </rPr>
          <t>,1)</t>
        </r>
        <r>
          <rPr>
            <sz val="8"/>
            <color indexed="81"/>
            <rFont val="Tahoma"/>
            <family val="2"/>
          </rPr>
          <t xml:space="preserve"> to set the Start date to the next work day (excluding weekends), where </t>
        </r>
        <r>
          <rPr>
            <i/>
            <sz val="8"/>
            <color indexed="81"/>
            <rFont val="Tahoma"/>
            <family val="2"/>
          </rPr>
          <t>enddate</t>
        </r>
        <r>
          <rPr>
            <sz val="8"/>
            <color indexed="81"/>
            <rFont val="Tahoma"/>
            <family val="2"/>
          </rPr>
          <t xml:space="preserve"> is the cell reference for the End date of the Predecessor task.</t>
        </r>
      </text>
    </comment>
  </commentList>
</comments>
</file>

<file path=xl/sharedStrings.xml><?xml version="1.0" encoding="utf-8"?>
<sst xmlns="http://schemas.openxmlformats.org/spreadsheetml/2006/main" count="2109" uniqueCount="360">
  <si>
    <t>ZELDA: HYRULE CONQUEST</t>
  </si>
  <si>
    <t>Summit Games</t>
  </si>
  <si>
    <t>Project Lead:</t>
  </si>
  <si>
    <t>Nicolas Babot</t>
  </si>
  <si>
    <t>Project Start Date:</t>
  </si>
  <si>
    <t>Display Week:</t>
  </si>
  <si>
    <t>Task</t>
  </si>
  <si>
    <t>Lead</t>
  </si>
  <si>
    <t>Start</t>
  </si>
  <si>
    <t>End</t>
  </si>
  <si>
    <t xml:space="preserve">Core engine </t>
  </si>
  <si>
    <t>Miquel Izquierdo</t>
  </si>
  <si>
    <t>Windows Resized</t>
  </si>
  <si>
    <t>Console Code</t>
  </si>
  <si>
    <t>Xavier Olivenza</t>
  </si>
  <si>
    <t>Module Scene</t>
  </si>
  <si>
    <t>2nd player</t>
  </si>
  <si>
    <t>hours estimated</t>
  </si>
  <si>
    <t>Creating the Module console</t>
  </si>
  <si>
    <t>Adding to Project master</t>
  </si>
  <si>
    <t>Hours</t>
  </si>
  <si>
    <t>Daniel Olondriz</t>
  </si>
  <si>
    <t>Overworld Spriites</t>
  </si>
  <si>
    <t>Link sprites</t>
  </si>
  <si>
    <t>Extracting Sprites</t>
  </si>
  <si>
    <t>Players</t>
  </si>
  <si>
    <t>Code to STD</t>
  </si>
  <si>
    <t>Nicolas babot</t>
  </si>
  <si>
    <t>Guillermo Pinto</t>
  </si>
  <si>
    <t>Overworld tileset</t>
  </si>
  <si>
    <t xml:space="preserve">change tileset </t>
  </si>
  <si>
    <t>dungeon tileset</t>
  </si>
  <si>
    <t>Coding STD</t>
  </si>
  <si>
    <t>Player</t>
  </si>
  <si>
    <t xml:space="preserve">Pathfinding </t>
  </si>
  <si>
    <t>Move Player</t>
  </si>
  <si>
    <t>Animation, fade to black</t>
  </si>
  <si>
    <t>Camera limits</t>
  </si>
  <si>
    <t>2 player mode</t>
  </si>
  <si>
    <t>Window</t>
  </si>
  <si>
    <t>Window resize</t>
  </si>
  <si>
    <t>Link animation add</t>
  </si>
  <si>
    <t>Production Plan</t>
  </si>
  <si>
    <t>Team</t>
  </si>
  <si>
    <t>Animations for 2 players</t>
  </si>
  <si>
    <t>Movement</t>
  </si>
  <si>
    <t>Menu</t>
  </si>
  <si>
    <t>Enable disable menu</t>
  </si>
  <si>
    <t xml:space="preserve">Movement </t>
  </si>
  <si>
    <t xml:space="preserve">Production! </t>
  </si>
  <si>
    <t>Camara</t>
  </si>
  <si>
    <t xml:space="preserve">Elipses and centring </t>
  </si>
  <si>
    <t>Collider</t>
  </si>
  <si>
    <t>Logic</t>
  </si>
  <si>
    <t>M.Collision</t>
  </si>
  <si>
    <t>Link Collider</t>
  </si>
  <si>
    <t>Height Collider</t>
  </si>
  <si>
    <t>Levels of height</t>
  </si>
  <si>
    <t>Gamepad</t>
  </si>
  <si>
    <t>Jump</t>
  </si>
  <si>
    <t>Height  and jump</t>
  </si>
  <si>
    <t xml:space="preserve">diagrams </t>
  </si>
  <si>
    <t>character and player reestructured</t>
  </si>
  <si>
    <t>player stats</t>
  </si>
  <si>
    <t xml:space="preserve">zoom </t>
  </si>
  <si>
    <t>bugs</t>
  </si>
  <si>
    <t>Roll and entities</t>
  </si>
  <si>
    <t>Roll implemented</t>
  </si>
  <si>
    <t>Collision and entities</t>
  </si>
  <si>
    <t>re sized map</t>
  </si>
  <si>
    <t>Buttons</t>
  </si>
  <si>
    <t>Buttons implemented</t>
  </si>
  <si>
    <t>player heigth</t>
  </si>
  <si>
    <t xml:space="preserve">Zelda sprites </t>
  </si>
  <si>
    <t>Zelda sprites added</t>
  </si>
  <si>
    <t xml:space="preserve">cooperartive game </t>
  </si>
  <si>
    <t>zelda</t>
  </si>
  <si>
    <t>zelda add</t>
  </si>
  <si>
    <t xml:space="preserve">zoom camera </t>
  </si>
  <si>
    <t>zelda jump and roll</t>
  </si>
  <si>
    <t xml:space="preserve">coperative &amp; culling </t>
  </si>
  <si>
    <t xml:space="preserve">Camera culling </t>
  </si>
  <si>
    <t>collision tiles and print</t>
  </si>
  <si>
    <t>Gui variablles</t>
  </si>
  <si>
    <t>debug mode</t>
  </si>
  <si>
    <t>Picking zelda</t>
  </si>
  <si>
    <t>throwing zelda</t>
  </si>
  <si>
    <t>Enemies</t>
  </si>
  <si>
    <t>second gamepad</t>
  </si>
  <si>
    <t>Javier ortiz</t>
  </si>
  <si>
    <t>Enemies, enemies by tiles</t>
  </si>
  <si>
    <t>Main menu,options</t>
  </si>
  <si>
    <t>HUD</t>
  </si>
  <si>
    <t>Hud module</t>
  </si>
  <si>
    <t>Arrows</t>
  </si>
  <si>
    <t>Graphic Menu</t>
  </si>
  <si>
    <t>Graphic menu</t>
  </si>
  <si>
    <t>Life add</t>
  </si>
  <si>
    <t>Sword collision</t>
  </si>
  <si>
    <t>background intro, parrallax</t>
  </si>
  <si>
    <t>Intro, mmain menu parralax</t>
  </si>
  <si>
    <t>item tileset</t>
  </si>
  <si>
    <t>menu atlas</t>
  </si>
  <si>
    <t xml:space="preserve">social buttons added </t>
  </si>
  <si>
    <t>Animations pivot, maps</t>
  </si>
  <si>
    <t>Dunngeon tileset</t>
  </si>
  <si>
    <t>collision tileset</t>
  </si>
  <si>
    <t>Sword-enemies collision</t>
  </si>
  <si>
    <t>Adrian Higuero</t>
  </si>
  <si>
    <t>Sharing art</t>
  </si>
  <si>
    <t>twitter and github button</t>
  </si>
  <si>
    <t>link spritesheet</t>
  </si>
  <si>
    <t>gamepad</t>
  </si>
  <si>
    <t>spritesheet</t>
  </si>
  <si>
    <t>In game</t>
  </si>
  <si>
    <t>objects with texture</t>
  </si>
  <si>
    <t>more arrows</t>
  </si>
  <si>
    <t>map update, change scene</t>
  </si>
  <si>
    <t>door</t>
  </si>
  <si>
    <t>tiled</t>
  </si>
  <si>
    <t xml:space="preserve">pathfinding </t>
  </si>
  <si>
    <t>in game menu</t>
  </si>
  <si>
    <t>spritesheet link</t>
  </si>
  <si>
    <t>audio and enemy</t>
  </si>
  <si>
    <t xml:space="preserve">Audio  </t>
  </si>
  <si>
    <t>enemy path</t>
  </si>
  <si>
    <t>link, zelda, attack</t>
  </si>
  <si>
    <t>Link update</t>
  </si>
  <si>
    <t>Zelda Attack</t>
  </si>
  <si>
    <t xml:space="preserve">Attack timing </t>
  </si>
  <si>
    <t>Controls</t>
  </si>
  <si>
    <t>sprites</t>
  </si>
  <si>
    <t>Zelda (blue link)</t>
  </si>
  <si>
    <t>controls menu</t>
  </si>
  <si>
    <t>Dianas</t>
  </si>
  <si>
    <t>Bow</t>
  </si>
  <si>
    <t>Appveyor</t>
  </si>
  <si>
    <t xml:space="preserve">Appveyor implementation </t>
  </si>
  <si>
    <t xml:space="preserve">init variables to zero </t>
  </si>
  <si>
    <t xml:space="preserve">initing variables </t>
  </si>
  <si>
    <t>code to STD</t>
  </si>
  <si>
    <t>bug hunting, player collider</t>
  </si>
  <si>
    <t xml:space="preserve">bug fixing </t>
  </si>
  <si>
    <t>player collider</t>
  </si>
  <si>
    <t>Game loop art, scenes</t>
  </si>
  <si>
    <t xml:space="preserve">Game loop art  </t>
  </si>
  <si>
    <t>Scenes</t>
  </si>
  <si>
    <t>Bug hunting, pause, draw</t>
  </si>
  <si>
    <t>fixing bugs</t>
  </si>
  <si>
    <t>pause</t>
  </si>
  <si>
    <t xml:space="preserve">Draw function </t>
  </si>
  <si>
    <t xml:space="preserve">Bug hunting </t>
  </si>
  <si>
    <t>Load code</t>
  </si>
  <si>
    <t>xml</t>
  </si>
  <si>
    <t xml:space="preserve">Scenes </t>
  </si>
  <si>
    <t xml:space="preserve">Menu label </t>
  </si>
  <si>
    <t xml:space="preserve">Backgound </t>
  </si>
  <si>
    <t>Loop, life, sound effect</t>
  </si>
  <si>
    <t xml:space="preserve">Loop  </t>
  </si>
  <si>
    <t>Sound Efect</t>
  </si>
  <si>
    <t>door sprites, title and controls</t>
  </si>
  <si>
    <t xml:space="preserve">Door sprites  </t>
  </si>
  <si>
    <t>Title sprites</t>
  </si>
  <si>
    <t>Hits effects</t>
  </si>
  <si>
    <t>Maps</t>
  </si>
  <si>
    <t>Link sprites, bigger</t>
  </si>
  <si>
    <t>Link spritesheets</t>
  </si>
  <si>
    <t>Menu and music sync</t>
  </si>
  <si>
    <t xml:space="preserve">Button sprites, audio </t>
  </si>
  <si>
    <t>bugs, collider</t>
  </si>
  <si>
    <t>attack bugs</t>
  </si>
  <si>
    <t>Coming soon sign</t>
  </si>
  <si>
    <t xml:space="preserve">Coming soon sign </t>
  </si>
  <si>
    <t xml:space="preserve">Module action </t>
  </si>
  <si>
    <t>Dialogue manager</t>
  </si>
  <si>
    <t>Tilesets created</t>
  </si>
  <si>
    <t>Tileset created</t>
  </si>
  <si>
    <t>Items and overworld tileset</t>
  </si>
  <si>
    <t>items and overworld tileset</t>
  </si>
  <si>
    <t xml:space="preserve">Green Enemy </t>
  </si>
  <si>
    <t>Collision tileset</t>
  </si>
  <si>
    <t>Fran research</t>
  </si>
  <si>
    <t>arrow directions</t>
  </si>
  <si>
    <t>enemies, shield bomb</t>
  </si>
  <si>
    <t>bomb enemy</t>
  </si>
  <si>
    <t>dialogues xml</t>
  </si>
  <si>
    <t>Dialogues XML</t>
  </si>
  <si>
    <t xml:space="preserve">Boss </t>
  </si>
  <si>
    <t>Test room and boos</t>
  </si>
  <si>
    <t>boss foots</t>
  </si>
  <si>
    <t>items read, npc</t>
  </si>
  <si>
    <t>Enemies Collision</t>
  </si>
  <si>
    <t>Quadtree</t>
  </si>
  <si>
    <t xml:space="preserve">Puzzle </t>
  </si>
  <si>
    <t>color puzzle</t>
  </si>
  <si>
    <t>Puzzle color</t>
  </si>
  <si>
    <t xml:space="preserve">Dungeon, int and ex castle </t>
  </si>
  <si>
    <t>Adapting blit</t>
  </si>
  <si>
    <t>Dialogues  illustration</t>
  </si>
  <si>
    <t>Cave tileset</t>
  </si>
  <si>
    <t>Dialogues</t>
  </si>
  <si>
    <t xml:space="preserve">Dialogues </t>
  </si>
  <si>
    <t>Dialogue illustration</t>
  </si>
  <si>
    <t>Enemies spritesheet hit</t>
  </si>
  <si>
    <t>save/load code</t>
  </si>
  <si>
    <t xml:space="preserve">save / load </t>
  </si>
  <si>
    <t>On collisionn</t>
  </si>
  <si>
    <t>Arnus enemy</t>
  </si>
  <si>
    <t>fixing collision module</t>
  </si>
  <si>
    <t>fixing collison module</t>
  </si>
  <si>
    <t>testing scenes and sprites</t>
  </si>
  <si>
    <t xml:space="preserve">testing scenes and adding spirtes </t>
  </si>
  <si>
    <t>Boss</t>
  </si>
  <si>
    <t>zelda sprites</t>
  </si>
  <si>
    <t>zelda spites</t>
  </si>
  <si>
    <t>maps</t>
  </si>
  <si>
    <t>arnus snake</t>
  </si>
  <si>
    <t>quadtree and particles</t>
  </si>
  <si>
    <t>camera, atlas, dialogues…</t>
  </si>
  <si>
    <t>camera fix</t>
  </si>
  <si>
    <t>atlas</t>
  </si>
  <si>
    <t>module dialogue</t>
  </si>
  <si>
    <t>add function</t>
  </si>
  <si>
    <t>menus</t>
  </si>
  <si>
    <t>memory leaks</t>
  </si>
  <si>
    <t>secret exit map</t>
  </si>
  <si>
    <t xml:space="preserve"> cutscenes, enemy</t>
  </si>
  <si>
    <t>cutscenes, enemy</t>
  </si>
  <si>
    <t>Boss, bug hunting</t>
  </si>
  <si>
    <t xml:space="preserve">boss </t>
  </si>
  <si>
    <t>bug hunting</t>
  </si>
  <si>
    <t>Zelda XML</t>
  </si>
  <si>
    <t>Zelda xml pivot</t>
  </si>
  <si>
    <t>Inside house</t>
  </si>
  <si>
    <t>insidue house</t>
  </si>
  <si>
    <t xml:space="preserve">enemy </t>
  </si>
  <si>
    <t>before dungeon and puzzle</t>
  </si>
  <si>
    <t>Second control setting</t>
  </si>
  <si>
    <t xml:space="preserve">Second control setting </t>
  </si>
  <si>
    <t>XML dialogues</t>
  </si>
  <si>
    <t>navy sprites and lake</t>
  </si>
  <si>
    <t>NPC and cutscenes</t>
  </si>
  <si>
    <t>NPC, helping and cutscenes</t>
  </si>
  <si>
    <t>cutscenes,</t>
  </si>
  <si>
    <t>cutscenes xml</t>
  </si>
  <si>
    <t>cinematics</t>
  </si>
  <si>
    <t>alternative controller</t>
  </si>
  <si>
    <t>tile, cameras, maps</t>
  </si>
  <si>
    <t>maps, tiles and fixing, cutscenes</t>
  </si>
  <si>
    <t>cutscenes</t>
  </si>
  <si>
    <t>XML dialogues, NPC, camera</t>
  </si>
  <si>
    <t xml:space="preserve">throne room added </t>
  </si>
  <si>
    <t>Intro and sounds</t>
  </si>
  <si>
    <t>dialogues</t>
  </si>
  <si>
    <t>music to OGG</t>
  </si>
  <si>
    <t>Top of the mountain, path to boss</t>
  </si>
  <si>
    <t xml:space="preserve">NPC </t>
  </si>
  <si>
    <t>NPC</t>
  </si>
  <si>
    <t>dialogues, save</t>
  </si>
  <si>
    <t xml:space="preserve">Boss, maps </t>
  </si>
  <si>
    <t>enemies on map</t>
  </si>
  <si>
    <t xml:space="preserve">enemies on map </t>
  </si>
  <si>
    <t>boss, maps</t>
  </si>
  <si>
    <t>navi implemented</t>
  </si>
  <si>
    <t>bug fixing, boss</t>
  </si>
  <si>
    <t>camera limits</t>
  </si>
  <si>
    <t>new forest</t>
  </si>
  <si>
    <t xml:space="preserve">enemies  hurt </t>
  </si>
  <si>
    <t xml:space="preserve">height and txt inspection </t>
  </si>
  <si>
    <t xml:space="preserve">mix of things </t>
  </si>
  <si>
    <t>cartel added</t>
  </si>
  <si>
    <t>UI sprites</t>
  </si>
  <si>
    <t xml:space="preserve">maps </t>
  </si>
  <si>
    <t>new UI, spritesheet</t>
  </si>
  <si>
    <t>spritesheet updated</t>
  </si>
  <si>
    <t xml:space="preserve">UI  </t>
  </si>
  <si>
    <t>campaign, audio options</t>
  </si>
  <si>
    <t>village path</t>
  </si>
  <si>
    <t>dialogues updated</t>
  </si>
  <si>
    <t>Colors cinematic</t>
  </si>
  <si>
    <t>smaller village</t>
  </si>
  <si>
    <t>credits</t>
  </si>
  <si>
    <t>Boss bug</t>
  </si>
  <si>
    <t>bug fix</t>
  </si>
  <si>
    <t>boss bug, mchanic and npc</t>
  </si>
  <si>
    <t xml:space="preserve">enemy dead  animation </t>
  </si>
  <si>
    <t xml:space="preserve">enemie dead animation </t>
  </si>
  <si>
    <t>License</t>
  </si>
  <si>
    <t>license</t>
  </si>
  <si>
    <t>particles</t>
  </si>
  <si>
    <t>fire particles</t>
  </si>
  <si>
    <t>cutscenes, height</t>
  </si>
  <si>
    <t>cutscenes, forest height</t>
  </si>
  <si>
    <t>dungeon doors</t>
  </si>
  <si>
    <t>dungeon dors,</t>
  </si>
  <si>
    <t>boss cinematic</t>
  </si>
  <si>
    <t>Bugs and final polish</t>
  </si>
  <si>
    <t>polish</t>
  </si>
  <si>
    <t>Boss design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</si>
  <si>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</si>
  <si>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</si>
  <si>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</si>
  <si>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</si>
  <si>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</si>
  <si>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</si>
  <si>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</si>
  <si>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</si>
  <si>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</si>
  <si>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</si>
  <si>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</si>
  <si>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</si>
  <si>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</si>
  <si>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</si>
  <si>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</si>
  <si>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</si>
  <si>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M</t>
  </si>
  <si>
    <t>T</t>
  </si>
  <si>
    <t>W</t>
  </si>
  <si>
    <t>F</t>
  </si>
  <si>
    <t>S</t>
  </si>
  <si>
    <t>Link sprites extract</t>
  </si>
  <si>
    <t>enemies spritesheets</t>
  </si>
  <si>
    <t>Polish management</t>
  </si>
  <si>
    <t xml:space="preserve">Polish manegement </t>
  </si>
  <si>
    <t>Trello, github and management</t>
  </si>
  <si>
    <t>Trello,github and management tools</t>
  </si>
  <si>
    <t xml:space="preserve">%
deviation </t>
  </si>
  <si>
    <t>Game puzzles</t>
  </si>
  <si>
    <t>1rst puzzle</t>
  </si>
  <si>
    <t>2nd puzzle</t>
  </si>
  <si>
    <t>3rd puzzle</t>
  </si>
  <si>
    <t>Puzzles</t>
  </si>
  <si>
    <t>Tileset puzzles</t>
  </si>
  <si>
    <t>tileset puzzle 1</t>
  </si>
  <si>
    <t>tileset puzzle 2</t>
  </si>
  <si>
    <t>tileset village</t>
  </si>
  <si>
    <t>tileset woods</t>
  </si>
  <si>
    <t xml:space="preserve">design dungeon </t>
  </si>
  <si>
    <t>web page</t>
  </si>
  <si>
    <t xml:space="preserve">TOTAL </t>
  </si>
  <si>
    <t>Miquel Izquierdo ( Code)</t>
  </si>
  <si>
    <t>Xavier Olivenza (UI)</t>
  </si>
  <si>
    <t>TOTAL</t>
  </si>
  <si>
    <t>Daniel Olondriz (Art+Audio)</t>
  </si>
  <si>
    <t>Guillermo Pinto (Management)</t>
  </si>
  <si>
    <t>Adrian Higuero (QA)</t>
  </si>
  <si>
    <t>Javier Ortiz (Design)</t>
  </si>
  <si>
    <t>Member</t>
  </si>
  <si>
    <t>Hours estimated</t>
  </si>
  <si>
    <t>Average Deviation</t>
  </si>
  <si>
    <t>Department</t>
  </si>
  <si>
    <t>UI</t>
  </si>
  <si>
    <t>Code</t>
  </si>
  <si>
    <t>Art + Audio</t>
  </si>
  <si>
    <t>Mamnagement</t>
  </si>
  <si>
    <t>QA</t>
  </si>
  <si>
    <t>Javier Ortiz</t>
  </si>
  <si>
    <t>Design</t>
  </si>
  <si>
    <t>Leader</t>
  </si>
  <si>
    <t>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</si>
</sst>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/yyyy\ \(dddd\)"/>
    <numFmt numFmtId="165" formatCode="m\ /\ d\ /\ yy"/>
    <numFmt numFmtId="166" formatCode="ddd\ m/dd/yy"/>
    <numFmt numFmtId="167" formatCode="0.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indexed="56"/>
      <name val="Arial"/>
      <family val="2"/>
    </font>
    <font>
      <i/>
      <sz val="8"/>
      <color theme="0" tint="-0.249977111117893"/>
      <name val="Arial"/>
      <family val="2"/>
    </font>
    <font>
      <sz val="9"/>
      <name val="Arial"/>
      <family val="2"/>
    </font>
    <font>
      <u/>
      <sz val="10"/>
      <color indexed="12"/>
      <name val="Arial"/>
      <family val="2"/>
    </font>
    <font>
      <sz val="7"/>
      <color indexed="55"/>
      <name val="Arial"/>
      <family val="2"/>
    </font>
    <font>
      <sz val="10"/>
      <name val="Arial"/>
      <family val="2"/>
    </font>
    <font>
      <sz val="8"/>
      <color indexed="22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9"/>
      <color rgb="FF00000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i/>
      <sz val="8"/>
      <color indexed="81"/>
      <name val="Tahoma"/>
      <family val="2"/>
    </font>
    <font>
      <i/>
      <sz val="8"/>
      <color indexed="81"/>
      <name val="Tahoma"/>
      <family val="2"/>
    </font>
    <font>
      <sz val="9"/>
      <color rgb="FFFFC000"/>
      <name val="Arial"/>
      <family val="2"/>
    </font>
    <font>
      <b/>
      <sz val="9"/>
      <color rgb="FFFFC000"/>
      <name val="Arial"/>
      <family val="2"/>
    </font>
    <font>
      <sz val="11"/>
      <color rgb="FFFFC000"/>
      <name val="Calibri"/>
      <family val="2"/>
      <scheme val="minor"/>
    </font>
    <font>
      <sz val="9"/>
      <color theme="0"/>
      <name val="Arial"/>
      <family val="2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6"/>
      <color rgb="FF006100"/>
      <name val="Calibri"/>
      <family val="2"/>
      <scheme val="minor"/>
    </font>
    <font>
      <sz val="22"/>
      <color rgb="FF0061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rgb="FFD6F4D9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/>
      <right/>
      <top style="thin">
        <color indexed="22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0" fillId="14" borderId="0" applyNumberFormat="0" applyBorder="0" applyAlignment="0" applyProtection="0"/>
    <xf numFmtId="0" fontId="21" fillId="15" borderId="9" applyNumberFormat="0" applyAlignment="0" applyProtection="0"/>
  </cellStyleXfs>
  <cellXfs count="82">
    <xf numFmtId="0" fontId="0" fillId="0" borderId="0" xfId="0"/>
    <xf numFmtId="0" fontId="2" fillId="2" borderId="0" xfId="0" applyNumberFormat="1" applyFont="1" applyFill="1" applyBorder="1" applyAlignment="1" applyProtection="1">
      <alignment vertical="center"/>
      <protection locked="0"/>
    </xf>
    <xf numFmtId="0" fontId="0" fillId="0" borderId="0" xfId="0" applyProtection="1"/>
    <xf numFmtId="0" fontId="3" fillId="0" borderId="0" xfId="0" applyFont="1" applyBorder="1" applyAlignment="1">
      <alignment vertical="center"/>
    </xf>
    <xf numFmtId="0" fontId="4" fillId="0" borderId="0" xfId="0" applyNumberFormat="1" applyFont="1" applyAlignment="1" applyProtection="1">
      <protection locked="0"/>
    </xf>
    <xf numFmtId="0" fontId="0" fillId="3" borderId="0" xfId="0" applyFill="1" applyBorder="1" applyProtection="1"/>
    <xf numFmtId="0" fontId="0" fillId="0" borderId="0" xfId="0" applyFill="1" applyAlignment="1" applyProtection="1"/>
    <xf numFmtId="0" fontId="0" fillId="0" borderId="0" xfId="0" applyFill="1" applyProtection="1"/>
    <xf numFmtId="165" fontId="8" fillId="2" borderId="0" xfId="0" applyNumberFormat="1" applyFont="1" applyFill="1" applyBorder="1" applyAlignment="1" applyProtection="1">
      <alignment horizontal="center" vertical="center"/>
    </xf>
    <xf numFmtId="0" fontId="0" fillId="0" borderId="2" xfId="0" applyNumberFormat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7" fillId="0" borderId="0" xfId="0" applyFont="1" applyProtection="1"/>
    <xf numFmtId="0" fontId="10" fillId="0" borderId="4" xfId="0" applyFont="1" applyBorder="1" applyAlignment="1" applyProtection="1">
      <alignment horizontal="left"/>
    </xf>
    <xf numFmtId="0" fontId="9" fillId="0" borderId="4" xfId="0" applyFont="1" applyBorder="1" applyAlignment="1" applyProtection="1">
      <alignment horizontal="left" wrapText="1"/>
    </xf>
    <xf numFmtId="0" fontId="10" fillId="0" borderId="4" xfId="0" applyFont="1" applyBorder="1" applyAlignment="1" applyProtection="1">
      <alignment horizontal="center"/>
    </xf>
    <xf numFmtId="0" fontId="4" fillId="0" borderId="4" xfId="0" applyFont="1" applyBorder="1" applyAlignment="1" applyProtection="1">
      <alignment horizontal="center" wrapText="1"/>
    </xf>
    <xf numFmtId="0" fontId="9" fillId="0" borderId="4" xfId="0" applyFont="1" applyBorder="1" applyAlignment="1" applyProtection="1">
      <alignment horizontal="center" wrapText="1"/>
    </xf>
    <xf numFmtId="0" fontId="4" fillId="0" borderId="5" xfId="0" applyNumberFormat="1" applyFont="1" applyFill="1" applyBorder="1" applyAlignment="1" applyProtection="1">
      <alignment horizontal="center" shrinkToFit="1"/>
    </xf>
    <xf numFmtId="166" fontId="4" fillId="0" borderId="6" xfId="0" applyNumberFormat="1" applyFont="1" applyFill="1" applyBorder="1" applyAlignment="1" applyProtection="1">
      <alignment horizontal="right"/>
      <protection locked="0"/>
    </xf>
    <xf numFmtId="1" fontId="4" fillId="0" borderId="6" xfId="1" applyNumberFormat="1" applyFont="1" applyFill="1" applyBorder="1" applyAlignment="1" applyProtection="1">
      <alignment horizontal="center"/>
      <protection locked="0"/>
    </xf>
    <xf numFmtId="9" fontId="4" fillId="0" borderId="6" xfId="1" applyFont="1" applyFill="1" applyBorder="1" applyAlignment="1" applyProtection="1">
      <alignment horizontal="center"/>
      <protection locked="0"/>
    </xf>
    <xf numFmtId="1" fontId="4" fillId="0" borderId="6" xfId="0" applyNumberFormat="1" applyFont="1" applyFill="1" applyBorder="1" applyAlignment="1" applyProtection="1">
      <alignment horizontal="center"/>
      <protection locked="0"/>
    </xf>
    <xf numFmtId="0" fontId="4" fillId="0" borderId="6" xfId="0" applyFont="1" applyFill="1" applyBorder="1" applyAlignment="1" applyProtection="1">
      <alignment horizontal="center" vertical="center"/>
      <protection locked="0"/>
    </xf>
    <xf numFmtId="0" fontId="4" fillId="0" borderId="6" xfId="0" applyFont="1" applyFill="1" applyBorder="1" applyAlignment="1" applyProtection="1">
      <alignment wrapText="1"/>
      <protection locked="0"/>
    </xf>
    <xf numFmtId="0" fontId="4" fillId="0" borderId="6" xfId="0" applyFont="1" applyFill="1" applyBorder="1" applyProtection="1">
      <protection locked="0"/>
    </xf>
    <xf numFmtId="166" fontId="11" fillId="4" borderId="7" xfId="0" applyNumberFormat="1" applyFont="1" applyFill="1" applyBorder="1" applyAlignment="1" applyProtection="1">
      <alignment horizontal="right"/>
      <protection locked="0"/>
    </xf>
    <xf numFmtId="166" fontId="11" fillId="0" borderId="7" xfId="0" applyNumberFormat="1" applyFont="1" applyBorder="1" applyAlignment="1" applyProtection="1">
      <alignment horizontal="right"/>
      <protection locked="0"/>
    </xf>
    <xf numFmtId="1" fontId="11" fillId="5" borderId="7" xfId="0" applyNumberFormat="1" applyFont="1" applyFill="1" applyBorder="1" applyAlignment="1" applyProtection="1">
      <alignment horizontal="center"/>
      <protection locked="0"/>
    </xf>
    <xf numFmtId="9" fontId="11" fillId="5" borderId="7" xfId="1" applyFont="1" applyFill="1" applyBorder="1" applyAlignment="1" applyProtection="1">
      <alignment horizontal="center"/>
      <protection locked="0"/>
    </xf>
    <xf numFmtId="1" fontId="11" fillId="0" borderId="7" xfId="0" applyNumberFormat="1" applyFont="1" applyBorder="1" applyAlignment="1" applyProtection="1">
      <alignment horizontal="center"/>
      <protection locked="0"/>
    </xf>
    <xf numFmtId="0" fontId="9" fillId="7" borderId="6" xfId="0" applyFont="1" applyFill="1" applyBorder="1" applyAlignment="1" applyProtection="1">
      <alignment wrapText="1"/>
      <protection locked="0"/>
    </xf>
    <xf numFmtId="0" fontId="9" fillId="6" borderId="6" xfId="0" applyFont="1" applyFill="1" applyBorder="1" applyAlignment="1" applyProtection="1">
      <alignment wrapText="1"/>
      <protection locked="0"/>
    </xf>
    <xf numFmtId="0" fontId="9" fillId="9" borderId="6" xfId="0" applyFont="1" applyFill="1" applyBorder="1" applyAlignment="1" applyProtection="1">
      <alignment wrapText="1"/>
      <protection locked="0"/>
    </xf>
    <xf numFmtId="0" fontId="4" fillId="9" borderId="6" xfId="0" applyFont="1" applyFill="1" applyBorder="1" applyAlignment="1" applyProtection="1">
      <alignment horizontal="center" vertical="center"/>
      <protection locked="0"/>
    </xf>
    <xf numFmtId="1" fontId="11" fillId="5" borderId="0" xfId="0" applyNumberFormat="1" applyFont="1" applyFill="1" applyBorder="1" applyAlignment="1" applyProtection="1">
      <alignment horizontal="center"/>
      <protection locked="0"/>
    </xf>
    <xf numFmtId="1" fontId="11" fillId="0" borderId="0" xfId="0" applyNumberFormat="1" applyFont="1" applyBorder="1" applyAlignment="1" applyProtection="1">
      <alignment horizontal="center"/>
      <protection locked="0"/>
    </xf>
    <xf numFmtId="0" fontId="9" fillId="9" borderId="8" xfId="0" applyFont="1" applyFill="1" applyBorder="1" applyAlignment="1" applyProtection="1">
      <alignment wrapText="1"/>
      <protection locked="0"/>
    </xf>
    <xf numFmtId="0" fontId="4" fillId="9" borderId="6" xfId="0" applyFont="1" applyFill="1" applyBorder="1" applyProtection="1">
      <protection locked="0"/>
    </xf>
    <xf numFmtId="0" fontId="4" fillId="7" borderId="6" xfId="0" applyFont="1" applyFill="1" applyBorder="1" applyProtection="1">
      <protection locked="0"/>
    </xf>
    <xf numFmtId="0" fontId="4" fillId="6" borderId="6" xfId="0" applyFont="1" applyFill="1" applyBorder="1" applyProtection="1">
      <protection locked="0"/>
    </xf>
    <xf numFmtId="0" fontId="4" fillId="11" borderId="6" xfId="0" applyFont="1" applyFill="1" applyBorder="1" applyProtection="1">
      <protection locked="0"/>
    </xf>
    <xf numFmtId="0" fontId="4" fillId="8" borderId="6" xfId="0" applyFont="1" applyFill="1" applyBorder="1" applyProtection="1">
      <protection locked="0"/>
    </xf>
    <xf numFmtId="0" fontId="17" fillId="10" borderId="6" xfId="0" applyFont="1" applyFill="1" applyBorder="1" applyAlignment="1" applyProtection="1">
      <alignment wrapText="1"/>
      <protection locked="0"/>
    </xf>
    <xf numFmtId="0" fontId="16" fillId="10" borderId="6" xfId="0" applyFont="1" applyFill="1" applyBorder="1" applyProtection="1">
      <protection locked="0"/>
    </xf>
    <xf numFmtId="166" fontId="4" fillId="10" borderId="6" xfId="0" applyNumberFormat="1" applyFont="1" applyFill="1" applyBorder="1" applyAlignment="1" applyProtection="1">
      <alignment horizontal="right"/>
      <protection locked="0"/>
    </xf>
    <xf numFmtId="1" fontId="4" fillId="10" borderId="6" xfId="1" applyNumberFormat="1" applyFont="1" applyFill="1" applyBorder="1" applyAlignment="1" applyProtection="1">
      <alignment horizontal="center"/>
      <protection locked="0"/>
    </xf>
    <xf numFmtId="1" fontId="4" fillId="10" borderId="6" xfId="0" applyNumberFormat="1" applyFont="1" applyFill="1" applyBorder="1" applyAlignment="1" applyProtection="1">
      <alignment horizontal="center"/>
      <protection locked="0"/>
    </xf>
    <xf numFmtId="0" fontId="4" fillId="0" borderId="0" xfId="0" applyFont="1" applyFill="1" applyBorder="1" applyAlignment="1" applyProtection="1">
      <alignment wrapText="1"/>
      <protection locked="0"/>
    </xf>
    <xf numFmtId="0" fontId="18" fillId="10" borderId="0" xfId="0" applyFont="1" applyFill="1"/>
    <xf numFmtId="0" fontId="9" fillId="12" borderId="6" xfId="0" applyFont="1" applyFill="1" applyBorder="1" applyAlignment="1" applyProtection="1">
      <alignment wrapText="1"/>
      <protection locked="0"/>
    </xf>
    <xf numFmtId="0" fontId="19" fillId="13" borderId="6" xfId="0" applyFont="1" applyFill="1" applyBorder="1" applyProtection="1">
      <protection locked="0"/>
    </xf>
    <xf numFmtId="1" fontId="0" fillId="0" borderId="0" xfId="0" applyNumberFormat="1"/>
    <xf numFmtId="167" fontId="0" fillId="0" borderId="0" xfId="0" applyNumberFormat="1"/>
    <xf numFmtId="0" fontId="7" fillId="0" borderId="0" xfId="0" applyFont="1" applyFill="1" applyAlignment="1" applyProtection="1">
      <alignment horizontal="right" indent="1"/>
    </xf>
    <xf numFmtId="0" fontId="0" fillId="0" borderId="0" xfId="0" applyFill="1" applyAlignment="1" applyProtection="1">
      <alignment horizontal="right" indent="1"/>
    </xf>
    <xf numFmtId="0" fontId="6" fillId="0" borderId="0" xfId="0" applyFont="1" applyAlignment="1" applyProtection="1">
      <alignment horizontal="right"/>
      <protection locked="0"/>
    </xf>
    <xf numFmtId="0" fontId="5" fillId="0" borderId="0" xfId="2" applyAlignment="1" applyProtection="1">
      <alignment horizontal="left"/>
    </xf>
    <xf numFmtId="0" fontId="0" fillId="0" borderId="0" xfId="0" applyFill="1" applyAlignment="1" applyProtection="1">
      <alignment horizontal="right" indent="1"/>
    </xf>
    <xf numFmtId="0" fontId="7" fillId="0" borderId="1" xfId="0" applyFont="1" applyFill="1" applyBorder="1" applyAlignment="1" applyProtection="1">
      <alignment horizontal="left"/>
      <protection locked="0"/>
    </xf>
    <xf numFmtId="164" fontId="7" fillId="0" borderId="2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Alignment="1" applyProtection="1">
      <alignment horizontal="right" indent="1"/>
    </xf>
    <xf numFmtId="0" fontId="4" fillId="0" borderId="3" xfId="0" applyNumberFormat="1" applyFont="1" applyFill="1" applyBorder="1" applyAlignment="1" applyProtection="1">
      <alignment horizontal="left" vertical="center"/>
    </xf>
    <xf numFmtId="165" fontId="4" fillId="0" borderId="3" xfId="0" applyNumberFormat="1" applyFont="1" applyFill="1" applyBorder="1" applyAlignment="1" applyProtection="1">
      <alignment horizontal="left" vertical="center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20" fillId="14" borderId="0" xfId="3"/>
    <xf numFmtId="0" fontId="22" fillId="14" borderId="0" xfId="3" applyFont="1"/>
    <xf numFmtId="1" fontId="20" fillId="14" borderId="0" xfId="3" applyNumberFormat="1"/>
    <xf numFmtId="9" fontId="0" fillId="0" borderId="0" xfId="0" applyNumberFormat="1"/>
    <xf numFmtId="0" fontId="7" fillId="7" borderId="1" xfId="0" applyFont="1" applyFill="1" applyBorder="1" applyAlignment="1" applyProtection="1">
      <alignment horizontal="left"/>
      <protection locked="0"/>
    </xf>
    <xf numFmtId="0" fontId="7" fillId="9" borderId="1" xfId="0" applyFont="1" applyFill="1" applyBorder="1" applyAlignment="1" applyProtection="1">
      <alignment horizontal="left"/>
      <protection locked="0"/>
    </xf>
    <xf numFmtId="10" fontId="20" fillId="14" borderId="0" xfId="3" applyNumberFormat="1"/>
    <xf numFmtId="0" fontId="21" fillId="15" borderId="9" xfId="4" applyAlignment="1" applyProtection="1"/>
    <xf numFmtId="0" fontId="21" fillId="15" borderId="9" xfId="4" applyNumberFormat="1" applyAlignment="1" applyProtection="1">
      <alignment horizontal="center"/>
      <protection locked="0"/>
    </xf>
    <xf numFmtId="0" fontId="21" fillId="15" borderId="9" xfId="4" applyAlignment="1" applyProtection="1">
      <alignment horizontal="center"/>
      <protection locked="0"/>
    </xf>
    <xf numFmtId="0" fontId="21" fillId="15" borderId="9" xfId="4" applyProtection="1"/>
    <xf numFmtId="0" fontId="21" fillId="15" borderId="9" xfId="4"/>
    <xf numFmtId="10" fontId="0" fillId="0" borderId="0" xfId="0" applyNumberFormat="1"/>
    <xf numFmtId="0" fontId="0" fillId="0" borderId="0" xfId="0" applyNumberFormat="1"/>
    <xf numFmtId="0" fontId="0" fillId="0" borderId="0" xfId="0" applyNumberFormat="1" applyFill="1" applyBorder="1"/>
    <xf numFmtId="0" fontId="23" fillId="14" borderId="0" xfId="3" applyFont="1"/>
    <xf numFmtId="10" fontId="23" fillId="14" borderId="0" xfId="3" applyNumberFormat="1" applyFont="1"/>
    <xf numFmtId="0" fontId="24" fillId="14" borderId="0" xfId="3" applyFont="1" applyAlignment="1">
      <alignment horizontal="center"/>
    </xf>
  </cellXfs>
  <cellStyles count="5">
    <cellStyle name="Buena" xfId="3" builtinId="26"/>
    <cellStyle name="Cálculo" xfId="4" builtinId="22"/>
    <cellStyle name="Hipervínculo" xfId="2" builtinId="8"/>
    <cellStyle name="Normal" xfId="0" builtinId="0"/>
    <cellStyle name="Porcentaje" xfId="1" builtinId="5"/>
  </cellStyles>
  <dxfs count="90"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Miquel</a:t>
            </a:r>
            <a:r>
              <a:rPr lang="es-ES" baseline="0"/>
              <a:t> Izquierdo</a:t>
            </a:r>
            <a:endParaRPr lang="es-ES"/>
          </a:p>
          <a:p>
            <a:pPr>
              <a:defRPr/>
            </a:pPr>
            <a:r>
              <a:rPr lang="es-ES"/>
              <a:t>Time Rate</a:t>
            </a:r>
          </a:p>
          <a:p>
            <a:pPr>
              <a:defRPr/>
            </a:pP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'Miquel Izquierdo'!$D$7</c:f>
              <c:strCache>
                <c:ptCount val="1"/>
                <c:pt idx="0">
                  <c:v>hours estimated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('Miquel Izquierdo'!$C$8:$C$22,'Miquel Izquierdo'!$C$24:$C$107)</c:f>
              <c:numCache>
                <c:formatCode>ddd\ m/dd/yy</c:formatCode>
                <c:ptCount val="99"/>
                <c:pt idx="1">
                  <c:v>42781</c:v>
                </c:pt>
                <c:pt idx="2">
                  <c:v>42782</c:v>
                </c:pt>
                <c:pt idx="4">
                  <c:v>42781</c:v>
                </c:pt>
                <c:pt idx="5">
                  <c:v>42782</c:v>
                </c:pt>
                <c:pt idx="7">
                  <c:v>42786</c:v>
                </c:pt>
                <c:pt idx="8">
                  <c:v>42788</c:v>
                </c:pt>
                <c:pt idx="10">
                  <c:v>42790</c:v>
                </c:pt>
                <c:pt idx="12">
                  <c:v>42794</c:v>
                </c:pt>
                <c:pt idx="14">
                  <c:v>42796</c:v>
                </c:pt>
                <c:pt idx="15">
                  <c:v>42800</c:v>
                </c:pt>
                <c:pt idx="17">
                  <c:v>42801</c:v>
                </c:pt>
                <c:pt idx="18">
                  <c:v>42807</c:v>
                </c:pt>
                <c:pt idx="20">
                  <c:v>42802</c:v>
                </c:pt>
                <c:pt idx="22">
                  <c:v>42808</c:v>
                </c:pt>
                <c:pt idx="23">
                  <c:v>42809</c:v>
                </c:pt>
                <c:pt idx="24">
                  <c:v>42809</c:v>
                </c:pt>
                <c:pt idx="26">
                  <c:v>42810</c:v>
                </c:pt>
                <c:pt idx="27">
                  <c:v>42810</c:v>
                </c:pt>
                <c:pt idx="29">
                  <c:v>42811</c:v>
                </c:pt>
                <c:pt idx="30">
                  <c:v>42811</c:v>
                </c:pt>
                <c:pt idx="31">
                  <c:v>42812</c:v>
                </c:pt>
                <c:pt idx="32">
                  <c:v>42813</c:v>
                </c:pt>
                <c:pt idx="34">
                  <c:v>42813</c:v>
                </c:pt>
                <c:pt idx="35">
                  <c:v>42813</c:v>
                </c:pt>
                <c:pt idx="36">
                  <c:v>42813</c:v>
                </c:pt>
                <c:pt idx="38">
                  <c:v>42817</c:v>
                </c:pt>
                <c:pt idx="40">
                  <c:v>42823</c:v>
                </c:pt>
                <c:pt idx="42">
                  <c:v>42824</c:v>
                </c:pt>
                <c:pt idx="44">
                  <c:v>42826</c:v>
                </c:pt>
                <c:pt idx="45">
                  <c:v>42825</c:v>
                </c:pt>
                <c:pt idx="46">
                  <c:v>42826</c:v>
                </c:pt>
                <c:pt idx="47">
                  <c:v>42826</c:v>
                </c:pt>
                <c:pt idx="49">
                  <c:v>42826</c:v>
                </c:pt>
                <c:pt idx="50">
                  <c:v>42826</c:v>
                </c:pt>
                <c:pt idx="51">
                  <c:v>42826</c:v>
                </c:pt>
                <c:pt idx="53">
                  <c:v>42828</c:v>
                </c:pt>
                <c:pt idx="54">
                  <c:v>42828</c:v>
                </c:pt>
                <c:pt idx="55">
                  <c:v>42828</c:v>
                </c:pt>
                <c:pt idx="57">
                  <c:v>42829</c:v>
                </c:pt>
                <c:pt idx="58">
                  <c:v>42829</c:v>
                </c:pt>
                <c:pt idx="59">
                  <c:v>42829</c:v>
                </c:pt>
                <c:pt idx="61">
                  <c:v>42830</c:v>
                </c:pt>
                <c:pt idx="63">
                  <c:v>42831</c:v>
                </c:pt>
                <c:pt idx="65">
                  <c:v>42843</c:v>
                </c:pt>
                <c:pt idx="67">
                  <c:v>42847</c:v>
                </c:pt>
                <c:pt idx="68">
                  <c:v>42848</c:v>
                </c:pt>
                <c:pt idx="70">
                  <c:v>42849</c:v>
                </c:pt>
                <c:pt idx="72">
                  <c:v>42853</c:v>
                </c:pt>
                <c:pt idx="73">
                  <c:v>42856</c:v>
                </c:pt>
                <c:pt idx="75">
                  <c:v>42855</c:v>
                </c:pt>
                <c:pt idx="77">
                  <c:v>42861</c:v>
                </c:pt>
                <c:pt idx="78">
                  <c:v>42862</c:v>
                </c:pt>
                <c:pt idx="80">
                  <c:v>42863</c:v>
                </c:pt>
                <c:pt idx="82">
                  <c:v>42865</c:v>
                </c:pt>
                <c:pt idx="84">
                  <c:v>42866</c:v>
                </c:pt>
                <c:pt idx="85">
                  <c:v>42866</c:v>
                </c:pt>
                <c:pt idx="87">
                  <c:v>42867</c:v>
                </c:pt>
                <c:pt idx="88">
                  <c:v>42867</c:v>
                </c:pt>
                <c:pt idx="90">
                  <c:v>42868</c:v>
                </c:pt>
                <c:pt idx="91">
                  <c:v>42868</c:v>
                </c:pt>
                <c:pt idx="93">
                  <c:v>42869</c:v>
                </c:pt>
                <c:pt idx="94">
                  <c:v>42869</c:v>
                </c:pt>
                <c:pt idx="96">
                  <c:v>42885</c:v>
                </c:pt>
                <c:pt idx="98">
                  <c:v>42890</c:v>
                </c:pt>
              </c:numCache>
            </c:numRef>
          </c:cat>
          <c:val>
            <c:numRef>
              <c:f>('Miquel Izquierdo'!$D$8:$D$22,'Miquel Izquierdo'!$D$24:$D$107)</c:f>
              <c:numCache>
                <c:formatCode>0</c:formatCode>
                <c:ptCount val="99"/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5">
                  <c:v>2</c:v>
                </c:pt>
                <c:pt idx="7">
                  <c:v>2</c:v>
                </c:pt>
                <c:pt idx="8">
                  <c:v>1</c:v>
                </c:pt>
                <c:pt idx="10">
                  <c:v>4</c:v>
                </c:pt>
                <c:pt idx="12">
                  <c:v>3</c:v>
                </c:pt>
                <c:pt idx="14">
                  <c:v>3</c:v>
                </c:pt>
                <c:pt idx="15">
                  <c:v>20</c:v>
                </c:pt>
                <c:pt idx="17">
                  <c:v>3</c:v>
                </c:pt>
                <c:pt idx="18">
                  <c:v>6</c:v>
                </c:pt>
                <c:pt idx="20">
                  <c:v>4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6">
                  <c:v>3</c:v>
                </c:pt>
                <c:pt idx="27">
                  <c:v>5</c:v>
                </c:pt>
                <c:pt idx="29">
                  <c:v>3</c:v>
                </c:pt>
                <c:pt idx="30">
                  <c:v>3</c:v>
                </c:pt>
                <c:pt idx="31">
                  <c:v>1</c:v>
                </c:pt>
                <c:pt idx="32">
                  <c:v>4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8">
                  <c:v>2</c:v>
                </c:pt>
                <c:pt idx="40">
                  <c:v>5</c:v>
                </c:pt>
                <c:pt idx="42">
                  <c:v>3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4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1">
                  <c:v>5</c:v>
                </c:pt>
                <c:pt idx="63">
                  <c:v>2</c:v>
                </c:pt>
                <c:pt idx="65">
                  <c:v>3</c:v>
                </c:pt>
                <c:pt idx="67">
                  <c:v>3</c:v>
                </c:pt>
                <c:pt idx="68">
                  <c:v>3</c:v>
                </c:pt>
                <c:pt idx="70">
                  <c:v>2</c:v>
                </c:pt>
                <c:pt idx="72">
                  <c:v>1</c:v>
                </c:pt>
                <c:pt idx="73">
                  <c:v>7</c:v>
                </c:pt>
                <c:pt idx="75">
                  <c:v>2</c:v>
                </c:pt>
                <c:pt idx="77">
                  <c:v>4</c:v>
                </c:pt>
                <c:pt idx="78">
                  <c:v>4</c:v>
                </c:pt>
                <c:pt idx="80">
                  <c:v>6</c:v>
                </c:pt>
                <c:pt idx="82">
                  <c:v>8</c:v>
                </c:pt>
                <c:pt idx="84">
                  <c:v>6</c:v>
                </c:pt>
                <c:pt idx="85">
                  <c:v>2</c:v>
                </c:pt>
                <c:pt idx="87">
                  <c:v>2</c:v>
                </c:pt>
                <c:pt idx="88">
                  <c:v>5</c:v>
                </c:pt>
                <c:pt idx="90">
                  <c:v>2</c:v>
                </c:pt>
                <c:pt idx="91">
                  <c:v>6</c:v>
                </c:pt>
                <c:pt idx="93">
                  <c:v>7</c:v>
                </c:pt>
                <c:pt idx="94">
                  <c:v>3</c:v>
                </c:pt>
                <c:pt idx="96">
                  <c:v>6</c:v>
                </c:pt>
                <c:pt idx="98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'Miquel Izquierdo'!$F$7</c:f>
              <c:strCache>
                <c:ptCount val="1"/>
                <c:pt idx="0">
                  <c:v>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('Miquel Izquierdo'!$C$8:$C$22,'Miquel Izquierdo'!$C$24:$C$107)</c:f>
              <c:numCache>
                <c:formatCode>ddd\ m/dd/yy</c:formatCode>
                <c:ptCount val="99"/>
                <c:pt idx="1">
                  <c:v>42781</c:v>
                </c:pt>
                <c:pt idx="2">
                  <c:v>42782</c:v>
                </c:pt>
                <c:pt idx="4">
                  <c:v>42781</c:v>
                </c:pt>
                <c:pt idx="5">
                  <c:v>42782</c:v>
                </c:pt>
                <c:pt idx="7">
                  <c:v>42786</c:v>
                </c:pt>
                <c:pt idx="8">
                  <c:v>42788</c:v>
                </c:pt>
                <c:pt idx="10">
                  <c:v>42790</c:v>
                </c:pt>
                <c:pt idx="12">
                  <c:v>42794</c:v>
                </c:pt>
                <c:pt idx="14">
                  <c:v>42796</c:v>
                </c:pt>
                <c:pt idx="15">
                  <c:v>42800</c:v>
                </c:pt>
                <c:pt idx="17">
                  <c:v>42801</c:v>
                </c:pt>
                <c:pt idx="18">
                  <c:v>42807</c:v>
                </c:pt>
                <c:pt idx="20">
                  <c:v>42802</c:v>
                </c:pt>
                <c:pt idx="22">
                  <c:v>42808</c:v>
                </c:pt>
                <c:pt idx="23">
                  <c:v>42809</c:v>
                </c:pt>
                <c:pt idx="24">
                  <c:v>42809</c:v>
                </c:pt>
                <c:pt idx="26">
                  <c:v>42810</c:v>
                </c:pt>
                <c:pt idx="27">
                  <c:v>42810</c:v>
                </c:pt>
                <c:pt idx="29">
                  <c:v>42811</c:v>
                </c:pt>
                <c:pt idx="30">
                  <c:v>42811</c:v>
                </c:pt>
                <c:pt idx="31">
                  <c:v>42812</c:v>
                </c:pt>
                <c:pt idx="32">
                  <c:v>42813</c:v>
                </c:pt>
                <c:pt idx="34">
                  <c:v>42813</c:v>
                </c:pt>
                <c:pt idx="35">
                  <c:v>42813</c:v>
                </c:pt>
                <c:pt idx="36">
                  <c:v>42813</c:v>
                </c:pt>
                <c:pt idx="38">
                  <c:v>42817</c:v>
                </c:pt>
                <c:pt idx="40">
                  <c:v>42823</c:v>
                </c:pt>
                <c:pt idx="42">
                  <c:v>42824</c:v>
                </c:pt>
                <c:pt idx="44">
                  <c:v>42826</c:v>
                </c:pt>
                <c:pt idx="45">
                  <c:v>42825</c:v>
                </c:pt>
                <c:pt idx="46">
                  <c:v>42826</c:v>
                </c:pt>
                <c:pt idx="47">
                  <c:v>42826</c:v>
                </c:pt>
                <c:pt idx="49">
                  <c:v>42826</c:v>
                </c:pt>
                <c:pt idx="50">
                  <c:v>42826</c:v>
                </c:pt>
                <c:pt idx="51">
                  <c:v>42826</c:v>
                </c:pt>
                <c:pt idx="53">
                  <c:v>42828</c:v>
                </c:pt>
                <c:pt idx="54">
                  <c:v>42828</c:v>
                </c:pt>
                <c:pt idx="55">
                  <c:v>42828</c:v>
                </c:pt>
                <c:pt idx="57">
                  <c:v>42829</c:v>
                </c:pt>
                <c:pt idx="58">
                  <c:v>42829</c:v>
                </c:pt>
                <c:pt idx="59">
                  <c:v>42829</c:v>
                </c:pt>
                <c:pt idx="61">
                  <c:v>42830</c:v>
                </c:pt>
                <c:pt idx="63">
                  <c:v>42831</c:v>
                </c:pt>
                <c:pt idx="65">
                  <c:v>42843</c:v>
                </c:pt>
                <c:pt idx="67">
                  <c:v>42847</c:v>
                </c:pt>
                <c:pt idx="68">
                  <c:v>42848</c:v>
                </c:pt>
                <c:pt idx="70">
                  <c:v>42849</c:v>
                </c:pt>
                <c:pt idx="72">
                  <c:v>42853</c:v>
                </c:pt>
                <c:pt idx="73">
                  <c:v>42856</c:v>
                </c:pt>
                <c:pt idx="75">
                  <c:v>42855</c:v>
                </c:pt>
                <c:pt idx="77">
                  <c:v>42861</c:v>
                </c:pt>
                <c:pt idx="78">
                  <c:v>42862</c:v>
                </c:pt>
                <c:pt idx="80">
                  <c:v>42863</c:v>
                </c:pt>
                <c:pt idx="82">
                  <c:v>42865</c:v>
                </c:pt>
                <c:pt idx="84">
                  <c:v>42866</c:v>
                </c:pt>
                <c:pt idx="85">
                  <c:v>42866</c:v>
                </c:pt>
                <c:pt idx="87">
                  <c:v>42867</c:v>
                </c:pt>
                <c:pt idx="88">
                  <c:v>42867</c:v>
                </c:pt>
                <c:pt idx="90">
                  <c:v>42868</c:v>
                </c:pt>
                <c:pt idx="91">
                  <c:v>42868</c:v>
                </c:pt>
                <c:pt idx="93">
                  <c:v>42869</c:v>
                </c:pt>
                <c:pt idx="94">
                  <c:v>42869</c:v>
                </c:pt>
                <c:pt idx="96">
                  <c:v>42885</c:v>
                </c:pt>
                <c:pt idx="98">
                  <c:v>42890</c:v>
                </c:pt>
              </c:numCache>
            </c:numRef>
          </c:cat>
          <c:val>
            <c:numRef>
              <c:f>('Miquel Izquierdo'!$F$8:$F$22,'Miquel Izquierdo'!$F$24:$F$107)</c:f>
              <c:numCache>
                <c:formatCode>0</c:formatCode>
                <c:ptCount val="99"/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5">
                  <c:v>2</c:v>
                </c:pt>
                <c:pt idx="7">
                  <c:v>2</c:v>
                </c:pt>
                <c:pt idx="8">
                  <c:v>3</c:v>
                </c:pt>
                <c:pt idx="10">
                  <c:v>3</c:v>
                </c:pt>
                <c:pt idx="12">
                  <c:v>3</c:v>
                </c:pt>
                <c:pt idx="14">
                  <c:v>3</c:v>
                </c:pt>
                <c:pt idx="15">
                  <c:v>25</c:v>
                </c:pt>
                <c:pt idx="17">
                  <c:v>5</c:v>
                </c:pt>
                <c:pt idx="18">
                  <c:v>5</c:v>
                </c:pt>
                <c:pt idx="20">
                  <c:v>3</c:v>
                </c:pt>
                <c:pt idx="22">
                  <c:v>1</c:v>
                </c:pt>
                <c:pt idx="23">
                  <c:v>3</c:v>
                </c:pt>
                <c:pt idx="24">
                  <c:v>2</c:v>
                </c:pt>
                <c:pt idx="26">
                  <c:v>2</c:v>
                </c:pt>
                <c:pt idx="27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3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8">
                  <c:v>3</c:v>
                </c:pt>
                <c:pt idx="40">
                  <c:v>7</c:v>
                </c:pt>
                <c:pt idx="42">
                  <c:v>4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3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1">
                  <c:v>4</c:v>
                </c:pt>
                <c:pt idx="63">
                  <c:v>2</c:v>
                </c:pt>
                <c:pt idx="65">
                  <c:v>2</c:v>
                </c:pt>
                <c:pt idx="67">
                  <c:v>4</c:v>
                </c:pt>
                <c:pt idx="68">
                  <c:v>3</c:v>
                </c:pt>
                <c:pt idx="70">
                  <c:v>3</c:v>
                </c:pt>
                <c:pt idx="72">
                  <c:v>1</c:v>
                </c:pt>
                <c:pt idx="73">
                  <c:v>9</c:v>
                </c:pt>
                <c:pt idx="75">
                  <c:v>2</c:v>
                </c:pt>
                <c:pt idx="77">
                  <c:v>4</c:v>
                </c:pt>
                <c:pt idx="78">
                  <c:v>4</c:v>
                </c:pt>
                <c:pt idx="80">
                  <c:v>8</c:v>
                </c:pt>
                <c:pt idx="82">
                  <c:v>8</c:v>
                </c:pt>
                <c:pt idx="84">
                  <c:v>7</c:v>
                </c:pt>
                <c:pt idx="85">
                  <c:v>1</c:v>
                </c:pt>
                <c:pt idx="87">
                  <c:v>1</c:v>
                </c:pt>
                <c:pt idx="88">
                  <c:v>7</c:v>
                </c:pt>
                <c:pt idx="90">
                  <c:v>2</c:v>
                </c:pt>
                <c:pt idx="91">
                  <c:v>6</c:v>
                </c:pt>
                <c:pt idx="93">
                  <c:v>6</c:v>
                </c:pt>
                <c:pt idx="94">
                  <c:v>2</c:v>
                </c:pt>
                <c:pt idx="96">
                  <c:v>6</c:v>
                </c:pt>
                <c:pt idx="98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43513568"/>
        <c:axId val="-643511392"/>
      </c:lineChart>
      <c:dateAx>
        <c:axId val="-643513568"/>
        <c:scaling>
          <c:orientation val="minMax"/>
        </c:scaling>
        <c:delete val="0"/>
        <c:axPos val="b"/>
        <c:numFmt formatCode="ddd\ 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43511392"/>
        <c:crosses val="autoZero"/>
        <c:auto val="1"/>
        <c:lblOffset val="100"/>
        <c:baseTimeUnit val="days"/>
      </c:dateAx>
      <c:valAx>
        <c:axId val="-64351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4351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Time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'Nicolas Babot'!$D$7</c:f>
              <c:strCache>
                <c:ptCount val="1"/>
                <c:pt idx="0">
                  <c:v>hours estimated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('Nicolas Babot'!$C$8:$C$13,'Nicolas Babot'!$C$15:$C$90)</c:f>
              <c:numCache>
                <c:formatCode>ddd\ m/dd/yy</c:formatCode>
                <c:ptCount val="82"/>
                <c:pt idx="1">
                  <c:v>42783</c:v>
                </c:pt>
                <c:pt idx="2">
                  <c:v>42789</c:v>
                </c:pt>
                <c:pt idx="4">
                  <c:v>42790</c:v>
                </c:pt>
                <c:pt idx="5">
                  <c:v>42791</c:v>
                </c:pt>
                <c:pt idx="6">
                  <c:v>42800</c:v>
                </c:pt>
                <c:pt idx="8">
                  <c:v>42807</c:v>
                </c:pt>
                <c:pt idx="10">
                  <c:v>42810</c:v>
                </c:pt>
                <c:pt idx="11">
                  <c:v>42810</c:v>
                </c:pt>
                <c:pt idx="12">
                  <c:v>42810</c:v>
                </c:pt>
                <c:pt idx="13">
                  <c:v>42810</c:v>
                </c:pt>
                <c:pt idx="15">
                  <c:v>42812</c:v>
                </c:pt>
                <c:pt idx="17">
                  <c:v>42813</c:v>
                </c:pt>
                <c:pt idx="18">
                  <c:v>42815</c:v>
                </c:pt>
                <c:pt idx="20">
                  <c:v>42822</c:v>
                </c:pt>
                <c:pt idx="22">
                  <c:v>42823</c:v>
                </c:pt>
                <c:pt idx="24">
                  <c:v>42824</c:v>
                </c:pt>
                <c:pt idx="26">
                  <c:v>42825</c:v>
                </c:pt>
                <c:pt idx="28">
                  <c:v>42826</c:v>
                </c:pt>
                <c:pt idx="30">
                  <c:v>42826</c:v>
                </c:pt>
                <c:pt idx="31">
                  <c:v>42827</c:v>
                </c:pt>
                <c:pt idx="33">
                  <c:v>42827</c:v>
                </c:pt>
                <c:pt idx="35">
                  <c:v>42828</c:v>
                </c:pt>
                <c:pt idx="36">
                  <c:v>42828</c:v>
                </c:pt>
                <c:pt idx="38">
                  <c:v>42829</c:v>
                </c:pt>
                <c:pt idx="39">
                  <c:v>42829</c:v>
                </c:pt>
                <c:pt idx="40">
                  <c:v>42829</c:v>
                </c:pt>
                <c:pt idx="42">
                  <c:v>42830</c:v>
                </c:pt>
                <c:pt idx="44">
                  <c:v>42841</c:v>
                </c:pt>
                <c:pt idx="46">
                  <c:v>42844</c:v>
                </c:pt>
                <c:pt idx="48">
                  <c:v>42846</c:v>
                </c:pt>
                <c:pt idx="49">
                  <c:v>42847</c:v>
                </c:pt>
                <c:pt idx="51">
                  <c:v>42848</c:v>
                </c:pt>
                <c:pt idx="53">
                  <c:v>42852</c:v>
                </c:pt>
                <c:pt idx="54">
                  <c:v>42852</c:v>
                </c:pt>
                <c:pt idx="56">
                  <c:v>42853</c:v>
                </c:pt>
                <c:pt idx="57">
                  <c:v>42854</c:v>
                </c:pt>
                <c:pt idx="59">
                  <c:v>42856</c:v>
                </c:pt>
                <c:pt idx="61">
                  <c:v>42863</c:v>
                </c:pt>
                <c:pt idx="63">
                  <c:v>42864</c:v>
                </c:pt>
                <c:pt idx="65">
                  <c:v>42865</c:v>
                </c:pt>
                <c:pt idx="66">
                  <c:v>42865</c:v>
                </c:pt>
                <c:pt idx="68">
                  <c:v>42866</c:v>
                </c:pt>
                <c:pt idx="70">
                  <c:v>42867</c:v>
                </c:pt>
                <c:pt idx="71">
                  <c:v>42867</c:v>
                </c:pt>
                <c:pt idx="73">
                  <c:v>42868</c:v>
                </c:pt>
                <c:pt idx="74">
                  <c:v>42868</c:v>
                </c:pt>
                <c:pt idx="75">
                  <c:v>42868</c:v>
                </c:pt>
                <c:pt idx="77">
                  <c:v>42869</c:v>
                </c:pt>
                <c:pt idx="78">
                  <c:v>42869</c:v>
                </c:pt>
                <c:pt idx="80">
                  <c:v>42877</c:v>
                </c:pt>
                <c:pt idx="81">
                  <c:v>42877</c:v>
                </c:pt>
              </c:numCache>
            </c:numRef>
          </c:cat>
          <c:val>
            <c:numRef>
              <c:f>('Nicolas Babot'!$D$8:$D$13,'Nicolas Babot'!$D$15:$D$90)</c:f>
              <c:numCache>
                <c:formatCode>0</c:formatCode>
                <c:ptCount val="82"/>
                <c:pt idx="1">
                  <c:v>4</c:v>
                </c:pt>
                <c:pt idx="2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20</c:v>
                </c:pt>
                <c:pt idx="8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5">
                  <c:v>3</c:v>
                </c:pt>
                <c:pt idx="17">
                  <c:v>2</c:v>
                </c:pt>
                <c:pt idx="18">
                  <c:v>5</c:v>
                </c:pt>
                <c:pt idx="20">
                  <c:v>12</c:v>
                </c:pt>
                <c:pt idx="22">
                  <c:v>8</c:v>
                </c:pt>
                <c:pt idx="24">
                  <c:v>2</c:v>
                </c:pt>
                <c:pt idx="26">
                  <c:v>3</c:v>
                </c:pt>
                <c:pt idx="28">
                  <c:v>3</c:v>
                </c:pt>
                <c:pt idx="30">
                  <c:v>2</c:v>
                </c:pt>
                <c:pt idx="31">
                  <c:v>3</c:v>
                </c:pt>
                <c:pt idx="33">
                  <c:v>1</c:v>
                </c:pt>
                <c:pt idx="35">
                  <c:v>2</c:v>
                </c:pt>
                <c:pt idx="36">
                  <c:v>3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2">
                  <c:v>5</c:v>
                </c:pt>
                <c:pt idx="44">
                  <c:v>3</c:v>
                </c:pt>
                <c:pt idx="46">
                  <c:v>5</c:v>
                </c:pt>
                <c:pt idx="48">
                  <c:v>8</c:v>
                </c:pt>
                <c:pt idx="49">
                  <c:v>4</c:v>
                </c:pt>
                <c:pt idx="51">
                  <c:v>4</c:v>
                </c:pt>
                <c:pt idx="53">
                  <c:v>2</c:v>
                </c:pt>
                <c:pt idx="54">
                  <c:v>3</c:v>
                </c:pt>
                <c:pt idx="56">
                  <c:v>2</c:v>
                </c:pt>
                <c:pt idx="57">
                  <c:v>3</c:v>
                </c:pt>
                <c:pt idx="59">
                  <c:v>2</c:v>
                </c:pt>
                <c:pt idx="61">
                  <c:v>12</c:v>
                </c:pt>
                <c:pt idx="63">
                  <c:v>5</c:v>
                </c:pt>
                <c:pt idx="65">
                  <c:v>5</c:v>
                </c:pt>
                <c:pt idx="66">
                  <c:v>3</c:v>
                </c:pt>
                <c:pt idx="68">
                  <c:v>8</c:v>
                </c:pt>
                <c:pt idx="70">
                  <c:v>3</c:v>
                </c:pt>
                <c:pt idx="71">
                  <c:v>5</c:v>
                </c:pt>
                <c:pt idx="73">
                  <c:v>8</c:v>
                </c:pt>
                <c:pt idx="74">
                  <c:v>2</c:v>
                </c:pt>
                <c:pt idx="75">
                  <c:v>2</c:v>
                </c:pt>
                <c:pt idx="77">
                  <c:v>6</c:v>
                </c:pt>
                <c:pt idx="78">
                  <c:v>3</c:v>
                </c:pt>
                <c:pt idx="80">
                  <c:v>4</c:v>
                </c:pt>
                <c:pt idx="81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'Nicolas Babot'!$F$7</c:f>
              <c:strCache>
                <c:ptCount val="1"/>
                <c:pt idx="0">
                  <c:v>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('Nicolas Babot'!$C$8:$C$13,'Nicolas Babot'!$C$15:$C$90)</c:f>
              <c:numCache>
                <c:formatCode>ddd\ m/dd/yy</c:formatCode>
                <c:ptCount val="82"/>
                <c:pt idx="1">
                  <c:v>42783</c:v>
                </c:pt>
                <c:pt idx="2">
                  <c:v>42789</c:v>
                </c:pt>
                <c:pt idx="4">
                  <c:v>42790</c:v>
                </c:pt>
                <c:pt idx="5">
                  <c:v>42791</c:v>
                </c:pt>
                <c:pt idx="6">
                  <c:v>42800</c:v>
                </c:pt>
                <c:pt idx="8">
                  <c:v>42807</c:v>
                </c:pt>
                <c:pt idx="10">
                  <c:v>42810</c:v>
                </c:pt>
                <c:pt idx="11">
                  <c:v>42810</c:v>
                </c:pt>
                <c:pt idx="12">
                  <c:v>42810</c:v>
                </c:pt>
                <c:pt idx="13">
                  <c:v>42810</c:v>
                </c:pt>
                <c:pt idx="15">
                  <c:v>42812</c:v>
                </c:pt>
                <c:pt idx="17">
                  <c:v>42813</c:v>
                </c:pt>
                <c:pt idx="18">
                  <c:v>42815</c:v>
                </c:pt>
                <c:pt idx="20">
                  <c:v>42822</c:v>
                </c:pt>
                <c:pt idx="22">
                  <c:v>42823</c:v>
                </c:pt>
                <c:pt idx="24">
                  <c:v>42824</c:v>
                </c:pt>
                <c:pt idx="26">
                  <c:v>42825</c:v>
                </c:pt>
                <c:pt idx="28">
                  <c:v>42826</c:v>
                </c:pt>
                <c:pt idx="30">
                  <c:v>42826</c:v>
                </c:pt>
                <c:pt idx="31">
                  <c:v>42827</c:v>
                </c:pt>
                <c:pt idx="33">
                  <c:v>42827</c:v>
                </c:pt>
                <c:pt idx="35">
                  <c:v>42828</c:v>
                </c:pt>
                <c:pt idx="36">
                  <c:v>42828</c:v>
                </c:pt>
                <c:pt idx="38">
                  <c:v>42829</c:v>
                </c:pt>
                <c:pt idx="39">
                  <c:v>42829</c:v>
                </c:pt>
                <c:pt idx="40">
                  <c:v>42829</c:v>
                </c:pt>
                <c:pt idx="42">
                  <c:v>42830</c:v>
                </c:pt>
                <c:pt idx="44">
                  <c:v>42841</c:v>
                </c:pt>
                <c:pt idx="46">
                  <c:v>42844</c:v>
                </c:pt>
                <c:pt idx="48">
                  <c:v>42846</c:v>
                </c:pt>
                <c:pt idx="49">
                  <c:v>42847</c:v>
                </c:pt>
                <c:pt idx="51">
                  <c:v>42848</c:v>
                </c:pt>
                <c:pt idx="53">
                  <c:v>42852</c:v>
                </c:pt>
                <c:pt idx="54">
                  <c:v>42852</c:v>
                </c:pt>
                <c:pt idx="56">
                  <c:v>42853</c:v>
                </c:pt>
                <c:pt idx="57">
                  <c:v>42854</c:v>
                </c:pt>
                <c:pt idx="59">
                  <c:v>42856</c:v>
                </c:pt>
                <c:pt idx="61">
                  <c:v>42863</c:v>
                </c:pt>
                <c:pt idx="63">
                  <c:v>42864</c:v>
                </c:pt>
                <c:pt idx="65">
                  <c:v>42865</c:v>
                </c:pt>
                <c:pt idx="66">
                  <c:v>42865</c:v>
                </c:pt>
                <c:pt idx="68">
                  <c:v>42866</c:v>
                </c:pt>
                <c:pt idx="70">
                  <c:v>42867</c:v>
                </c:pt>
                <c:pt idx="71">
                  <c:v>42867</c:v>
                </c:pt>
                <c:pt idx="73">
                  <c:v>42868</c:v>
                </c:pt>
                <c:pt idx="74">
                  <c:v>42868</c:v>
                </c:pt>
                <c:pt idx="75">
                  <c:v>42868</c:v>
                </c:pt>
                <c:pt idx="77">
                  <c:v>42869</c:v>
                </c:pt>
                <c:pt idx="78">
                  <c:v>42869</c:v>
                </c:pt>
                <c:pt idx="80">
                  <c:v>42877</c:v>
                </c:pt>
                <c:pt idx="81">
                  <c:v>42877</c:v>
                </c:pt>
              </c:numCache>
            </c:numRef>
          </c:cat>
          <c:val>
            <c:numRef>
              <c:f>('Nicolas Babot'!$F$8:$F$13,'Nicolas Babot'!$F$15:$F$90)</c:f>
              <c:numCache>
                <c:formatCode>0</c:formatCode>
                <c:ptCount val="82"/>
                <c:pt idx="1">
                  <c:v>4.5</c:v>
                </c:pt>
                <c:pt idx="2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25</c:v>
                </c:pt>
                <c:pt idx="8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5">
                  <c:v>2</c:v>
                </c:pt>
                <c:pt idx="17">
                  <c:v>3</c:v>
                </c:pt>
                <c:pt idx="18">
                  <c:v>4</c:v>
                </c:pt>
                <c:pt idx="20">
                  <c:v>15</c:v>
                </c:pt>
                <c:pt idx="22">
                  <c:v>6</c:v>
                </c:pt>
                <c:pt idx="24">
                  <c:v>2</c:v>
                </c:pt>
                <c:pt idx="26">
                  <c:v>2</c:v>
                </c:pt>
                <c:pt idx="28">
                  <c:v>5</c:v>
                </c:pt>
                <c:pt idx="30">
                  <c:v>2</c:v>
                </c:pt>
                <c:pt idx="31">
                  <c:v>3</c:v>
                </c:pt>
                <c:pt idx="33">
                  <c:v>2</c:v>
                </c:pt>
                <c:pt idx="35">
                  <c:v>3</c:v>
                </c:pt>
                <c:pt idx="36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2">
                  <c:v>4</c:v>
                </c:pt>
                <c:pt idx="44">
                  <c:v>3</c:v>
                </c:pt>
                <c:pt idx="46">
                  <c:v>4</c:v>
                </c:pt>
                <c:pt idx="48">
                  <c:v>6</c:v>
                </c:pt>
                <c:pt idx="49">
                  <c:v>3</c:v>
                </c:pt>
                <c:pt idx="51">
                  <c:v>3</c:v>
                </c:pt>
                <c:pt idx="53">
                  <c:v>2</c:v>
                </c:pt>
                <c:pt idx="54">
                  <c:v>3</c:v>
                </c:pt>
                <c:pt idx="56">
                  <c:v>2</c:v>
                </c:pt>
                <c:pt idx="57">
                  <c:v>6</c:v>
                </c:pt>
                <c:pt idx="59">
                  <c:v>3</c:v>
                </c:pt>
                <c:pt idx="61">
                  <c:v>16</c:v>
                </c:pt>
                <c:pt idx="63">
                  <c:v>5</c:v>
                </c:pt>
                <c:pt idx="65">
                  <c:v>6</c:v>
                </c:pt>
                <c:pt idx="66">
                  <c:v>2</c:v>
                </c:pt>
                <c:pt idx="68">
                  <c:v>8</c:v>
                </c:pt>
                <c:pt idx="70">
                  <c:v>4</c:v>
                </c:pt>
                <c:pt idx="71">
                  <c:v>4</c:v>
                </c:pt>
                <c:pt idx="73">
                  <c:v>7</c:v>
                </c:pt>
                <c:pt idx="74">
                  <c:v>1</c:v>
                </c:pt>
                <c:pt idx="75">
                  <c:v>1</c:v>
                </c:pt>
                <c:pt idx="77">
                  <c:v>7</c:v>
                </c:pt>
                <c:pt idx="78">
                  <c:v>2</c:v>
                </c:pt>
                <c:pt idx="80">
                  <c:v>3</c:v>
                </c:pt>
                <c:pt idx="81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6250512"/>
        <c:axId val="-636247248"/>
      </c:lineChart>
      <c:dateAx>
        <c:axId val="-636250512"/>
        <c:scaling>
          <c:orientation val="minMax"/>
        </c:scaling>
        <c:delete val="0"/>
        <c:axPos val="b"/>
        <c:numFmt formatCode="ddd\ 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36247248"/>
        <c:crosses val="autoZero"/>
        <c:auto val="1"/>
        <c:lblOffset val="100"/>
        <c:baseTimeUnit val="days"/>
      </c:dateAx>
      <c:valAx>
        <c:axId val="-63624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3625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Time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'Daniel Olondriz'!$D$7</c:f>
              <c:strCache>
                <c:ptCount val="1"/>
                <c:pt idx="0">
                  <c:v>hours estimated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('Daniel Olondriz'!$C$8:$C$14,'Daniel Olondriz'!$C$16:$C$74)</c:f>
              <c:numCache>
                <c:formatCode>ddd\ m/dd/yy</c:formatCode>
                <c:ptCount val="66"/>
                <c:pt idx="1">
                  <c:v>42780</c:v>
                </c:pt>
                <c:pt idx="2">
                  <c:v>42781</c:v>
                </c:pt>
                <c:pt idx="4">
                  <c:v>42784</c:v>
                </c:pt>
                <c:pt idx="5">
                  <c:v>42785</c:v>
                </c:pt>
                <c:pt idx="6">
                  <c:v>42792</c:v>
                </c:pt>
                <c:pt idx="7">
                  <c:v>42800</c:v>
                </c:pt>
                <c:pt idx="9">
                  <c:v>42813</c:v>
                </c:pt>
                <c:pt idx="11">
                  <c:v>42822</c:v>
                </c:pt>
                <c:pt idx="13">
                  <c:v>42823</c:v>
                </c:pt>
                <c:pt idx="15">
                  <c:v>42824</c:v>
                </c:pt>
                <c:pt idx="16">
                  <c:v>42825</c:v>
                </c:pt>
                <c:pt idx="18">
                  <c:v>42826</c:v>
                </c:pt>
                <c:pt idx="20">
                  <c:v>42827</c:v>
                </c:pt>
                <c:pt idx="21">
                  <c:v>42827</c:v>
                </c:pt>
                <c:pt idx="22">
                  <c:v>42827</c:v>
                </c:pt>
                <c:pt idx="23">
                  <c:v>42827</c:v>
                </c:pt>
                <c:pt idx="25">
                  <c:v>42828</c:v>
                </c:pt>
                <c:pt idx="26">
                  <c:v>42828</c:v>
                </c:pt>
                <c:pt idx="28">
                  <c:v>42829</c:v>
                </c:pt>
                <c:pt idx="29">
                  <c:v>42829</c:v>
                </c:pt>
                <c:pt idx="30">
                  <c:v>42829</c:v>
                </c:pt>
                <c:pt idx="32">
                  <c:v>42830</c:v>
                </c:pt>
                <c:pt idx="34">
                  <c:v>42839</c:v>
                </c:pt>
                <c:pt idx="36">
                  <c:v>42851</c:v>
                </c:pt>
                <c:pt idx="38">
                  <c:v>42852</c:v>
                </c:pt>
                <c:pt idx="40">
                  <c:v>42854</c:v>
                </c:pt>
                <c:pt idx="42">
                  <c:v>42861</c:v>
                </c:pt>
                <c:pt idx="44">
                  <c:v>42862</c:v>
                </c:pt>
                <c:pt idx="46">
                  <c:v>42864</c:v>
                </c:pt>
                <c:pt idx="48">
                  <c:v>42865</c:v>
                </c:pt>
                <c:pt idx="49">
                  <c:v>42865</c:v>
                </c:pt>
                <c:pt idx="51">
                  <c:v>42866</c:v>
                </c:pt>
                <c:pt idx="52">
                  <c:v>42866</c:v>
                </c:pt>
                <c:pt idx="54">
                  <c:v>42868</c:v>
                </c:pt>
                <c:pt idx="55">
                  <c:v>42868</c:v>
                </c:pt>
                <c:pt idx="57">
                  <c:v>42869</c:v>
                </c:pt>
                <c:pt idx="58">
                  <c:v>42869</c:v>
                </c:pt>
                <c:pt idx="59">
                  <c:v>42869</c:v>
                </c:pt>
                <c:pt idx="60">
                  <c:v>42869</c:v>
                </c:pt>
                <c:pt idx="62">
                  <c:v>42877</c:v>
                </c:pt>
                <c:pt idx="64">
                  <c:v>42890</c:v>
                </c:pt>
                <c:pt idx="65">
                  <c:v>42890</c:v>
                </c:pt>
              </c:numCache>
            </c:numRef>
          </c:cat>
          <c:val>
            <c:numRef>
              <c:f>('Daniel Olondriz'!$D$8:$D$14,'Daniel Olondriz'!$D$16:$D$74)</c:f>
              <c:numCache>
                <c:formatCode>0</c:formatCode>
                <c:ptCount val="66"/>
                <c:pt idx="1">
                  <c:v>10</c:v>
                </c:pt>
                <c:pt idx="2">
                  <c:v>6</c:v>
                </c:pt>
                <c:pt idx="4">
                  <c:v>1</c:v>
                </c:pt>
                <c:pt idx="5">
                  <c:v>2</c:v>
                </c:pt>
                <c:pt idx="6">
                  <c:v>20</c:v>
                </c:pt>
                <c:pt idx="7">
                  <c:v>20</c:v>
                </c:pt>
                <c:pt idx="9">
                  <c:v>3</c:v>
                </c:pt>
                <c:pt idx="11">
                  <c:v>3</c:v>
                </c:pt>
                <c:pt idx="13">
                  <c:v>5</c:v>
                </c:pt>
                <c:pt idx="15">
                  <c:v>3</c:v>
                </c:pt>
                <c:pt idx="16">
                  <c:v>4</c:v>
                </c:pt>
                <c:pt idx="18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5</c:v>
                </c:pt>
                <c:pt idx="23">
                  <c:v>1</c:v>
                </c:pt>
                <c:pt idx="25">
                  <c:v>4</c:v>
                </c:pt>
                <c:pt idx="26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2">
                  <c:v>5</c:v>
                </c:pt>
                <c:pt idx="34">
                  <c:v>4</c:v>
                </c:pt>
                <c:pt idx="36">
                  <c:v>6</c:v>
                </c:pt>
                <c:pt idx="38">
                  <c:v>6</c:v>
                </c:pt>
                <c:pt idx="40">
                  <c:v>6</c:v>
                </c:pt>
                <c:pt idx="42">
                  <c:v>4</c:v>
                </c:pt>
                <c:pt idx="44">
                  <c:v>4</c:v>
                </c:pt>
                <c:pt idx="46">
                  <c:v>8</c:v>
                </c:pt>
                <c:pt idx="48">
                  <c:v>4</c:v>
                </c:pt>
                <c:pt idx="49">
                  <c:v>3</c:v>
                </c:pt>
                <c:pt idx="51">
                  <c:v>6</c:v>
                </c:pt>
                <c:pt idx="52">
                  <c:v>6</c:v>
                </c:pt>
                <c:pt idx="54">
                  <c:v>5</c:v>
                </c:pt>
                <c:pt idx="55">
                  <c:v>3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2</c:v>
                </c:pt>
                <c:pt idx="62">
                  <c:v>5</c:v>
                </c:pt>
                <c:pt idx="64">
                  <c:v>2</c:v>
                </c:pt>
                <c:pt idx="65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'Daniel Olondriz'!$F$7</c:f>
              <c:strCache>
                <c:ptCount val="1"/>
                <c:pt idx="0">
                  <c:v>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('Daniel Olondriz'!$C$8:$C$14,'Daniel Olondriz'!$C$16:$C$74)</c:f>
              <c:numCache>
                <c:formatCode>ddd\ m/dd/yy</c:formatCode>
                <c:ptCount val="66"/>
                <c:pt idx="1">
                  <c:v>42780</c:v>
                </c:pt>
                <c:pt idx="2">
                  <c:v>42781</c:v>
                </c:pt>
                <c:pt idx="4">
                  <c:v>42784</c:v>
                </c:pt>
                <c:pt idx="5">
                  <c:v>42785</c:v>
                </c:pt>
                <c:pt idx="6">
                  <c:v>42792</c:v>
                </c:pt>
                <c:pt idx="7">
                  <c:v>42800</c:v>
                </c:pt>
                <c:pt idx="9">
                  <c:v>42813</c:v>
                </c:pt>
                <c:pt idx="11">
                  <c:v>42822</c:v>
                </c:pt>
                <c:pt idx="13">
                  <c:v>42823</c:v>
                </c:pt>
                <c:pt idx="15">
                  <c:v>42824</c:v>
                </c:pt>
                <c:pt idx="16">
                  <c:v>42825</c:v>
                </c:pt>
                <c:pt idx="18">
                  <c:v>42826</c:v>
                </c:pt>
                <c:pt idx="20">
                  <c:v>42827</c:v>
                </c:pt>
                <c:pt idx="21">
                  <c:v>42827</c:v>
                </c:pt>
                <c:pt idx="22">
                  <c:v>42827</c:v>
                </c:pt>
                <c:pt idx="23">
                  <c:v>42827</c:v>
                </c:pt>
                <c:pt idx="25">
                  <c:v>42828</c:v>
                </c:pt>
                <c:pt idx="26">
                  <c:v>42828</c:v>
                </c:pt>
                <c:pt idx="28">
                  <c:v>42829</c:v>
                </c:pt>
                <c:pt idx="29">
                  <c:v>42829</c:v>
                </c:pt>
                <c:pt idx="30">
                  <c:v>42829</c:v>
                </c:pt>
                <c:pt idx="32">
                  <c:v>42830</c:v>
                </c:pt>
                <c:pt idx="34">
                  <c:v>42839</c:v>
                </c:pt>
                <c:pt idx="36">
                  <c:v>42851</c:v>
                </c:pt>
                <c:pt idx="38">
                  <c:v>42852</c:v>
                </c:pt>
                <c:pt idx="40">
                  <c:v>42854</c:v>
                </c:pt>
                <c:pt idx="42">
                  <c:v>42861</c:v>
                </c:pt>
                <c:pt idx="44">
                  <c:v>42862</c:v>
                </c:pt>
                <c:pt idx="46">
                  <c:v>42864</c:v>
                </c:pt>
                <c:pt idx="48">
                  <c:v>42865</c:v>
                </c:pt>
                <c:pt idx="49">
                  <c:v>42865</c:v>
                </c:pt>
                <c:pt idx="51">
                  <c:v>42866</c:v>
                </c:pt>
                <c:pt idx="52">
                  <c:v>42866</c:v>
                </c:pt>
                <c:pt idx="54">
                  <c:v>42868</c:v>
                </c:pt>
                <c:pt idx="55">
                  <c:v>42868</c:v>
                </c:pt>
                <c:pt idx="57">
                  <c:v>42869</c:v>
                </c:pt>
                <c:pt idx="58">
                  <c:v>42869</c:v>
                </c:pt>
                <c:pt idx="59">
                  <c:v>42869</c:v>
                </c:pt>
                <c:pt idx="60">
                  <c:v>42869</c:v>
                </c:pt>
                <c:pt idx="62">
                  <c:v>42877</c:v>
                </c:pt>
                <c:pt idx="64">
                  <c:v>42890</c:v>
                </c:pt>
                <c:pt idx="65">
                  <c:v>42890</c:v>
                </c:pt>
              </c:numCache>
            </c:numRef>
          </c:cat>
          <c:val>
            <c:numRef>
              <c:f>('Daniel Olondriz'!$F$8:$F$14,'Daniel Olondriz'!$F$16:$F$74)</c:f>
              <c:numCache>
                <c:formatCode>0</c:formatCode>
                <c:ptCount val="66"/>
                <c:pt idx="1">
                  <c:v>7</c:v>
                </c:pt>
                <c:pt idx="2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20</c:v>
                </c:pt>
                <c:pt idx="7">
                  <c:v>25</c:v>
                </c:pt>
                <c:pt idx="9">
                  <c:v>4</c:v>
                </c:pt>
                <c:pt idx="11">
                  <c:v>3</c:v>
                </c:pt>
                <c:pt idx="13">
                  <c:v>4</c:v>
                </c:pt>
                <c:pt idx="15">
                  <c:v>3</c:v>
                </c:pt>
                <c:pt idx="16">
                  <c:v>5</c:v>
                </c:pt>
                <c:pt idx="18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5">
                  <c:v>3</c:v>
                </c:pt>
                <c:pt idx="26">
                  <c:v>3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2">
                  <c:v>4</c:v>
                </c:pt>
                <c:pt idx="34">
                  <c:v>3</c:v>
                </c:pt>
                <c:pt idx="36">
                  <c:v>5</c:v>
                </c:pt>
                <c:pt idx="38">
                  <c:v>6</c:v>
                </c:pt>
                <c:pt idx="40">
                  <c:v>6</c:v>
                </c:pt>
                <c:pt idx="42">
                  <c:v>4</c:v>
                </c:pt>
                <c:pt idx="44">
                  <c:v>7</c:v>
                </c:pt>
                <c:pt idx="46">
                  <c:v>6</c:v>
                </c:pt>
                <c:pt idx="48">
                  <c:v>3</c:v>
                </c:pt>
                <c:pt idx="49">
                  <c:v>5</c:v>
                </c:pt>
                <c:pt idx="51">
                  <c:v>4</c:v>
                </c:pt>
                <c:pt idx="52">
                  <c:v>5</c:v>
                </c:pt>
                <c:pt idx="54">
                  <c:v>6</c:v>
                </c:pt>
                <c:pt idx="55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1</c:v>
                </c:pt>
                <c:pt idx="62">
                  <c:v>6</c:v>
                </c:pt>
                <c:pt idx="64">
                  <c:v>2</c:v>
                </c:pt>
                <c:pt idx="65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43515744"/>
        <c:axId val="-643510848"/>
      </c:lineChart>
      <c:dateAx>
        <c:axId val="-643515744"/>
        <c:scaling>
          <c:orientation val="minMax"/>
        </c:scaling>
        <c:delete val="0"/>
        <c:axPos val="b"/>
        <c:numFmt formatCode="ddd\ 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43510848"/>
        <c:crosses val="autoZero"/>
        <c:auto val="1"/>
        <c:lblOffset val="100"/>
        <c:baseTimeUnit val="days"/>
      </c:dateAx>
      <c:valAx>
        <c:axId val="-64351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4351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Time Rate</a:t>
            </a:r>
          </a:p>
          <a:p>
            <a:pPr>
              <a:defRPr/>
            </a:pP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'Guillermo Pinto'!$D$7</c:f>
              <c:strCache>
                <c:ptCount val="1"/>
                <c:pt idx="0">
                  <c:v>hours estimated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('Guillermo Pinto'!$C$8:$C$13,'Guillermo Pinto'!$C$15:$C$64)</c:f>
              <c:numCache>
                <c:formatCode>ddd\ m/dd/yy</c:formatCode>
                <c:ptCount val="56"/>
                <c:pt idx="1">
                  <c:v>42781</c:v>
                </c:pt>
                <c:pt idx="3">
                  <c:v>42784</c:v>
                </c:pt>
                <c:pt idx="5">
                  <c:v>42794</c:v>
                </c:pt>
                <c:pt idx="6">
                  <c:v>42800</c:v>
                </c:pt>
                <c:pt idx="8">
                  <c:v>42807</c:v>
                </c:pt>
                <c:pt idx="10">
                  <c:v>42810</c:v>
                </c:pt>
                <c:pt idx="12">
                  <c:v>42813</c:v>
                </c:pt>
                <c:pt idx="14">
                  <c:v>42810</c:v>
                </c:pt>
                <c:pt idx="15">
                  <c:v>42821</c:v>
                </c:pt>
                <c:pt idx="17">
                  <c:v>42823</c:v>
                </c:pt>
                <c:pt idx="19">
                  <c:v>42825</c:v>
                </c:pt>
                <c:pt idx="21">
                  <c:v>42827</c:v>
                </c:pt>
                <c:pt idx="23">
                  <c:v>42827</c:v>
                </c:pt>
                <c:pt idx="24">
                  <c:v>42827</c:v>
                </c:pt>
                <c:pt idx="26">
                  <c:v>42830</c:v>
                </c:pt>
                <c:pt idx="28">
                  <c:v>42839</c:v>
                </c:pt>
                <c:pt idx="30">
                  <c:v>42849</c:v>
                </c:pt>
                <c:pt idx="31">
                  <c:v>42850</c:v>
                </c:pt>
                <c:pt idx="33">
                  <c:v>42851</c:v>
                </c:pt>
                <c:pt idx="35">
                  <c:v>42861</c:v>
                </c:pt>
                <c:pt idx="37">
                  <c:v>42862</c:v>
                </c:pt>
                <c:pt idx="39">
                  <c:v>42863</c:v>
                </c:pt>
                <c:pt idx="41">
                  <c:v>42864</c:v>
                </c:pt>
                <c:pt idx="43">
                  <c:v>42865</c:v>
                </c:pt>
                <c:pt idx="44">
                  <c:v>42865</c:v>
                </c:pt>
                <c:pt idx="46">
                  <c:v>42867</c:v>
                </c:pt>
                <c:pt idx="48">
                  <c:v>42868</c:v>
                </c:pt>
                <c:pt idx="49">
                  <c:v>42868</c:v>
                </c:pt>
                <c:pt idx="51">
                  <c:v>42869</c:v>
                </c:pt>
                <c:pt idx="53">
                  <c:v>42890</c:v>
                </c:pt>
                <c:pt idx="55">
                  <c:v>42890</c:v>
                </c:pt>
              </c:numCache>
            </c:numRef>
          </c:cat>
          <c:val>
            <c:numRef>
              <c:f>('Guillermo Pinto'!$D$8:$D$13,'Guillermo Pinto'!$D$15:$D$64)</c:f>
              <c:numCache>
                <c:formatCode>0</c:formatCode>
                <c:ptCount val="56"/>
                <c:pt idx="1">
                  <c:v>8</c:v>
                </c:pt>
                <c:pt idx="3">
                  <c:v>5</c:v>
                </c:pt>
                <c:pt idx="5">
                  <c:v>15</c:v>
                </c:pt>
                <c:pt idx="6">
                  <c:v>20</c:v>
                </c:pt>
                <c:pt idx="8">
                  <c:v>6</c:v>
                </c:pt>
                <c:pt idx="10">
                  <c:v>6</c:v>
                </c:pt>
                <c:pt idx="12">
                  <c:v>6</c:v>
                </c:pt>
                <c:pt idx="14">
                  <c:v>5</c:v>
                </c:pt>
                <c:pt idx="15">
                  <c:v>2</c:v>
                </c:pt>
                <c:pt idx="17">
                  <c:v>5</c:v>
                </c:pt>
                <c:pt idx="19">
                  <c:v>5</c:v>
                </c:pt>
                <c:pt idx="21">
                  <c:v>5</c:v>
                </c:pt>
                <c:pt idx="23">
                  <c:v>2</c:v>
                </c:pt>
                <c:pt idx="24">
                  <c:v>4</c:v>
                </c:pt>
                <c:pt idx="26">
                  <c:v>12</c:v>
                </c:pt>
                <c:pt idx="28">
                  <c:v>7</c:v>
                </c:pt>
                <c:pt idx="30">
                  <c:v>6</c:v>
                </c:pt>
                <c:pt idx="31">
                  <c:v>2</c:v>
                </c:pt>
                <c:pt idx="33">
                  <c:v>2</c:v>
                </c:pt>
                <c:pt idx="35">
                  <c:v>4</c:v>
                </c:pt>
                <c:pt idx="37">
                  <c:v>2</c:v>
                </c:pt>
                <c:pt idx="39">
                  <c:v>8</c:v>
                </c:pt>
                <c:pt idx="41">
                  <c:v>6</c:v>
                </c:pt>
                <c:pt idx="43">
                  <c:v>4</c:v>
                </c:pt>
                <c:pt idx="44">
                  <c:v>3</c:v>
                </c:pt>
                <c:pt idx="46">
                  <c:v>16</c:v>
                </c:pt>
                <c:pt idx="48">
                  <c:v>6</c:v>
                </c:pt>
                <c:pt idx="49">
                  <c:v>2</c:v>
                </c:pt>
                <c:pt idx="51">
                  <c:v>5</c:v>
                </c:pt>
                <c:pt idx="53">
                  <c:v>3</c:v>
                </c:pt>
                <c:pt idx="55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'Guillermo Pinto'!$F$7</c:f>
              <c:strCache>
                <c:ptCount val="1"/>
                <c:pt idx="0">
                  <c:v>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('Guillermo Pinto'!$C$8:$C$13,'Guillermo Pinto'!$C$15:$C$64)</c:f>
              <c:numCache>
                <c:formatCode>ddd\ m/dd/yy</c:formatCode>
                <c:ptCount val="56"/>
                <c:pt idx="1">
                  <c:v>42781</c:v>
                </c:pt>
                <c:pt idx="3">
                  <c:v>42784</c:v>
                </c:pt>
                <c:pt idx="5">
                  <c:v>42794</c:v>
                </c:pt>
                <c:pt idx="6">
                  <c:v>42800</c:v>
                </c:pt>
                <c:pt idx="8">
                  <c:v>42807</c:v>
                </c:pt>
                <c:pt idx="10">
                  <c:v>42810</c:v>
                </c:pt>
                <c:pt idx="12">
                  <c:v>42813</c:v>
                </c:pt>
                <c:pt idx="14">
                  <c:v>42810</c:v>
                </c:pt>
                <c:pt idx="15">
                  <c:v>42821</c:v>
                </c:pt>
                <c:pt idx="17">
                  <c:v>42823</c:v>
                </c:pt>
                <c:pt idx="19">
                  <c:v>42825</c:v>
                </c:pt>
                <c:pt idx="21">
                  <c:v>42827</c:v>
                </c:pt>
                <c:pt idx="23">
                  <c:v>42827</c:v>
                </c:pt>
                <c:pt idx="24">
                  <c:v>42827</c:v>
                </c:pt>
                <c:pt idx="26">
                  <c:v>42830</c:v>
                </c:pt>
                <c:pt idx="28">
                  <c:v>42839</c:v>
                </c:pt>
                <c:pt idx="30">
                  <c:v>42849</c:v>
                </c:pt>
                <c:pt idx="31">
                  <c:v>42850</c:v>
                </c:pt>
                <c:pt idx="33">
                  <c:v>42851</c:v>
                </c:pt>
                <c:pt idx="35">
                  <c:v>42861</c:v>
                </c:pt>
                <c:pt idx="37">
                  <c:v>42862</c:v>
                </c:pt>
                <c:pt idx="39">
                  <c:v>42863</c:v>
                </c:pt>
                <c:pt idx="41">
                  <c:v>42864</c:v>
                </c:pt>
                <c:pt idx="43">
                  <c:v>42865</c:v>
                </c:pt>
                <c:pt idx="44">
                  <c:v>42865</c:v>
                </c:pt>
                <c:pt idx="46">
                  <c:v>42867</c:v>
                </c:pt>
                <c:pt idx="48">
                  <c:v>42868</c:v>
                </c:pt>
                <c:pt idx="49">
                  <c:v>42868</c:v>
                </c:pt>
                <c:pt idx="51">
                  <c:v>42869</c:v>
                </c:pt>
                <c:pt idx="53">
                  <c:v>42890</c:v>
                </c:pt>
                <c:pt idx="55">
                  <c:v>42890</c:v>
                </c:pt>
              </c:numCache>
            </c:numRef>
          </c:cat>
          <c:val>
            <c:numRef>
              <c:f>('Guillermo Pinto'!$F$8:$F$13,'Guillermo Pinto'!$F$15:$F$64)</c:f>
              <c:numCache>
                <c:formatCode>0</c:formatCode>
                <c:ptCount val="56"/>
                <c:pt idx="1">
                  <c:v>5</c:v>
                </c:pt>
                <c:pt idx="3">
                  <c:v>6</c:v>
                </c:pt>
                <c:pt idx="5">
                  <c:v>12</c:v>
                </c:pt>
                <c:pt idx="6">
                  <c:v>25</c:v>
                </c:pt>
                <c:pt idx="8">
                  <c:v>6</c:v>
                </c:pt>
                <c:pt idx="10">
                  <c:v>6</c:v>
                </c:pt>
                <c:pt idx="12">
                  <c:v>5</c:v>
                </c:pt>
                <c:pt idx="14">
                  <c:v>3</c:v>
                </c:pt>
                <c:pt idx="15">
                  <c:v>3</c:v>
                </c:pt>
                <c:pt idx="17">
                  <c:v>4</c:v>
                </c:pt>
                <c:pt idx="19">
                  <c:v>6</c:v>
                </c:pt>
                <c:pt idx="21">
                  <c:v>6</c:v>
                </c:pt>
                <c:pt idx="23">
                  <c:v>3</c:v>
                </c:pt>
                <c:pt idx="24">
                  <c:v>3</c:v>
                </c:pt>
                <c:pt idx="26">
                  <c:v>10</c:v>
                </c:pt>
                <c:pt idx="28">
                  <c:v>6</c:v>
                </c:pt>
                <c:pt idx="30">
                  <c:v>6</c:v>
                </c:pt>
                <c:pt idx="31">
                  <c:v>3</c:v>
                </c:pt>
                <c:pt idx="33">
                  <c:v>3</c:v>
                </c:pt>
                <c:pt idx="35">
                  <c:v>6</c:v>
                </c:pt>
                <c:pt idx="37">
                  <c:v>2</c:v>
                </c:pt>
                <c:pt idx="39">
                  <c:v>8</c:v>
                </c:pt>
                <c:pt idx="41">
                  <c:v>4</c:v>
                </c:pt>
                <c:pt idx="43">
                  <c:v>4</c:v>
                </c:pt>
                <c:pt idx="44">
                  <c:v>4</c:v>
                </c:pt>
                <c:pt idx="46">
                  <c:v>16</c:v>
                </c:pt>
                <c:pt idx="48">
                  <c:v>6</c:v>
                </c:pt>
                <c:pt idx="49">
                  <c:v>2</c:v>
                </c:pt>
                <c:pt idx="51">
                  <c:v>6</c:v>
                </c:pt>
                <c:pt idx="53">
                  <c:v>4</c:v>
                </c:pt>
                <c:pt idx="55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63765600"/>
        <c:axId val="-663771040"/>
      </c:lineChart>
      <c:dateAx>
        <c:axId val="-663765600"/>
        <c:scaling>
          <c:orientation val="minMax"/>
        </c:scaling>
        <c:delete val="0"/>
        <c:axPos val="b"/>
        <c:numFmt formatCode="ddd\ 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63771040"/>
        <c:crosses val="autoZero"/>
        <c:auto val="1"/>
        <c:lblOffset val="100"/>
        <c:baseTimeUnit val="days"/>
      </c:dateAx>
      <c:valAx>
        <c:axId val="-6637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6376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Time</a:t>
            </a:r>
            <a:r>
              <a:rPr lang="es-ES" baseline="0"/>
              <a:t> Rate</a:t>
            </a:r>
          </a:p>
          <a:p>
            <a:pPr>
              <a:defRPr/>
            </a:pP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'Adrian Higuero'!$D$7</c:f>
              <c:strCache>
                <c:ptCount val="1"/>
                <c:pt idx="0">
                  <c:v>hours estimated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'Adrian Higuero'!$C$8:$C$37</c:f>
              <c:numCache>
                <c:formatCode>ddd\ m/dd/yy</c:formatCode>
                <c:ptCount val="30"/>
                <c:pt idx="1">
                  <c:v>42800</c:v>
                </c:pt>
                <c:pt idx="3">
                  <c:v>42813</c:v>
                </c:pt>
                <c:pt idx="5">
                  <c:v>42810</c:v>
                </c:pt>
                <c:pt idx="7">
                  <c:v>42817</c:v>
                </c:pt>
                <c:pt idx="9">
                  <c:v>42822</c:v>
                </c:pt>
                <c:pt idx="11">
                  <c:v>42824</c:v>
                </c:pt>
                <c:pt idx="13">
                  <c:v>42827</c:v>
                </c:pt>
                <c:pt idx="15">
                  <c:v>42828</c:v>
                </c:pt>
                <c:pt idx="17">
                  <c:v>42829</c:v>
                </c:pt>
                <c:pt idx="19">
                  <c:v>42831</c:v>
                </c:pt>
                <c:pt idx="21">
                  <c:v>42850</c:v>
                </c:pt>
                <c:pt idx="23">
                  <c:v>42854</c:v>
                </c:pt>
                <c:pt idx="25">
                  <c:v>42856</c:v>
                </c:pt>
                <c:pt idx="27">
                  <c:v>42864</c:v>
                </c:pt>
                <c:pt idx="29">
                  <c:v>42866</c:v>
                </c:pt>
              </c:numCache>
            </c:numRef>
          </c:cat>
          <c:val>
            <c:numRef>
              <c:f>'Adrian Higuero'!$D$8:$D$37</c:f>
              <c:numCache>
                <c:formatCode>0</c:formatCode>
                <c:ptCount val="30"/>
                <c:pt idx="1">
                  <c:v>20</c:v>
                </c:pt>
                <c:pt idx="3">
                  <c:v>3</c:v>
                </c:pt>
                <c:pt idx="5">
                  <c:v>3</c:v>
                </c:pt>
                <c:pt idx="7">
                  <c:v>3</c:v>
                </c:pt>
                <c:pt idx="9">
                  <c:v>3</c:v>
                </c:pt>
                <c:pt idx="11">
                  <c:v>3</c:v>
                </c:pt>
                <c:pt idx="13">
                  <c:v>2</c:v>
                </c:pt>
                <c:pt idx="15">
                  <c:v>3</c:v>
                </c:pt>
                <c:pt idx="17">
                  <c:v>3</c:v>
                </c:pt>
                <c:pt idx="19">
                  <c:v>3</c:v>
                </c:pt>
                <c:pt idx="21">
                  <c:v>10</c:v>
                </c:pt>
                <c:pt idx="23">
                  <c:v>8</c:v>
                </c:pt>
                <c:pt idx="25">
                  <c:v>4</c:v>
                </c:pt>
                <c:pt idx="27">
                  <c:v>9</c:v>
                </c:pt>
                <c:pt idx="29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'Adrian Higuero'!$F$7</c:f>
              <c:strCache>
                <c:ptCount val="1"/>
                <c:pt idx="0">
                  <c:v>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'Adrian Higuero'!$C$8:$C$37</c:f>
              <c:numCache>
                <c:formatCode>ddd\ m/dd/yy</c:formatCode>
                <c:ptCount val="30"/>
                <c:pt idx="1">
                  <c:v>42800</c:v>
                </c:pt>
                <c:pt idx="3">
                  <c:v>42813</c:v>
                </c:pt>
                <c:pt idx="5">
                  <c:v>42810</c:v>
                </c:pt>
                <c:pt idx="7">
                  <c:v>42817</c:v>
                </c:pt>
                <c:pt idx="9">
                  <c:v>42822</c:v>
                </c:pt>
                <c:pt idx="11">
                  <c:v>42824</c:v>
                </c:pt>
                <c:pt idx="13">
                  <c:v>42827</c:v>
                </c:pt>
                <c:pt idx="15">
                  <c:v>42828</c:v>
                </c:pt>
                <c:pt idx="17">
                  <c:v>42829</c:v>
                </c:pt>
                <c:pt idx="19">
                  <c:v>42831</c:v>
                </c:pt>
                <c:pt idx="21">
                  <c:v>42850</c:v>
                </c:pt>
                <c:pt idx="23">
                  <c:v>42854</c:v>
                </c:pt>
                <c:pt idx="25">
                  <c:v>42856</c:v>
                </c:pt>
                <c:pt idx="27">
                  <c:v>42864</c:v>
                </c:pt>
                <c:pt idx="29">
                  <c:v>42866</c:v>
                </c:pt>
              </c:numCache>
            </c:numRef>
          </c:cat>
          <c:val>
            <c:numRef>
              <c:f>'Adrian Higuero'!$F$8:$F$37</c:f>
              <c:numCache>
                <c:formatCode>0</c:formatCode>
                <c:ptCount val="30"/>
                <c:pt idx="1">
                  <c:v>25</c:v>
                </c:pt>
                <c:pt idx="3">
                  <c:v>3</c:v>
                </c:pt>
                <c:pt idx="5">
                  <c:v>3</c:v>
                </c:pt>
                <c:pt idx="7">
                  <c:v>3</c:v>
                </c:pt>
                <c:pt idx="9">
                  <c:v>3</c:v>
                </c:pt>
                <c:pt idx="11">
                  <c:v>3</c:v>
                </c:pt>
                <c:pt idx="13">
                  <c:v>2</c:v>
                </c:pt>
                <c:pt idx="15">
                  <c:v>5</c:v>
                </c:pt>
                <c:pt idx="17">
                  <c:v>4</c:v>
                </c:pt>
                <c:pt idx="19">
                  <c:v>4</c:v>
                </c:pt>
                <c:pt idx="21">
                  <c:v>10</c:v>
                </c:pt>
                <c:pt idx="23">
                  <c:v>10</c:v>
                </c:pt>
                <c:pt idx="25">
                  <c:v>4</c:v>
                </c:pt>
                <c:pt idx="27">
                  <c:v>9</c:v>
                </c:pt>
                <c:pt idx="29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86550496"/>
        <c:axId val="-686548320"/>
      </c:lineChart>
      <c:dateAx>
        <c:axId val="-686550496"/>
        <c:scaling>
          <c:orientation val="minMax"/>
        </c:scaling>
        <c:delete val="0"/>
        <c:axPos val="b"/>
        <c:numFmt formatCode="ddd\ 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86548320"/>
        <c:crosses val="autoZero"/>
        <c:auto val="1"/>
        <c:lblOffset val="100"/>
        <c:baseTimeUnit val="days"/>
      </c:dateAx>
      <c:valAx>
        <c:axId val="-68654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8655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Time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'Javier Ortiz'!$E$7</c:f>
              <c:strCache>
                <c:ptCount val="1"/>
                <c:pt idx="0">
                  <c:v>hours estimated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'Javier Ortiz'!$D$8:$D$41</c:f>
              <c:numCache>
                <c:formatCode>ddd\ m/dd/yy</c:formatCode>
                <c:ptCount val="34"/>
                <c:pt idx="1">
                  <c:v>42800</c:v>
                </c:pt>
                <c:pt idx="3">
                  <c:v>42810</c:v>
                </c:pt>
                <c:pt idx="5">
                  <c:v>42810</c:v>
                </c:pt>
                <c:pt idx="7">
                  <c:v>42818</c:v>
                </c:pt>
                <c:pt idx="9">
                  <c:v>42824</c:v>
                </c:pt>
                <c:pt idx="10">
                  <c:v>42824</c:v>
                </c:pt>
                <c:pt idx="11">
                  <c:v>42824</c:v>
                </c:pt>
                <c:pt idx="13">
                  <c:v>42825</c:v>
                </c:pt>
                <c:pt idx="15">
                  <c:v>42827</c:v>
                </c:pt>
                <c:pt idx="16">
                  <c:v>42827</c:v>
                </c:pt>
                <c:pt idx="18">
                  <c:v>42828</c:v>
                </c:pt>
                <c:pt idx="20">
                  <c:v>42829</c:v>
                </c:pt>
                <c:pt idx="22">
                  <c:v>42835</c:v>
                </c:pt>
                <c:pt idx="24">
                  <c:v>42844</c:v>
                </c:pt>
                <c:pt idx="26">
                  <c:v>42847</c:v>
                </c:pt>
                <c:pt idx="28">
                  <c:v>42849</c:v>
                </c:pt>
                <c:pt idx="30">
                  <c:v>42864</c:v>
                </c:pt>
                <c:pt idx="31">
                  <c:v>42865</c:v>
                </c:pt>
                <c:pt idx="33">
                  <c:v>42892</c:v>
                </c:pt>
              </c:numCache>
            </c:numRef>
          </c:cat>
          <c:val>
            <c:numRef>
              <c:f>'Javier Ortiz'!$E$8:$E$41</c:f>
              <c:numCache>
                <c:formatCode>0</c:formatCode>
                <c:ptCount val="34"/>
                <c:pt idx="1">
                  <c:v>20</c:v>
                </c:pt>
                <c:pt idx="3">
                  <c:v>3</c:v>
                </c:pt>
                <c:pt idx="5">
                  <c:v>6</c:v>
                </c:pt>
                <c:pt idx="7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3">
                  <c:v>4</c:v>
                </c:pt>
                <c:pt idx="15">
                  <c:v>2</c:v>
                </c:pt>
                <c:pt idx="16">
                  <c:v>3</c:v>
                </c:pt>
                <c:pt idx="18">
                  <c:v>5</c:v>
                </c:pt>
                <c:pt idx="20">
                  <c:v>3</c:v>
                </c:pt>
                <c:pt idx="22">
                  <c:v>10</c:v>
                </c:pt>
                <c:pt idx="24">
                  <c:v>3</c:v>
                </c:pt>
                <c:pt idx="26">
                  <c:v>4</c:v>
                </c:pt>
                <c:pt idx="28">
                  <c:v>2</c:v>
                </c:pt>
                <c:pt idx="30">
                  <c:v>2</c:v>
                </c:pt>
                <c:pt idx="31">
                  <c:v>2</c:v>
                </c:pt>
                <c:pt idx="33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'Javier Ortiz'!$G$7</c:f>
              <c:strCache>
                <c:ptCount val="1"/>
                <c:pt idx="0">
                  <c:v>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'Javier Ortiz'!$D$8:$D$41</c:f>
              <c:numCache>
                <c:formatCode>ddd\ m/dd/yy</c:formatCode>
                <c:ptCount val="34"/>
                <c:pt idx="1">
                  <c:v>42800</c:v>
                </c:pt>
                <c:pt idx="3">
                  <c:v>42810</c:v>
                </c:pt>
                <c:pt idx="5">
                  <c:v>42810</c:v>
                </c:pt>
                <c:pt idx="7">
                  <c:v>42818</c:v>
                </c:pt>
                <c:pt idx="9">
                  <c:v>42824</c:v>
                </c:pt>
                <c:pt idx="10">
                  <c:v>42824</c:v>
                </c:pt>
                <c:pt idx="11">
                  <c:v>42824</c:v>
                </c:pt>
                <c:pt idx="13">
                  <c:v>42825</c:v>
                </c:pt>
                <c:pt idx="15">
                  <c:v>42827</c:v>
                </c:pt>
                <c:pt idx="16">
                  <c:v>42827</c:v>
                </c:pt>
                <c:pt idx="18">
                  <c:v>42828</c:v>
                </c:pt>
                <c:pt idx="20">
                  <c:v>42829</c:v>
                </c:pt>
                <c:pt idx="22">
                  <c:v>42835</c:v>
                </c:pt>
                <c:pt idx="24">
                  <c:v>42844</c:v>
                </c:pt>
                <c:pt idx="26">
                  <c:v>42847</c:v>
                </c:pt>
                <c:pt idx="28">
                  <c:v>42849</c:v>
                </c:pt>
                <c:pt idx="30">
                  <c:v>42864</c:v>
                </c:pt>
                <c:pt idx="31">
                  <c:v>42865</c:v>
                </c:pt>
                <c:pt idx="33">
                  <c:v>42892</c:v>
                </c:pt>
              </c:numCache>
            </c:numRef>
          </c:cat>
          <c:val>
            <c:numRef>
              <c:f>'Javier Ortiz'!$G$8:$G$41</c:f>
              <c:numCache>
                <c:formatCode>0</c:formatCode>
                <c:ptCount val="34"/>
                <c:pt idx="1">
                  <c:v>25</c:v>
                </c:pt>
                <c:pt idx="3">
                  <c:v>4</c:v>
                </c:pt>
                <c:pt idx="5">
                  <c:v>4</c:v>
                </c:pt>
                <c:pt idx="7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3">
                  <c:v>3</c:v>
                </c:pt>
                <c:pt idx="15">
                  <c:v>3</c:v>
                </c:pt>
                <c:pt idx="16">
                  <c:v>4</c:v>
                </c:pt>
                <c:pt idx="18">
                  <c:v>4</c:v>
                </c:pt>
                <c:pt idx="20">
                  <c:v>3</c:v>
                </c:pt>
                <c:pt idx="22">
                  <c:v>12</c:v>
                </c:pt>
                <c:pt idx="24">
                  <c:v>3</c:v>
                </c:pt>
                <c:pt idx="26">
                  <c:v>6</c:v>
                </c:pt>
                <c:pt idx="28">
                  <c:v>2</c:v>
                </c:pt>
                <c:pt idx="30">
                  <c:v>2</c:v>
                </c:pt>
                <c:pt idx="31">
                  <c:v>3</c:v>
                </c:pt>
                <c:pt idx="33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6260304"/>
        <c:axId val="-636249968"/>
      </c:lineChart>
      <c:dateAx>
        <c:axId val="-636260304"/>
        <c:scaling>
          <c:orientation val="minMax"/>
        </c:scaling>
        <c:delete val="0"/>
        <c:axPos val="b"/>
        <c:numFmt formatCode="ddd\ 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36249968"/>
        <c:crosses val="autoZero"/>
        <c:auto val="1"/>
        <c:lblOffset val="100"/>
        <c:baseTimeUnit val="days"/>
      </c:dateAx>
      <c:valAx>
        <c:axId val="-63624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3626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Xavier Olivenza</a:t>
            </a:r>
          </a:p>
          <a:p>
            <a:pPr>
              <a:defRPr/>
            </a:pPr>
            <a:r>
              <a:rPr lang="es-ES"/>
              <a:t>Time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'Xavier Olivenza'!$D$7</c:f>
              <c:strCache>
                <c:ptCount val="1"/>
                <c:pt idx="0">
                  <c:v>hours estimated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('Xavier Olivenza'!$C$8:$C$12,'Xavier Olivenza'!$C$14:$C$89)</c:f>
              <c:numCache>
                <c:formatCode>ddd\ m/dd/yy</c:formatCode>
                <c:ptCount val="81"/>
                <c:pt idx="1">
                  <c:v>42789</c:v>
                </c:pt>
                <c:pt idx="2">
                  <c:v>42790</c:v>
                </c:pt>
                <c:pt idx="4">
                  <c:v>42794</c:v>
                </c:pt>
                <c:pt idx="5">
                  <c:v>42800</c:v>
                </c:pt>
                <c:pt idx="7">
                  <c:v>42801</c:v>
                </c:pt>
                <c:pt idx="9">
                  <c:v>42813</c:v>
                </c:pt>
                <c:pt idx="11">
                  <c:v>42813</c:v>
                </c:pt>
                <c:pt idx="12">
                  <c:v>42814</c:v>
                </c:pt>
                <c:pt idx="13">
                  <c:v>42815</c:v>
                </c:pt>
                <c:pt idx="15">
                  <c:v>42818</c:v>
                </c:pt>
                <c:pt idx="17">
                  <c:v>42821</c:v>
                </c:pt>
                <c:pt idx="18">
                  <c:v>42822</c:v>
                </c:pt>
                <c:pt idx="20">
                  <c:v>42823</c:v>
                </c:pt>
                <c:pt idx="22">
                  <c:v>42824</c:v>
                </c:pt>
                <c:pt idx="23">
                  <c:v>42824</c:v>
                </c:pt>
                <c:pt idx="25">
                  <c:v>42825</c:v>
                </c:pt>
                <c:pt idx="27">
                  <c:v>42827</c:v>
                </c:pt>
                <c:pt idx="29">
                  <c:v>42828</c:v>
                </c:pt>
                <c:pt idx="30">
                  <c:v>42828</c:v>
                </c:pt>
                <c:pt idx="31">
                  <c:v>42828</c:v>
                </c:pt>
                <c:pt idx="32">
                  <c:v>42828</c:v>
                </c:pt>
                <c:pt idx="33">
                  <c:v>42829</c:v>
                </c:pt>
                <c:pt idx="34">
                  <c:v>42829</c:v>
                </c:pt>
                <c:pt idx="35">
                  <c:v>42829</c:v>
                </c:pt>
                <c:pt idx="37">
                  <c:v>42830</c:v>
                </c:pt>
                <c:pt idx="39">
                  <c:v>42831</c:v>
                </c:pt>
                <c:pt idx="40">
                  <c:v>42832</c:v>
                </c:pt>
                <c:pt idx="42">
                  <c:v>42843</c:v>
                </c:pt>
                <c:pt idx="44">
                  <c:v>42846</c:v>
                </c:pt>
                <c:pt idx="46">
                  <c:v>42847</c:v>
                </c:pt>
                <c:pt idx="47">
                  <c:v>42848</c:v>
                </c:pt>
                <c:pt idx="49">
                  <c:v>42849</c:v>
                </c:pt>
                <c:pt idx="50">
                  <c:v>42850</c:v>
                </c:pt>
                <c:pt idx="52">
                  <c:v>42852</c:v>
                </c:pt>
                <c:pt idx="54">
                  <c:v>42859</c:v>
                </c:pt>
                <c:pt idx="56">
                  <c:v>42861</c:v>
                </c:pt>
                <c:pt idx="57">
                  <c:v>42861</c:v>
                </c:pt>
                <c:pt idx="58">
                  <c:v>42861</c:v>
                </c:pt>
                <c:pt idx="59">
                  <c:v>42861</c:v>
                </c:pt>
                <c:pt idx="60">
                  <c:v>42861</c:v>
                </c:pt>
                <c:pt idx="61">
                  <c:v>42861</c:v>
                </c:pt>
                <c:pt idx="63">
                  <c:v>42865</c:v>
                </c:pt>
                <c:pt idx="64">
                  <c:v>42865</c:v>
                </c:pt>
                <c:pt idx="66">
                  <c:v>42867</c:v>
                </c:pt>
                <c:pt idx="67">
                  <c:v>42866</c:v>
                </c:pt>
                <c:pt idx="69">
                  <c:v>42868</c:v>
                </c:pt>
                <c:pt idx="70">
                  <c:v>42868</c:v>
                </c:pt>
                <c:pt idx="72">
                  <c:v>42869</c:v>
                </c:pt>
                <c:pt idx="73">
                  <c:v>42869</c:v>
                </c:pt>
                <c:pt idx="75">
                  <c:v>42871</c:v>
                </c:pt>
                <c:pt idx="77">
                  <c:v>42877</c:v>
                </c:pt>
                <c:pt idx="79">
                  <c:v>42877</c:v>
                </c:pt>
                <c:pt idx="80">
                  <c:v>42889</c:v>
                </c:pt>
              </c:numCache>
            </c:numRef>
          </c:cat>
          <c:val>
            <c:numRef>
              <c:f>('Xavier Olivenza'!$D$8:$D$12,'Xavier Olivenza'!$D$14:$D$89)</c:f>
              <c:numCache>
                <c:formatCode>0</c:formatCode>
                <c:ptCount val="81"/>
                <c:pt idx="1">
                  <c:v>25</c:v>
                </c:pt>
                <c:pt idx="2">
                  <c:v>4</c:v>
                </c:pt>
                <c:pt idx="4">
                  <c:v>3</c:v>
                </c:pt>
                <c:pt idx="5">
                  <c:v>20</c:v>
                </c:pt>
                <c:pt idx="7">
                  <c:v>3</c:v>
                </c:pt>
                <c:pt idx="9">
                  <c:v>15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5">
                  <c:v>4</c:v>
                </c:pt>
                <c:pt idx="17">
                  <c:v>2</c:v>
                </c:pt>
                <c:pt idx="18">
                  <c:v>2</c:v>
                </c:pt>
                <c:pt idx="20">
                  <c:v>6</c:v>
                </c:pt>
                <c:pt idx="22">
                  <c:v>2</c:v>
                </c:pt>
                <c:pt idx="23">
                  <c:v>2</c:v>
                </c:pt>
                <c:pt idx="25">
                  <c:v>1</c:v>
                </c:pt>
                <c:pt idx="27">
                  <c:v>6</c:v>
                </c:pt>
                <c:pt idx="29">
                  <c:v>1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4</c:v>
                </c:pt>
                <c:pt idx="34">
                  <c:v>1</c:v>
                </c:pt>
                <c:pt idx="35">
                  <c:v>3</c:v>
                </c:pt>
                <c:pt idx="37">
                  <c:v>4</c:v>
                </c:pt>
                <c:pt idx="39">
                  <c:v>3</c:v>
                </c:pt>
                <c:pt idx="40">
                  <c:v>3</c:v>
                </c:pt>
                <c:pt idx="42">
                  <c:v>4</c:v>
                </c:pt>
                <c:pt idx="44">
                  <c:v>6</c:v>
                </c:pt>
                <c:pt idx="46">
                  <c:v>2</c:v>
                </c:pt>
                <c:pt idx="47">
                  <c:v>2</c:v>
                </c:pt>
                <c:pt idx="49">
                  <c:v>2</c:v>
                </c:pt>
                <c:pt idx="50">
                  <c:v>1</c:v>
                </c:pt>
                <c:pt idx="52">
                  <c:v>4</c:v>
                </c:pt>
                <c:pt idx="54">
                  <c:v>15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3">
                  <c:v>5</c:v>
                </c:pt>
                <c:pt idx="64">
                  <c:v>3</c:v>
                </c:pt>
                <c:pt idx="66">
                  <c:v>7</c:v>
                </c:pt>
                <c:pt idx="67">
                  <c:v>1</c:v>
                </c:pt>
                <c:pt idx="69">
                  <c:v>6</c:v>
                </c:pt>
                <c:pt idx="70">
                  <c:v>3</c:v>
                </c:pt>
                <c:pt idx="72">
                  <c:v>3</c:v>
                </c:pt>
                <c:pt idx="73">
                  <c:v>2</c:v>
                </c:pt>
                <c:pt idx="75">
                  <c:v>5</c:v>
                </c:pt>
                <c:pt idx="77">
                  <c:v>3</c:v>
                </c:pt>
                <c:pt idx="79">
                  <c:v>2</c:v>
                </c:pt>
                <c:pt idx="80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'Xavier Olivenza'!$F$7</c:f>
              <c:strCache>
                <c:ptCount val="1"/>
                <c:pt idx="0">
                  <c:v>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('Xavier Olivenza'!$C$8:$C$12,'Xavier Olivenza'!$C$14:$C$89)</c:f>
              <c:numCache>
                <c:formatCode>ddd\ m/dd/yy</c:formatCode>
                <c:ptCount val="81"/>
                <c:pt idx="1">
                  <c:v>42789</c:v>
                </c:pt>
                <c:pt idx="2">
                  <c:v>42790</c:v>
                </c:pt>
                <c:pt idx="4">
                  <c:v>42794</c:v>
                </c:pt>
                <c:pt idx="5">
                  <c:v>42800</c:v>
                </c:pt>
                <c:pt idx="7">
                  <c:v>42801</c:v>
                </c:pt>
                <c:pt idx="9">
                  <c:v>42813</c:v>
                </c:pt>
                <c:pt idx="11">
                  <c:v>42813</c:v>
                </c:pt>
                <c:pt idx="12">
                  <c:v>42814</c:v>
                </c:pt>
                <c:pt idx="13">
                  <c:v>42815</c:v>
                </c:pt>
                <c:pt idx="15">
                  <c:v>42818</c:v>
                </c:pt>
                <c:pt idx="17">
                  <c:v>42821</c:v>
                </c:pt>
                <c:pt idx="18">
                  <c:v>42822</c:v>
                </c:pt>
                <c:pt idx="20">
                  <c:v>42823</c:v>
                </c:pt>
                <c:pt idx="22">
                  <c:v>42824</c:v>
                </c:pt>
                <c:pt idx="23">
                  <c:v>42824</c:v>
                </c:pt>
                <c:pt idx="25">
                  <c:v>42825</c:v>
                </c:pt>
                <c:pt idx="27">
                  <c:v>42827</c:v>
                </c:pt>
                <c:pt idx="29">
                  <c:v>42828</c:v>
                </c:pt>
                <c:pt idx="30">
                  <c:v>42828</c:v>
                </c:pt>
                <c:pt idx="31">
                  <c:v>42828</c:v>
                </c:pt>
                <c:pt idx="32">
                  <c:v>42828</c:v>
                </c:pt>
                <c:pt idx="33">
                  <c:v>42829</c:v>
                </c:pt>
                <c:pt idx="34">
                  <c:v>42829</c:v>
                </c:pt>
                <c:pt idx="35">
                  <c:v>42829</c:v>
                </c:pt>
                <c:pt idx="37">
                  <c:v>42830</c:v>
                </c:pt>
                <c:pt idx="39">
                  <c:v>42831</c:v>
                </c:pt>
                <c:pt idx="40">
                  <c:v>42832</c:v>
                </c:pt>
                <c:pt idx="42">
                  <c:v>42843</c:v>
                </c:pt>
                <c:pt idx="44">
                  <c:v>42846</c:v>
                </c:pt>
                <c:pt idx="46">
                  <c:v>42847</c:v>
                </c:pt>
                <c:pt idx="47">
                  <c:v>42848</c:v>
                </c:pt>
                <c:pt idx="49">
                  <c:v>42849</c:v>
                </c:pt>
                <c:pt idx="50">
                  <c:v>42850</c:v>
                </c:pt>
                <c:pt idx="52">
                  <c:v>42852</c:v>
                </c:pt>
                <c:pt idx="54">
                  <c:v>42859</c:v>
                </c:pt>
                <c:pt idx="56">
                  <c:v>42861</c:v>
                </c:pt>
                <c:pt idx="57">
                  <c:v>42861</c:v>
                </c:pt>
                <c:pt idx="58">
                  <c:v>42861</c:v>
                </c:pt>
                <c:pt idx="59">
                  <c:v>42861</c:v>
                </c:pt>
                <c:pt idx="60">
                  <c:v>42861</c:v>
                </c:pt>
                <c:pt idx="61">
                  <c:v>42861</c:v>
                </c:pt>
                <c:pt idx="63">
                  <c:v>42865</c:v>
                </c:pt>
                <c:pt idx="64">
                  <c:v>42865</c:v>
                </c:pt>
                <c:pt idx="66">
                  <c:v>42867</c:v>
                </c:pt>
                <c:pt idx="67">
                  <c:v>42866</c:v>
                </c:pt>
                <c:pt idx="69">
                  <c:v>42868</c:v>
                </c:pt>
                <c:pt idx="70">
                  <c:v>42868</c:v>
                </c:pt>
                <c:pt idx="72">
                  <c:v>42869</c:v>
                </c:pt>
                <c:pt idx="73">
                  <c:v>42869</c:v>
                </c:pt>
                <c:pt idx="75">
                  <c:v>42871</c:v>
                </c:pt>
                <c:pt idx="77">
                  <c:v>42877</c:v>
                </c:pt>
                <c:pt idx="79">
                  <c:v>42877</c:v>
                </c:pt>
                <c:pt idx="80">
                  <c:v>42889</c:v>
                </c:pt>
              </c:numCache>
            </c:numRef>
          </c:cat>
          <c:val>
            <c:numRef>
              <c:f>('Xavier Olivenza'!$F$8:$F$12,'Xavier Olivenza'!$F$14:$F$89)</c:f>
              <c:numCache>
                <c:formatCode>0</c:formatCode>
                <c:ptCount val="81"/>
                <c:pt idx="1">
                  <c:v>20</c:v>
                </c:pt>
                <c:pt idx="2">
                  <c:v>3</c:v>
                </c:pt>
                <c:pt idx="4">
                  <c:v>2</c:v>
                </c:pt>
                <c:pt idx="5">
                  <c:v>25</c:v>
                </c:pt>
                <c:pt idx="7">
                  <c:v>2</c:v>
                </c:pt>
                <c:pt idx="9">
                  <c:v>17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5">
                  <c:v>5</c:v>
                </c:pt>
                <c:pt idx="17">
                  <c:v>2</c:v>
                </c:pt>
                <c:pt idx="18">
                  <c:v>1</c:v>
                </c:pt>
                <c:pt idx="20">
                  <c:v>8</c:v>
                </c:pt>
                <c:pt idx="22">
                  <c:v>1</c:v>
                </c:pt>
                <c:pt idx="23">
                  <c:v>1</c:v>
                </c:pt>
                <c:pt idx="25">
                  <c:v>1</c:v>
                </c:pt>
                <c:pt idx="27">
                  <c:v>7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7">
                  <c:v>4</c:v>
                </c:pt>
                <c:pt idx="39">
                  <c:v>2</c:v>
                </c:pt>
                <c:pt idx="40">
                  <c:v>4</c:v>
                </c:pt>
                <c:pt idx="42">
                  <c:v>3</c:v>
                </c:pt>
                <c:pt idx="44">
                  <c:v>6</c:v>
                </c:pt>
                <c:pt idx="46">
                  <c:v>2</c:v>
                </c:pt>
                <c:pt idx="47">
                  <c:v>4</c:v>
                </c:pt>
                <c:pt idx="49">
                  <c:v>2</c:v>
                </c:pt>
                <c:pt idx="50">
                  <c:v>1</c:v>
                </c:pt>
                <c:pt idx="52">
                  <c:v>4</c:v>
                </c:pt>
                <c:pt idx="54">
                  <c:v>12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3">
                  <c:v>6</c:v>
                </c:pt>
                <c:pt idx="64">
                  <c:v>2</c:v>
                </c:pt>
                <c:pt idx="66">
                  <c:v>10</c:v>
                </c:pt>
                <c:pt idx="67">
                  <c:v>1</c:v>
                </c:pt>
                <c:pt idx="69">
                  <c:v>7</c:v>
                </c:pt>
                <c:pt idx="70">
                  <c:v>3</c:v>
                </c:pt>
                <c:pt idx="72">
                  <c:v>5</c:v>
                </c:pt>
                <c:pt idx="73">
                  <c:v>8</c:v>
                </c:pt>
                <c:pt idx="75">
                  <c:v>6</c:v>
                </c:pt>
                <c:pt idx="77">
                  <c:v>2</c:v>
                </c:pt>
                <c:pt idx="79">
                  <c:v>4</c:v>
                </c:pt>
                <c:pt idx="80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62002960"/>
        <c:axId val="-636248880"/>
      </c:lineChart>
      <c:dateAx>
        <c:axId val="-462002960"/>
        <c:scaling>
          <c:orientation val="minMax"/>
        </c:scaling>
        <c:delete val="0"/>
        <c:axPos val="b"/>
        <c:numFmt formatCode="ddd\ 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36248880"/>
        <c:crosses val="autoZero"/>
        <c:auto val="1"/>
        <c:lblOffset val="100"/>
        <c:baseTimeUnit val="days"/>
      </c:dateAx>
      <c:valAx>
        <c:axId val="-6362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200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Nicolas Babot </a:t>
            </a:r>
          </a:p>
          <a:p>
            <a:pPr>
              <a:defRPr/>
            </a:pPr>
            <a:r>
              <a:rPr lang="es-ES"/>
              <a:t>Time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'Nicolas Babot'!$D$7</c:f>
              <c:strCache>
                <c:ptCount val="1"/>
                <c:pt idx="0">
                  <c:v>hours estimated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('Nicolas Babot'!$C$8:$C$13,'Nicolas Babot'!$C$15:$C$90)</c:f>
              <c:numCache>
                <c:formatCode>ddd\ m/dd/yy</c:formatCode>
                <c:ptCount val="82"/>
                <c:pt idx="1">
                  <c:v>42783</c:v>
                </c:pt>
                <c:pt idx="2">
                  <c:v>42789</c:v>
                </c:pt>
                <c:pt idx="4">
                  <c:v>42790</c:v>
                </c:pt>
                <c:pt idx="5">
                  <c:v>42791</c:v>
                </c:pt>
                <c:pt idx="6">
                  <c:v>42800</c:v>
                </c:pt>
                <c:pt idx="8">
                  <c:v>42807</c:v>
                </c:pt>
                <c:pt idx="10">
                  <c:v>42810</c:v>
                </c:pt>
                <c:pt idx="11">
                  <c:v>42810</c:v>
                </c:pt>
                <c:pt idx="12">
                  <c:v>42810</c:v>
                </c:pt>
                <c:pt idx="13">
                  <c:v>42810</c:v>
                </c:pt>
                <c:pt idx="15">
                  <c:v>42812</c:v>
                </c:pt>
                <c:pt idx="17">
                  <c:v>42813</c:v>
                </c:pt>
                <c:pt idx="18">
                  <c:v>42815</c:v>
                </c:pt>
                <c:pt idx="20">
                  <c:v>42822</c:v>
                </c:pt>
                <c:pt idx="22">
                  <c:v>42823</c:v>
                </c:pt>
                <c:pt idx="24">
                  <c:v>42824</c:v>
                </c:pt>
                <c:pt idx="26">
                  <c:v>42825</c:v>
                </c:pt>
                <c:pt idx="28">
                  <c:v>42826</c:v>
                </c:pt>
                <c:pt idx="30">
                  <c:v>42826</c:v>
                </c:pt>
                <c:pt idx="31">
                  <c:v>42827</c:v>
                </c:pt>
                <c:pt idx="33">
                  <c:v>42827</c:v>
                </c:pt>
                <c:pt idx="35">
                  <c:v>42828</c:v>
                </c:pt>
                <c:pt idx="36">
                  <c:v>42828</c:v>
                </c:pt>
                <c:pt idx="38">
                  <c:v>42829</c:v>
                </c:pt>
                <c:pt idx="39">
                  <c:v>42829</c:v>
                </c:pt>
                <c:pt idx="40">
                  <c:v>42829</c:v>
                </c:pt>
                <c:pt idx="42">
                  <c:v>42830</c:v>
                </c:pt>
                <c:pt idx="44">
                  <c:v>42841</c:v>
                </c:pt>
                <c:pt idx="46">
                  <c:v>42844</c:v>
                </c:pt>
                <c:pt idx="48">
                  <c:v>42846</c:v>
                </c:pt>
                <c:pt idx="49">
                  <c:v>42847</c:v>
                </c:pt>
                <c:pt idx="51">
                  <c:v>42848</c:v>
                </c:pt>
                <c:pt idx="53">
                  <c:v>42852</c:v>
                </c:pt>
                <c:pt idx="54">
                  <c:v>42852</c:v>
                </c:pt>
                <c:pt idx="56">
                  <c:v>42853</c:v>
                </c:pt>
                <c:pt idx="57">
                  <c:v>42854</c:v>
                </c:pt>
                <c:pt idx="59">
                  <c:v>42856</c:v>
                </c:pt>
                <c:pt idx="61">
                  <c:v>42863</c:v>
                </c:pt>
                <c:pt idx="63">
                  <c:v>42864</c:v>
                </c:pt>
                <c:pt idx="65">
                  <c:v>42865</c:v>
                </c:pt>
                <c:pt idx="66">
                  <c:v>42865</c:v>
                </c:pt>
                <c:pt idx="68">
                  <c:v>42866</c:v>
                </c:pt>
                <c:pt idx="70">
                  <c:v>42867</c:v>
                </c:pt>
                <c:pt idx="71">
                  <c:v>42867</c:v>
                </c:pt>
                <c:pt idx="73">
                  <c:v>42868</c:v>
                </c:pt>
                <c:pt idx="74">
                  <c:v>42868</c:v>
                </c:pt>
                <c:pt idx="75">
                  <c:v>42868</c:v>
                </c:pt>
                <c:pt idx="77">
                  <c:v>42869</c:v>
                </c:pt>
                <c:pt idx="78">
                  <c:v>42869</c:v>
                </c:pt>
                <c:pt idx="80">
                  <c:v>42877</c:v>
                </c:pt>
                <c:pt idx="81">
                  <c:v>42877</c:v>
                </c:pt>
              </c:numCache>
            </c:numRef>
          </c:cat>
          <c:val>
            <c:numRef>
              <c:f>('Nicolas Babot'!$D$8:$D$13,'Nicolas Babot'!$D$15:$D$90)</c:f>
              <c:numCache>
                <c:formatCode>0</c:formatCode>
                <c:ptCount val="82"/>
                <c:pt idx="1">
                  <c:v>4</c:v>
                </c:pt>
                <c:pt idx="2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20</c:v>
                </c:pt>
                <c:pt idx="8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5">
                  <c:v>3</c:v>
                </c:pt>
                <c:pt idx="17">
                  <c:v>2</c:v>
                </c:pt>
                <c:pt idx="18">
                  <c:v>5</c:v>
                </c:pt>
                <c:pt idx="20">
                  <c:v>12</c:v>
                </c:pt>
                <c:pt idx="22">
                  <c:v>8</c:v>
                </c:pt>
                <c:pt idx="24">
                  <c:v>2</c:v>
                </c:pt>
                <c:pt idx="26">
                  <c:v>3</c:v>
                </c:pt>
                <c:pt idx="28">
                  <c:v>3</c:v>
                </c:pt>
                <c:pt idx="30">
                  <c:v>2</c:v>
                </c:pt>
                <c:pt idx="31">
                  <c:v>3</c:v>
                </c:pt>
                <c:pt idx="33">
                  <c:v>1</c:v>
                </c:pt>
                <c:pt idx="35">
                  <c:v>2</c:v>
                </c:pt>
                <c:pt idx="36">
                  <c:v>3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2">
                  <c:v>5</c:v>
                </c:pt>
                <c:pt idx="44">
                  <c:v>3</c:v>
                </c:pt>
                <c:pt idx="46">
                  <c:v>5</c:v>
                </c:pt>
                <c:pt idx="48">
                  <c:v>8</c:v>
                </c:pt>
                <c:pt idx="49">
                  <c:v>4</c:v>
                </c:pt>
                <c:pt idx="51">
                  <c:v>4</c:v>
                </c:pt>
                <c:pt idx="53">
                  <c:v>2</c:v>
                </c:pt>
                <c:pt idx="54">
                  <c:v>3</c:v>
                </c:pt>
                <c:pt idx="56">
                  <c:v>2</c:v>
                </c:pt>
                <c:pt idx="57">
                  <c:v>3</c:v>
                </c:pt>
                <c:pt idx="59">
                  <c:v>2</c:v>
                </c:pt>
                <c:pt idx="61">
                  <c:v>12</c:v>
                </c:pt>
                <c:pt idx="63">
                  <c:v>5</c:v>
                </c:pt>
                <c:pt idx="65">
                  <c:v>5</c:v>
                </c:pt>
                <c:pt idx="66">
                  <c:v>3</c:v>
                </c:pt>
                <c:pt idx="68">
                  <c:v>8</c:v>
                </c:pt>
                <c:pt idx="70">
                  <c:v>3</c:v>
                </c:pt>
                <c:pt idx="71">
                  <c:v>5</c:v>
                </c:pt>
                <c:pt idx="73">
                  <c:v>8</c:v>
                </c:pt>
                <c:pt idx="74">
                  <c:v>2</c:v>
                </c:pt>
                <c:pt idx="75">
                  <c:v>2</c:v>
                </c:pt>
                <c:pt idx="77">
                  <c:v>6</c:v>
                </c:pt>
                <c:pt idx="78">
                  <c:v>3</c:v>
                </c:pt>
                <c:pt idx="80">
                  <c:v>4</c:v>
                </c:pt>
                <c:pt idx="81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'Nicolas Babot'!$F$7</c:f>
              <c:strCache>
                <c:ptCount val="1"/>
                <c:pt idx="0">
                  <c:v>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('Nicolas Babot'!$C$8:$C$13,'Nicolas Babot'!$C$15:$C$90)</c:f>
              <c:numCache>
                <c:formatCode>ddd\ m/dd/yy</c:formatCode>
                <c:ptCount val="82"/>
                <c:pt idx="1">
                  <c:v>42783</c:v>
                </c:pt>
                <c:pt idx="2">
                  <c:v>42789</c:v>
                </c:pt>
                <c:pt idx="4">
                  <c:v>42790</c:v>
                </c:pt>
                <c:pt idx="5">
                  <c:v>42791</c:v>
                </c:pt>
                <c:pt idx="6">
                  <c:v>42800</c:v>
                </c:pt>
                <c:pt idx="8">
                  <c:v>42807</c:v>
                </c:pt>
                <c:pt idx="10">
                  <c:v>42810</c:v>
                </c:pt>
                <c:pt idx="11">
                  <c:v>42810</c:v>
                </c:pt>
                <c:pt idx="12">
                  <c:v>42810</c:v>
                </c:pt>
                <c:pt idx="13">
                  <c:v>42810</c:v>
                </c:pt>
                <c:pt idx="15">
                  <c:v>42812</c:v>
                </c:pt>
                <c:pt idx="17">
                  <c:v>42813</c:v>
                </c:pt>
                <c:pt idx="18">
                  <c:v>42815</c:v>
                </c:pt>
                <c:pt idx="20">
                  <c:v>42822</c:v>
                </c:pt>
                <c:pt idx="22">
                  <c:v>42823</c:v>
                </c:pt>
                <c:pt idx="24">
                  <c:v>42824</c:v>
                </c:pt>
                <c:pt idx="26">
                  <c:v>42825</c:v>
                </c:pt>
                <c:pt idx="28">
                  <c:v>42826</c:v>
                </c:pt>
                <c:pt idx="30">
                  <c:v>42826</c:v>
                </c:pt>
                <c:pt idx="31">
                  <c:v>42827</c:v>
                </c:pt>
                <c:pt idx="33">
                  <c:v>42827</c:v>
                </c:pt>
                <c:pt idx="35">
                  <c:v>42828</c:v>
                </c:pt>
                <c:pt idx="36">
                  <c:v>42828</c:v>
                </c:pt>
                <c:pt idx="38">
                  <c:v>42829</c:v>
                </c:pt>
                <c:pt idx="39">
                  <c:v>42829</c:v>
                </c:pt>
                <c:pt idx="40">
                  <c:v>42829</c:v>
                </c:pt>
                <c:pt idx="42">
                  <c:v>42830</c:v>
                </c:pt>
                <c:pt idx="44">
                  <c:v>42841</c:v>
                </c:pt>
                <c:pt idx="46">
                  <c:v>42844</c:v>
                </c:pt>
                <c:pt idx="48">
                  <c:v>42846</c:v>
                </c:pt>
                <c:pt idx="49">
                  <c:v>42847</c:v>
                </c:pt>
                <c:pt idx="51">
                  <c:v>42848</c:v>
                </c:pt>
                <c:pt idx="53">
                  <c:v>42852</c:v>
                </c:pt>
                <c:pt idx="54">
                  <c:v>42852</c:v>
                </c:pt>
                <c:pt idx="56">
                  <c:v>42853</c:v>
                </c:pt>
                <c:pt idx="57">
                  <c:v>42854</c:v>
                </c:pt>
                <c:pt idx="59">
                  <c:v>42856</c:v>
                </c:pt>
                <c:pt idx="61">
                  <c:v>42863</c:v>
                </c:pt>
                <c:pt idx="63">
                  <c:v>42864</c:v>
                </c:pt>
                <c:pt idx="65">
                  <c:v>42865</c:v>
                </c:pt>
                <c:pt idx="66">
                  <c:v>42865</c:v>
                </c:pt>
                <c:pt idx="68">
                  <c:v>42866</c:v>
                </c:pt>
                <c:pt idx="70">
                  <c:v>42867</c:v>
                </c:pt>
                <c:pt idx="71">
                  <c:v>42867</c:v>
                </c:pt>
                <c:pt idx="73">
                  <c:v>42868</c:v>
                </c:pt>
                <c:pt idx="74">
                  <c:v>42868</c:v>
                </c:pt>
                <c:pt idx="75">
                  <c:v>42868</c:v>
                </c:pt>
                <c:pt idx="77">
                  <c:v>42869</c:v>
                </c:pt>
                <c:pt idx="78">
                  <c:v>42869</c:v>
                </c:pt>
                <c:pt idx="80">
                  <c:v>42877</c:v>
                </c:pt>
                <c:pt idx="81">
                  <c:v>42877</c:v>
                </c:pt>
              </c:numCache>
            </c:numRef>
          </c:cat>
          <c:val>
            <c:numRef>
              <c:f>('Nicolas Babot'!$F$8:$F$13,'Nicolas Babot'!$F$15:$F$90)</c:f>
              <c:numCache>
                <c:formatCode>0</c:formatCode>
                <c:ptCount val="82"/>
                <c:pt idx="1">
                  <c:v>4.5</c:v>
                </c:pt>
                <c:pt idx="2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25</c:v>
                </c:pt>
                <c:pt idx="8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5">
                  <c:v>2</c:v>
                </c:pt>
                <c:pt idx="17">
                  <c:v>3</c:v>
                </c:pt>
                <c:pt idx="18">
                  <c:v>4</c:v>
                </c:pt>
                <c:pt idx="20">
                  <c:v>15</c:v>
                </c:pt>
                <c:pt idx="22">
                  <c:v>6</c:v>
                </c:pt>
                <c:pt idx="24">
                  <c:v>2</c:v>
                </c:pt>
                <c:pt idx="26">
                  <c:v>2</c:v>
                </c:pt>
                <c:pt idx="28">
                  <c:v>5</c:v>
                </c:pt>
                <c:pt idx="30">
                  <c:v>2</c:v>
                </c:pt>
                <c:pt idx="31">
                  <c:v>3</c:v>
                </c:pt>
                <c:pt idx="33">
                  <c:v>2</c:v>
                </c:pt>
                <c:pt idx="35">
                  <c:v>3</c:v>
                </c:pt>
                <c:pt idx="36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2">
                  <c:v>4</c:v>
                </c:pt>
                <c:pt idx="44">
                  <c:v>3</c:v>
                </c:pt>
                <c:pt idx="46">
                  <c:v>4</c:v>
                </c:pt>
                <c:pt idx="48">
                  <c:v>6</c:v>
                </c:pt>
                <c:pt idx="49">
                  <c:v>3</c:v>
                </c:pt>
                <c:pt idx="51">
                  <c:v>3</c:v>
                </c:pt>
                <c:pt idx="53">
                  <c:v>2</c:v>
                </c:pt>
                <c:pt idx="54">
                  <c:v>3</c:v>
                </c:pt>
                <c:pt idx="56">
                  <c:v>2</c:v>
                </c:pt>
                <c:pt idx="57">
                  <c:v>6</c:v>
                </c:pt>
                <c:pt idx="59">
                  <c:v>3</c:v>
                </c:pt>
                <c:pt idx="61">
                  <c:v>16</c:v>
                </c:pt>
                <c:pt idx="63">
                  <c:v>5</c:v>
                </c:pt>
                <c:pt idx="65">
                  <c:v>6</c:v>
                </c:pt>
                <c:pt idx="66">
                  <c:v>2</c:v>
                </c:pt>
                <c:pt idx="68">
                  <c:v>8</c:v>
                </c:pt>
                <c:pt idx="70">
                  <c:v>4</c:v>
                </c:pt>
                <c:pt idx="71">
                  <c:v>4</c:v>
                </c:pt>
                <c:pt idx="73">
                  <c:v>7</c:v>
                </c:pt>
                <c:pt idx="74">
                  <c:v>1</c:v>
                </c:pt>
                <c:pt idx="75">
                  <c:v>1</c:v>
                </c:pt>
                <c:pt idx="77">
                  <c:v>7</c:v>
                </c:pt>
                <c:pt idx="78">
                  <c:v>2</c:v>
                </c:pt>
                <c:pt idx="80">
                  <c:v>3</c:v>
                </c:pt>
                <c:pt idx="81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63778112"/>
        <c:axId val="-663777568"/>
      </c:lineChart>
      <c:dateAx>
        <c:axId val="-663778112"/>
        <c:scaling>
          <c:orientation val="minMax"/>
        </c:scaling>
        <c:delete val="0"/>
        <c:axPos val="b"/>
        <c:numFmt formatCode="ddd\ 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63777568"/>
        <c:crosses val="autoZero"/>
        <c:auto val="1"/>
        <c:lblOffset val="100"/>
        <c:baseTimeUnit val="days"/>
      </c:dateAx>
      <c:valAx>
        <c:axId val="-66377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6377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Daniel Olondriz</a:t>
            </a:r>
          </a:p>
          <a:p>
            <a:pPr>
              <a:defRPr/>
            </a:pPr>
            <a:r>
              <a:rPr lang="es-ES"/>
              <a:t>Time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'Daniel Olondriz'!$D$7</c:f>
              <c:strCache>
                <c:ptCount val="1"/>
                <c:pt idx="0">
                  <c:v>hours estimated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('Daniel Olondriz'!$C$8:$C$14,'Daniel Olondriz'!$C$16:$C$74)</c:f>
              <c:numCache>
                <c:formatCode>ddd\ m/dd/yy</c:formatCode>
                <c:ptCount val="66"/>
                <c:pt idx="1">
                  <c:v>42780</c:v>
                </c:pt>
                <c:pt idx="2">
                  <c:v>42781</c:v>
                </c:pt>
                <c:pt idx="4">
                  <c:v>42784</c:v>
                </c:pt>
                <c:pt idx="5">
                  <c:v>42785</c:v>
                </c:pt>
                <c:pt idx="6">
                  <c:v>42792</c:v>
                </c:pt>
                <c:pt idx="7">
                  <c:v>42800</c:v>
                </c:pt>
                <c:pt idx="9">
                  <c:v>42813</c:v>
                </c:pt>
                <c:pt idx="11">
                  <c:v>42822</c:v>
                </c:pt>
                <c:pt idx="13">
                  <c:v>42823</c:v>
                </c:pt>
                <c:pt idx="15">
                  <c:v>42824</c:v>
                </c:pt>
                <c:pt idx="16">
                  <c:v>42825</c:v>
                </c:pt>
                <c:pt idx="18">
                  <c:v>42826</c:v>
                </c:pt>
                <c:pt idx="20">
                  <c:v>42827</c:v>
                </c:pt>
                <c:pt idx="21">
                  <c:v>42827</c:v>
                </c:pt>
                <c:pt idx="22">
                  <c:v>42827</c:v>
                </c:pt>
                <c:pt idx="23">
                  <c:v>42827</c:v>
                </c:pt>
                <c:pt idx="25">
                  <c:v>42828</c:v>
                </c:pt>
                <c:pt idx="26">
                  <c:v>42828</c:v>
                </c:pt>
                <c:pt idx="28">
                  <c:v>42829</c:v>
                </c:pt>
                <c:pt idx="29">
                  <c:v>42829</c:v>
                </c:pt>
                <c:pt idx="30">
                  <c:v>42829</c:v>
                </c:pt>
                <c:pt idx="32">
                  <c:v>42830</c:v>
                </c:pt>
                <c:pt idx="34">
                  <c:v>42839</c:v>
                </c:pt>
                <c:pt idx="36">
                  <c:v>42851</c:v>
                </c:pt>
                <c:pt idx="38">
                  <c:v>42852</c:v>
                </c:pt>
                <c:pt idx="40">
                  <c:v>42854</c:v>
                </c:pt>
                <c:pt idx="42">
                  <c:v>42861</c:v>
                </c:pt>
                <c:pt idx="44">
                  <c:v>42862</c:v>
                </c:pt>
                <c:pt idx="46">
                  <c:v>42864</c:v>
                </c:pt>
                <c:pt idx="48">
                  <c:v>42865</c:v>
                </c:pt>
                <c:pt idx="49">
                  <c:v>42865</c:v>
                </c:pt>
                <c:pt idx="51">
                  <c:v>42866</c:v>
                </c:pt>
                <c:pt idx="52">
                  <c:v>42866</c:v>
                </c:pt>
                <c:pt idx="54">
                  <c:v>42868</c:v>
                </c:pt>
                <c:pt idx="55">
                  <c:v>42868</c:v>
                </c:pt>
                <c:pt idx="57">
                  <c:v>42869</c:v>
                </c:pt>
                <c:pt idx="58">
                  <c:v>42869</c:v>
                </c:pt>
                <c:pt idx="59">
                  <c:v>42869</c:v>
                </c:pt>
                <c:pt idx="60">
                  <c:v>42869</c:v>
                </c:pt>
                <c:pt idx="62">
                  <c:v>42877</c:v>
                </c:pt>
                <c:pt idx="64">
                  <c:v>42890</c:v>
                </c:pt>
                <c:pt idx="65">
                  <c:v>42890</c:v>
                </c:pt>
              </c:numCache>
            </c:numRef>
          </c:cat>
          <c:val>
            <c:numRef>
              <c:f>('Daniel Olondriz'!$D$8:$D$14,'Daniel Olondriz'!$D$16:$D$74)</c:f>
              <c:numCache>
                <c:formatCode>0</c:formatCode>
                <c:ptCount val="66"/>
                <c:pt idx="1">
                  <c:v>10</c:v>
                </c:pt>
                <c:pt idx="2">
                  <c:v>6</c:v>
                </c:pt>
                <c:pt idx="4">
                  <c:v>1</c:v>
                </c:pt>
                <c:pt idx="5">
                  <c:v>2</c:v>
                </c:pt>
                <c:pt idx="6">
                  <c:v>20</c:v>
                </c:pt>
                <c:pt idx="7">
                  <c:v>20</c:v>
                </c:pt>
                <c:pt idx="9">
                  <c:v>3</c:v>
                </c:pt>
                <c:pt idx="11">
                  <c:v>3</c:v>
                </c:pt>
                <c:pt idx="13">
                  <c:v>5</c:v>
                </c:pt>
                <c:pt idx="15">
                  <c:v>3</c:v>
                </c:pt>
                <c:pt idx="16">
                  <c:v>4</c:v>
                </c:pt>
                <c:pt idx="18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5</c:v>
                </c:pt>
                <c:pt idx="23">
                  <c:v>1</c:v>
                </c:pt>
                <c:pt idx="25">
                  <c:v>4</c:v>
                </c:pt>
                <c:pt idx="26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2">
                  <c:v>5</c:v>
                </c:pt>
                <c:pt idx="34">
                  <c:v>4</c:v>
                </c:pt>
                <c:pt idx="36">
                  <c:v>6</c:v>
                </c:pt>
                <c:pt idx="38">
                  <c:v>6</c:v>
                </c:pt>
                <c:pt idx="40">
                  <c:v>6</c:v>
                </c:pt>
                <c:pt idx="42">
                  <c:v>4</c:v>
                </c:pt>
                <c:pt idx="44">
                  <c:v>4</c:v>
                </c:pt>
                <c:pt idx="46">
                  <c:v>8</c:v>
                </c:pt>
                <c:pt idx="48">
                  <c:v>4</c:v>
                </c:pt>
                <c:pt idx="49">
                  <c:v>3</c:v>
                </c:pt>
                <c:pt idx="51">
                  <c:v>6</c:v>
                </c:pt>
                <c:pt idx="52">
                  <c:v>6</c:v>
                </c:pt>
                <c:pt idx="54">
                  <c:v>5</c:v>
                </c:pt>
                <c:pt idx="55">
                  <c:v>3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2</c:v>
                </c:pt>
                <c:pt idx="62">
                  <c:v>5</c:v>
                </c:pt>
                <c:pt idx="64">
                  <c:v>2</c:v>
                </c:pt>
                <c:pt idx="65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'Daniel Olondriz'!$F$7</c:f>
              <c:strCache>
                <c:ptCount val="1"/>
                <c:pt idx="0">
                  <c:v>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('Daniel Olondriz'!$C$8:$C$14,'Daniel Olondriz'!$C$16:$C$74)</c:f>
              <c:numCache>
                <c:formatCode>ddd\ m/dd/yy</c:formatCode>
                <c:ptCount val="66"/>
                <c:pt idx="1">
                  <c:v>42780</c:v>
                </c:pt>
                <c:pt idx="2">
                  <c:v>42781</c:v>
                </c:pt>
                <c:pt idx="4">
                  <c:v>42784</c:v>
                </c:pt>
                <c:pt idx="5">
                  <c:v>42785</c:v>
                </c:pt>
                <c:pt idx="6">
                  <c:v>42792</c:v>
                </c:pt>
                <c:pt idx="7">
                  <c:v>42800</c:v>
                </c:pt>
                <c:pt idx="9">
                  <c:v>42813</c:v>
                </c:pt>
                <c:pt idx="11">
                  <c:v>42822</c:v>
                </c:pt>
                <c:pt idx="13">
                  <c:v>42823</c:v>
                </c:pt>
                <c:pt idx="15">
                  <c:v>42824</c:v>
                </c:pt>
                <c:pt idx="16">
                  <c:v>42825</c:v>
                </c:pt>
                <c:pt idx="18">
                  <c:v>42826</c:v>
                </c:pt>
                <c:pt idx="20">
                  <c:v>42827</c:v>
                </c:pt>
                <c:pt idx="21">
                  <c:v>42827</c:v>
                </c:pt>
                <c:pt idx="22">
                  <c:v>42827</c:v>
                </c:pt>
                <c:pt idx="23">
                  <c:v>42827</c:v>
                </c:pt>
                <c:pt idx="25">
                  <c:v>42828</c:v>
                </c:pt>
                <c:pt idx="26">
                  <c:v>42828</c:v>
                </c:pt>
                <c:pt idx="28">
                  <c:v>42829</c:v>
                </c:pt>
                <c:pt idx="29">
                  <c:v>42829</c:v>
                </c:pt>
                <c:pt idx="30">
                  <c:v>42829</c:v>
                </c:pt>
                <c:pt idx="32">
                  <c:v>42830</c:v>
                </c:pt>
                <c:pt idx="34">
                  <c:v>42839</c:v>
                </c:pt>
                <c:pt idx="36">
                  <c:v>42851</c:v>
                </c:pt>
                <c:pt idx="38">
                  <c:v>42852</c:v>
                </c:pt>
                <c:pt idx="40">
                  <c:v>42854</c:v>
                </c:pt>
                <c:pt idx="42">
                  <c:v>42861</c:v>
                </c:pt>
                <c:pt idx="44">
                  <c:v>42862</c:v>
                </c:pt>
                <c:pt idx="46">
                  <c:v>42864</c:v>
                </c:pt>
                <c:pt idx="48">
                  <c:v>42865</c:v>
                </c:pt>
                <c:pt idx="49">
                  <c:v>42865</c:v>
                </c:pt>
                <c:pt idx="51">
                  <c:v>42866</c:v>
                </c:pt>
                <c:pt idx="52">
                  <c:v>42866</c:v>
                </c:pt>
                <c:pt idx="54">
                  <c:v>42868</c:v>
                </c:pt>
                <c:pt idx="55">
                  <c:v>42868</c:v>
                </c:pt>
                <c:pt idx="57">
                  <c:v>42869</c:v>
                </c:pt>
                <c:pt idx="58">
                  <c:v>42869</c:v>
                </c:pt>
                <c:pt idx="59">
                  <c:v>42869</c:v>
                </c:pt>
                <c:pt idx="60">
                  <c:v>42869</c:v>
                </c:pt>
                <c:pt idx="62">
                  <c:v>42877</c:v>
                </c:pt>
                <c:pt idx="64">
                  <c:v>42890</c:v>
                </c:pt>
                <c:pt idx="65">
                  <c:v>42890</c:v>
                </c:pt>
              </c:numCache>
            </c:numRef>
          </c:cat>
          <c:val>
            <c:numRef>
              <c:f>('Daniel Olondriz'!$F$8:$F$14,'Daniel Olondriz'!$F$16:$F$74)</c:f>
              <c:numCache>
                <c:formatCode>0</c:formatCode>
                <c:ptCount val="66"/>
                <c:pt idx="1">
                  <c:v>7</c:v>
                </c:pt>
                <c:pt idx="2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20</c:v>
                </c:pt>
                <c:pt idx="7">
                  <c:v>25</c:v>
                </c:pt>
                <c:pt idx="9">
                  <c:v>4</c:v>
                </c:pt>
                <c:pt idx="11">
                  <c:v>3</c:v>
                </c:pt>
                <c:pt idx="13">
                  <c:v>4</c:v>
                </c:pt>
                <c:pt idx="15">
                  <c:v>3</c:v>
                </c:pt>
                <c:pt idx="16">
                  <c:v>5</c:v>
                </c:pt>
                <c:pt idx="18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5">
                  <c:v>3</c:v>
                </c:pt>
                <c:pt idx="26">
                  <c:v>3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2">
                  <c:v>4</c:v>
                </c:pt>
                <c:pt idx="34">
                  <c:v>3</c:v>
                </c:pt>
                <c:pt idx="36">
                  <c:v>5</c:v>
                </c:pt>
                <c:pt idx="38">
                  <c:v>6</c:v>
                </c:pt>
                <c:pt idx="40">
                  <c:v>6</c:v>
                </c:pt>
                <c:pt idx="42">
                  <c:v>4</c:v>
                </c:pt>
                <c:pt idx="44">
                  <c:v>7</c:v>
                </c:pt>
                <c:pt idx="46">
                  <c:v>6</c:v>
                </c:pt>
                <c:pt idx="48">
                  <c:v>3</c:v>
                </c:pt>
                <c:pt idx="49">
                  <c:v>5</c:v>
                </c:pt>
                <c:pt idx="51">
                  <c:v>4</c:v>
                </c:pt>
                <c:pt idx="52">
                  <c:v>5</c:v>
                </c:pt>
                <c:pt idx="54">
                  <c:v>6</c:v>
                </c:pt>
                <c:pt idx="55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1</c:v>
                </c:pt>
                <c:pt idx="62">
                  <c:v>6</c:v>
                </c:pt>
                <c:pt idx="64">
                  <c:v>2</c:v>
                </c:pt>
                <c:pt idx="65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62000784"/>
        <c:axId val="-462000240"/>
      </c:lineChart>
      <c:dateAx>
        <c:axId val="-462000784"/>
        <c:scaling>
          <c:orientation val="minMax"/>
        </c:scaling>
        <c:delete val="0"/>
        <c:axPos val="b"/>
        <c:numFmt formatCode="ddd\ 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2000240"/>
        <c:crosses val="autoZero"/>
        <c:auto val="1"/>
        <c:lblOffset val="100"/>
        <c:baseTimeUnit val="days"/>
      </c:dateAx>
      <c:valAx>
        <c:axId val="-46200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200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Guillermo Pinto </a:t>
            </a:r>
          </a:p>
          <a:p>
            <a:pPr>
              <a:defRPr/>
            </a:pPr>
            <a:r>
              <a:rPr lang="es-ES"/>
              <a:t>Time Rate</a:t>
            </a:r>
          </a:p>
          <a:p>
            <a:pPr>
              <a:defRPr/>
            </a:pP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'Guillermo Pinto'!$D$7</c:f>
              <c:strCache>
                <c:ptCount val="1"/>
                <c:pt idx="0">
                  <c:v>hours estimated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('Guillermo Pinto'!$C$8:$C$13,'Guillermo Pinto'!$C$15:$C$64)</c:f>
              <c:numCache>
                <c:formatCode>ddd\ m/dd/yy</c:formatCode>
                <c:ptCount val="56"/>
                <c:pt idx="1">
                  <c:v>42781</c:v>
                </c:pt>
                <c:pt idx="3">
                  <c:v>42784</c:v>
                </c:pt>
                <c:pt idx="5">
                  <c:v>42794</c:v>
                </c:pt>
                <c:pt idx="6">
                  <c:v>42800</c:v>
                </c:pt>
                <c:pt idx="8">
                  <c:v>42807</c:v>
                </c:pt>
                <c:pt idx="10">
                  <c:v>42810</c:v>
                </c:pt>
                <c:pt idx="12">
                  <c:v>42813</c:v>
                </c:pt>
                <c:pt idx="14">
                  <c:v>42810</c:v>
                </c:pt>
                <c:pt idx="15">
                  <c:v>42821</c:v>
                </c:pt>
                <c:pt idx="17">
                  <c:v>42823</c:v>
                </c:pt>
                <c:pt idx="19">
                  <c:v>42825</c:v>
                </c:pt>
                <c:pt idx="21">
                  <c:v>42827</c:v>
                </c:pt>
                <c:pt idx="23">
                  <c:v>42827</c:v>
                </c:pt>
                <c:pt idx="24">
                  <c:v>42827</c:v>
                </c:pt>
                <c:pt idx="26">
                  <c:v>42830</c:v>
                </c:pt>
                <c:pt idx="28">
                  <c:v>42839</c:v>
                </c:pt>
                <c:pt idx="30">
                  <c:v>42849</c:v>
                </c:pt>
                <c:pt idx="31">
                  <c:v>42850</c:v>
                </c:pt>
                <c:pt idx="33">
                  <c:v>42851</c:v>
                </c:pt>
                <c:pt idx="35">
                  <c:v>42861</c:v>
                </c:pt>
                <c:pt idx="37">
                  <c:v>42862</c:v>
                </c:pt>
                <c:pt idx="39">
                  <c:v>42863</c:v>
                </c:pt>
                <c:pt idx="41">
                  <c:v>42864</c:v>
                </c:pt>
                <c:pt idx="43">
                  <c:v>42865</c:v>
                </c:pt>
                <c:pt idx="44">
                  <c:v>42865</c:v>
                </c:pt>
                <c:pt idx="46">
                  <c:v>42867</c:v>
                </c:pt>
                <c:pt idx="48">
                  <c:v>42868</c:v>
                </c:pt>
                <c:pt idx="49">
                  <c:v>42868</c:v>
                </c:pt>
                <c:pt idx="51">
                  <c:v>42869</c:v>
                </c:pt>
                <c:pt idx="53">
                  <c:v>42890</c:v>
                </c:pt>
                <c:pt idx="55">
                  <c:v>42890</c:v>
                </c:pt>
              </c:numCache>
            </c:numRef>
          </c:cat>
          <c:val>
            <c:numRef>
              <c:f>('Guillermo Pinto'!$D$8:$D$13,'Guillermo Pinto'!$D$15:$D$64)</c:f>
              <c:numCache>
                <c:formatCode>0</c:formatCode>
                <c:ptCount val="56"/>
                <c:pt idx="1">
                  <c:v>8</c:v>
                </c:pt>
                <c:pt idx="3">
                  <c:v>5</c:v>
                </c:pt>
                <c:pt idx="5">
                  <c:v>15</c:v>
                </c:pt>
                <c:pt idx="6">
                  <c:v>20</c:v>
                </c:pt>
                <c:pt idx="8">
                  <c:v>6</c:v>
                </c:pt>
                <c:pt idx="10">
                  <c:v>6</c:v>
                </c:pt>
                <c:pt idx="12">
                  <c:v>6</c:v>
                </c:pt>
                <c:pt idx="14">
                  <c:v>5</c:v>
                </c:pt>
                <c:pt idx="15">
                  <c:v>2</c:v>
                </c:pt>
                <c:pt idx="17">
                  <c:v>5</c:v>
                </c:pt>
                <c:pt idx="19">
                  <c:v>5</c:v>
                </c:pt>
                <c:pt idx="21">
                  <c:v>5</c:v>
                </c:pt>
                <c:pt idx="23">
                  <c:v>2</c:v>
                </c:pt>
                <c:pt idx="24">
                  <c:v>4</c:v>
                </c:pt>
                <c:pt idx="26">
                  <c:v>12</c:v>
                </c:pt>
                <c:pt idx="28">
                  <c:v>7</c:v>
                </c:pt>
                <c:pt idx="30">
                  <c:v>6</c:v>
                </c:pt>
                <c:pt idx="31">
                  <c:v>2</c:v>
                </c:pt>
                <c:pt idx="33">
                  <c:v>2</c:v>
                </c:pt>
                <c:pt idx="35">
                  <c:v>4</c:v>
                </c:pt>
                <c:pt idx="37">
                  <c:v>2</c:v>
                </c:pt>
                <c:pt idx="39">
                  <c:v>8</c:v>
                </c:pt>
                <c:pt idx="41">
                  <c:v>6</c:v>
                </c:pt>
                <c:pt idx="43">
                  <c:v>4</c:v>
                </c:pt>
                <c:pt idx="44">
                  <c:v>3</c:v>
                </c:pt>
                <c:pt idx="46">
                  <c:v>16</c:v>
                </c:pt>
                <c:pt idx="48">
                  <c:v>6</c:v>
                </c:pt>
                <c:pt idx="49">
                  <c:v>2</c:v>
                </c:pt>
                <c:pt idx="51">
                  <c:v>5</c:v>
                </c:pt>
                <c:pt idx="53">
                  <c:v>3</c:v>
                </c:pt>
                <c:pt idx="55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'Guillermo Pinto'!$F$7</c:f>
              <c:strCache>
                <c:ptCount val="1"/>
                <c:pt idx="0">
                  <c:v>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('Guillermo Pinto'!$C$8:$C$13,'Guillermo Pinto'!$C$15:$C$64)</c:f>
              <c:numCache>
                <c:formatCode>ddd\ m/dd/yy</c:formatCode>
                <c:ptCount val="56"/>
                <c:pt idx="1">
                  <c:v>42781</c:v>
                </c:pt>
                <c:pt idx="3">
                  <c:v>42784</c:v>
                </c:pt>
                <c:pt idx="5">
                  <c:v>42794</c:v>
                </c:pt>
                <c:pt idx="6">
                  <c:v>42800</c:v>
                </c:pt>
                <c:pt idx="8">
                  <c:v>42807</c:v>
                </c:pt>
                <c:pt idx="10">
                  <c:v>42810</c:v>
                </c:pt>
                <c:pt idx="12">
                  <c:v>42813</c:v>
                </c:pt>
                <c:pt idx="14">
                  <c:v>42810</c:v>
                </c:pt>
                <c:pt idx="15">
                  <c:v>42821</c:v>
                </c:pt>
                <c:pt idx="17">
                  <c:v>42823</c:v>
                </c:pt>
                <c:pt idx="19">
                  <c:v>42825</c:v>
                </c:pt>
                <c:pt idx="21">
                  <c:v>42827</c:v>
                </c:pt>
                <c:pt idx="23">
                  <c:v>42827</c:v>
                </c:pt>
                <c:pt idx="24">
                  <c:v>42827</c:v>
                </c:pt>
                <c:pt idx="26">
                  <c:v>42830</c:v>
                </c:pt>
                <c:pt idx="28">
                  <c:v>42839</c:v>
                </c:pt>
                <c:pt idx="30">
                  <c:v>42849</c:v>
                </c:pt>
                <c:pt idx="31">
                  <c:v>42850</c:v>
                </c:pt>
                <c:pt idx="33">
                  <c:v>42851</c:v>
                </c:pt>
                <c:pt idx="35">
                  <c:v>42861</c:v>
                </c:pt>
                <c:pt idx="37">
                  <c:v>42862</c:v>
                </c:pt>
                <c:pt idx="39">
                  <c:v>42863</c:v>
                </c:pt>
                <c:pt idx="41">
                  <c:v>42864</c:v>
                </c:pt>
                <c:pt idx="43">
                  <c:v>42865</c:v>
                </c:pt>
                <c:pt idx="44">
                  <c:v>42865</c:v>
                </c:pt>
                <c:pt idx="46">
                  <c:v>42867</c:v>
                </c:pt>
                <c:pt idx="48">
                  <c:v>42868</c:v>
                </c:pt>
                <c:pt idx="49">
                  <c:v>42868</c:v>
                </c:pt>
                <c:pt idx="51">
                  <c:v>42869</c:v>
                </c:pt>
                <c:pt idx="53">
                  <c:v>42890</c:v>
                </c:pt>
                <c:pt idx="55">
                  <c:v>42890</c:v>
                </c:pt>
              </c:numCache>
            </c:numRef>
          </c:cat>
          <c:val>
            <c:numRef>
              <c:f>('Guillermo Pinto'!$F$8:$F$13,'Guillermo Pinto'!$F$15:$F$64)</c:f>
              <c:numCache>
                <c:formatCode>0</c:formatCode>
                <c:ptCount val="56"/>
                <c:pt idx="1">
                  <c:v>5</c:v>
                </c:pt>
                <c:pt idx="3">
                  <c:v>6</c:v>
                </c:pt>
                <c:pt idx="5">
                  <c:v>12</c:v>
                </c:pt>
                <c:pt idx="6">
                  <c:v>25</c:v>
                </c:pt>
                <c:pt idx="8">
                  <c:v>6</c:v>
                </c:pt>
                <c:pt idx="10">
                  <c:v>6</c:v>
                </c:pt>
                <c:pt idx="12">
                  <c:v>5</c:v>
                </c:pt>
                <c:pt idx="14">
                  <c:v>3</c:v>
                </c:pt>
                <c:pt idx="15">
                  <c:v>3</c:v>
                </c:pt>
                <c:pt idx="17">
                  <c:v>4</c:v>
                </c:pt>
                <c:pt idx="19">
                  <c:v>6</c:v>
                </c:pt>
                <c:pt idx="21">
                  <c:v>6</c:v>
                </c:pt>
                <c:pt idx="23">
                  <c:v>3</c:v>
                </c:pt>
                <c:pt idx="24">
                  <c:v>3</c:v>
                </c:pt>
                <c:pt idx="26">
                  <c:v>10</c:v>
                </c:pt>
                <c:pt idx="28">
                  <c:v>6</c:v>
                </c:pt>
                <c:pt idx="30">
                  <c:v>6</c:v>
                </c:pt>
                <c:pt idx="31">
                  <c:v>3</c:v>
                </c:pt>
                <c:pt idx="33">
                  <c:v>3</c:v>
                </c:pt>
                <c:pt idx="35">
                  <c:v>6</c:v>
                </c:pt>
                <c:pt idx="37">
                  <c:v>2</c:v>
                </c:pt>
                <c:pt idx="39">
                  <c:v>8</c:v>
                </c:pt>
                <c:pt idx="41">
                  <c:v>4</c:v>
                </c:pt>
                <c:pt idx="43">
                  <c:v>4</c:v>
                </c:pt>
                <c:pt idx="44">
                  <c:v>4</c:v>
                </c:pt>
                <c:pt idx="46">
                  <c:v>16</c:v>
                </c:pt>
                <c:pt idx="48">
                  <c:v>6</c:v>
                </c:pt>
                <c:pt idx="49">
                  <c:v>2</c:v>
                </c:pt>
                <c:pt idx="51">
                  <c:v>6</c:v>
                </c:pt>
                <c:pt idx="53">
                  <c:v>4</c:v>
                </c:pt>
                <c:pt idx="55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4986864"/>
        <c:axId val="-544985232"/>
      </c:lineChart>
      <c:dateAx>
        <c:axId val="-544986864"/>
        <c:scaling>
          <c:orientation val="minMax"/>
        </c:scaling>
        <c:delete val="0"/>
        <c:axPos val="b"/>
        <c:numFmt formatCode="ddd\ 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44985232"/>
        <c:crosses val="autoZero"/>
        <c:auto val="1"/>
        <c:lblOffset val="100"/>
        <c:baseTimeUnit val="days"/>
      </c:dateAx>
      <c:valAx>
        <c:axId val="-54498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4498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Adrian</a:t>
            </a:r>
            <a:r>
              <a:rPr lang="es-ES" baseline="0"/>
              <a:t> Higuero</a:t>
            </a:r>
            <a:endParaRPr lang="es-ES"/>
          </a:p>
          <a:p>
            <a:pPr>
              <a:defRPr/>
            </a:pPr>
            <a:r>
              <a:rPr lang="es-ES"/>
              <a:t>Time</a:t>
            </a:r>
            <a:r>
              <a:rPr lang="es-ES" baseline="0"/>
              <a:t> Rate</a:t>
            </a:r>
          </a:p>
          <a:p>
            <a:pPr>
              <a:defRPr/>
            </a:pP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'Adrian Higuero'!$D$7</c:f>
              <c:strCache>
                <c:ptCount val="1"/>
                <c:pt idx="0">
                  <c:v>hours estimated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'Adrian Higuero'!$C$8:$C$37</c:f>
              <c:numCache>
                <c:formatCode>ddd\ m/dd/yy</c:formatCode>
                <c:ptCount val="30"/>
                <c:pt idx="1">
                  <c:v>42800</c:v>
                </c:pt>
                <c:pt idx="3">
                  <c:v>42813</c:v>
                </c:pt>
                <c:pt idx="5">
                  <c:v>42810</c:v>
                </c:pt>
                <c:pt idx="7">
                  <c:v>42817</c:v>
                </c:pt>
                <c:pt idx="9">
                  <c:v>42822</c:v>
                </c:pt>
                <c:pt idx="11">
                  <c:v>42824</c:v>
                </c:pt>
                <c:pt idx="13">
                  <c:v>42827</c:v>
                </c:pt>
                <c:pt idx="15">
                  <c:v>42828</c:v>
                </c:pt>
                <c:pt idx="17">
                  <c:v>42829</c:v>
                </c:pt>
                <c:pt idx="19">
                  <c:v>42831</c:v>
                </c:pt>
                <c:pt idx="21">
                  <c:v>42850</c:v>
                </c:pt>
                <c:pt idx="23">
                  <c:v>42854</c:v>
                </c:pt>
                <c:pt idx="25">
                  <c:v>42856</c:v>
                </c:pt>
                <c:pt idx="27">
                  <c:v>42864</c:v>
                </c:pt>
                <c:pt idx="29">
                  <c:v>42866</c:v>
                </c:pt>
              </c:numCache>
            </c:numRef>
          </c:cat>
          <c:val>
            <c:numRef>
              <c:f>'Adrian Higuero'!$D$8:$D$37</c:f>
              <c:numCache>
                <c:formatCode>0</c:formatCode>
                <c:ptCount val="30"/>
                <c:pt idx="1">
                  <c:v>20</c:v>
                </c:pt>
                <c:pt idx="3">
                  <c:v>3</c:v>
                </c:pt>
                <c:pt idx="5">
                  <c:v>3</c:v>
                </c:pt>
                <c:pt idx="7">
                  <c:v>3</c:v>
                </c:pt>
                <c:pt idx="9">
                  <c:v>3</c:v>
                </c:pt>
                <c:pt idx="11">
                  <c:v>3</c:v>
                </c:pt>
                <c:pt idx="13">
                  <c:v>2</c:v>
                </c:pt>
                <c:pt idx="15">
                  <c:v>3</c:v>
                </c:pt>
                <c:pt idx="17">
                  <c:v>3</c:v>
                </c:pt>
                <c:pt idx="19">
                  <c:v>3</c:v>
                </c:pt>
                <c:pt idx="21">
                  <c:v>10</c:v>
                </c:pt>
                <c:pt idx="23">
                  <c:v>8</c:v>
                </c:pt>
                <c:pt idx="25">
                  <c:v>4</c:v>
                </c:pt>
                <c:pt idx="27">
                  <c:v>9</c:v>
                </c:pt>
                <c:pt idx="29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'Adrian Higuero'!$F$7</c:f>
              <c:strCache>
                <c:ptCount val="1"/>
                <c:pt idx="0">
                  <c:v>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'Adrian Higuero'!$C$8:$C$37</c:f>
              <c:numCache>
                <c:formatCode>ddd\ m/dd/yy</c:formatCode>
                <c:ptCount val="30"/>
                <c:pt idx="1">
                  <c:v>42800</c:v>
                </c:pt>
                <c:pt idx="3">
                  <c:v>42813</c:v>
                </c:pt>
                <c:pt idx="5">
                  <c:v>42810</c:v>
                </c:pt>
                <c:pt idx="7">
                  <c:v>42817</c:v>
                </c:pt>
                <c:pt idx="9">
                  <c:v>42822</c:v>
                </c:pt>
                <c:pt idx="11">
                  <c:v>42824</c:v>
                </c:pt>
                <c:pt idx="13">
                  <c:v>42827</c:v>
                </c:pt>
                <c:pt idx="15">
                  <c:v>42828</c:v>
                </c:pt>
                <c:pt idx="17">
                  <c:v>42829</c:v>
                </c:pt>
                <c:pt idx="19">
                  <c:v>42831</c:v>
                </c:pt>
                <c:pt idx="21">
                  <c:v>42850</c:v>
                </c:pt>
                <c:pt idx="23">
                  <c:v>42854</c:v>
                </c:pt>
                <c:pt idx="25">
                  <c:v>42856</c:v>
                </c:pt>
                <c:pt idx="27">
                  <c:v>42864</c:v>
                </c:pt>
                <c:pt idx="29">
                  <c:v>42866</c:v>
                </c:pt>
              </c:numCache>
            </c:numRef>
          </c:cat>
          <c:val>
            <c:numRef>
              <c:f>'Adrian Higuero'!$F$8:$F$37</c:f>
              <c:numCache>
                <c:formatCode>0</c:formatCode>
                <c:ptCount val="30"/>
                <c:pt idx="1">
                  <c:v>25</c:v>
                </c:pt>
                <c:pt idx="3">
                  <c:v>3</c:v>
                </c:pt>
                <c:pt idx="5">
                  <c:v>3</c:v>
                </c:pt>
                <c:pt idx="7">
                  <c:v>3</c:v>
                </c:pt>
                <c:pt idx="9">
                  <c:v>3</c:v>
                </c:pt>
                <c:pt idx="11">
                  <c:v>3</c:v>
                </c:pt>
                <c:pt idx="13">
                  <c:v>2</c:v>
                </c:pt>
                <c:pt idx="15">
                  <c:v>5</c:v>
                </c:pt>
                <c:pt idx="17">
                  <c:v>4</c:v>
                </c:pt>
                <c:pt idx="19">
                  <c:v>4</c:v>
                </c:pt>
                <c:pt idx="21">
                  <c:v>10</c:v>
                </c:pt>
                <c:pt idx="23">
                  <c:v>10</c:v>
                </c:pt>
                <c:pt idx="25">
                  <c:v>4</c:v>
                </c:pt>
                <c:pt idx="27">
                  <c:v>9</c:v>
                </c:pt>
                <c:pt idx="29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4987952"/>
        <c:axId val="-544981968"/>
      </c:lineChart>
      <c:dateAx>
        <c:axId val="-544987952"/>
        <c:scaling>
          <c:orientation val="minMax"/>
        </c:scaling>
        <c:delete val="0"/>
        <c:axPos val="b"/>
        <c:numFmt formatCode="ddd\ 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44981968"/>
        <c:crosses val="autoZero"/>
        <c:auto val="1"/>
        <c:lblOffset val="100"/>
        <c:baseTimeUnit val="days"/>
      </c:dateAx>
      <c:valAx>
        <c:axId val="-54498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4498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Javier Ortiz</a:t>
            </a:r>
          </a:p>
          <a:p>
            <a:pPr>
              <a:defRPr/>
            </a:pPr>
            <a:r>
              <a:rPr lang="es-ES"/>
              <a:t>Time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'Javier Ortiz'!$E$7</c:f>
              <c:strCache>
                <c:ptCount val="1"/>
                <c:pt idx="0">
                  <c:v>hours estimated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'Javier Ortiz'!$D$8:$D$41</c:f>
              <c:numCache>
                <c:formatCode>ddd\ m/dd/yy</c:formatCode>
                <c:ptCount val="34"/>
                <c:pt idx="1">
                  <c:v>42800</c:v>
                </c:pt>
                <c:pt idx="3">
                  <c:v>42810</c:v>
                </c:pt>
                <c:pt idx="5">
                  <c:v>42810</c:v>
                </c:pt>
                <c:pt idx="7">
                  <c:v>42818</c:v>
                </c:pt>
                <c:pt idx="9">
                  <c:v>42824</c:v>
                </c:pt>
                <c:pt idx="10">
                  <c:v>42824</c:v>
                </c:pt>
                <c:pt idx="11">
                  <c:v>42824</c:v>
                </c:pt>
                <c:pt idx="13">
                  <c:v>42825</c:v>
                </c:pt>
                <c:pt idx="15">
                  <c:v>42827</c:v>
                </c:pt>
                <c:pt idx="16">
                  <c:v>42827</c:v>
                </c:pt>
                <c:pt idx="18">
                  <c:v>42828</c:v>
                </c:pt>
                <c:pt idx="20">
                  <c:v>42829</c:v>
                </c:pt>
                <c:pt idx="22">
                  <c:v>42835</c:v>
                </c:pt>
                <c:pt idx="24">
                  <c:v>42844</c:v>
                </c:pt>
                <c:pt idx="26">
                  <c:v>42847</c:v>
                </c:pt>
                <c:pt idx="28">
                  <c:v>42849</c:v>
                </c:pt>
                <c:pt idx="30">
                  <c:v>42864</c:v>
                </c:pt>
                <c:pt idx="31">
                  <c:v>42865</c:v>
                </c:pt>
                <c:pt idx="33">
                  <c:v>42892</c:v>
                </c:pt>
              </c:numCache>
            </c:numRef>
          </c:cat>
          <c:val>
            <c:numRef>
              <c:f>'Javier Ortiz'!$E$8:$E$41</c:f>
              <c:numCache>
                <c:formatCode>0</c:formatCode>
                <c:ptCount val="34"/>
                <c:pt idx="1">
                  <c:v>20</c:v>
                </c:pt>
                <c:pt idx="3">
                  <c:v>3</c:v>
                </c:pt>
                <c:pt idx="5">
                  <c:v>6</c:v>
                </c:pt>
                <c:pt idx="7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3">
                  <c:v>4</c:v>
                </c:pt>
                <c:pt idx="15">
                  <c:v>2</c:v>
                </c:pt>
                <c:pt idx="16">
                  <c:v>3</c:v>
                </c:pt>
                <c:pt idx="18">
                  <c:v>5</c:v>
                </c:pt>
                <c:pt idx="20">
                  <c:v>3</c:v>
                </c:pt>
                <c:pt idx="22">
                  <c:v>10</c:v>
                </c:pt>
                <c:pt idx="24">
                  <c:v>3</c:v>
                </c:pt>
                <c:pt idx="26">
                  <c:v>4</c:v>
                </c:pt>
                <c:pt idx="28">
                  <c:v>2</c:v>
                </c:pt>
                <c:pt idx="30">
                  <c:v>2</c:v>
                </c:pt>
                <c:pt idx="31">
                  <c:v>2</c:v>
                </c:pt>
                <c:pt idx="33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'Javier Ortiz'!$G$7</c:f>
              <c:strCache>
                <c:ptCount val="1"/>
                <c:pt idx="0">
                  <c:v>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'Javier Ortiz'!$D$8:$D$41</c:f>
              <c:numCache>
                <c:formatCode>ddd\ m/dd/yy</c:formatCode>
                <c:ptCount val="34"/>
                <c:pt idx="1">
                  <c:v>42800</c:v>
                </c:pt>
                <c:pt idx="3">
                  <c:v>42810</c:v>
                </c:pt>
                <c:pt idx="5">
                  <c:v>42810</c:v>
                </c:pt>
                <c:pt idx="7">
                  <c:v>42818</c:v>
                </c:pt>
                <c:pt idx="9">
                  <c:v>42824</c:v>
                </c:pt>
                <c:pt idx="10">
                  <c:v>42824</c:v>
                </c:pt>
                <c:pt idx="11">
                  <c:v>42824</c:v>
                </c:pt>
                <c:pt idx="13">
                  <c:v>42825</c:v>
                </c:pt>
                <c:pt idx="15">
                  <c:v>42827</c:v>
                </c:pt>
                <c:pt idx="16">
                  <c:v>42827</c:v>
                </c:pt>
                <c:pt idx="18">
                  <c:v>42828</c:v>
                </c:pt>
                <c:pt idx="20">
                  <c:v>42829</c:v>
                </c:pt>
                <c:pt idx="22">
                  <c:v>42835</c:v>
                </c:pt>
                <c:pt idx="24">
                  <c:v>42844</c:v>
                </c:pt>
                <c:pt idx="26">
                  <c:v>42847</c:v>
                </c:pt>
                <c:pt idx="28">
                  <c:v>42849</c:v>
                </c:pt>
                <c:pt idx="30">
                  <c:v>42864</c:v>
                </c:pt>
                <c:pt idx="31">
                  <c:v>42865</c:v>
                </c:pt>
                <c:pt idx="33">
                  <c:v>42892</c:v>
                </c:pt>
              </c:numCache>
            </c:numRef>
          </c:cat>
          <c:val>
            <c:numRef>
              <c:f>'Javier Ortiz'!$G$8:$G$41</c:f>
              <c:numCache>
                <c:formatCode>0</c:formatCode>
                <c:ptCount val="34"/>
                <c:pt idx="1">
                  <c:v>25</c:v>
                </c:pt>
                <c:pt idx="3">
                  <c:v>4</c:v>
                </c:pt>
                <c:pt idx="5">
                  <c:v>4</c:v>
                </c:pt>
                <c:pt idx="7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3">
                  <c:v>3</c:v>
                </c:pt>
                <c:pt idx="15">
                  <c:v>3</c:v>
                </c:pt>
                <c:pt idx="16">
                  <c:v>4</c:v>
                </c:pt>
                <c:pt idx="18">
                  <c:v>4</c:v>
                </c:pt>
                <c:pt idx="20">
                  <c:v>3</c:v>
                </c:pt>
                <c:pt idx="22">
                  <c:v>12</c:v>
                </c:pt>
                <c:pt idx="24">
                  <c:v>3</c:v>
                </c:pt>
                <c:pt idx="26">
                  <c:v>6</c:v>
                </c:pt>
                <c:pt idx="28">
                  <c:v>2</c:v>
                </c:pt>
                <c:pt idx="30">
                  <c:v>2</c:v>
                </c:pt>
                <c:pt idx="31">
                  <c:v>3</c:v>
                </c:pt>
                <c:pt idx="33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4980336"/>
        <c:axId val="-544980880"/>
      </c:lineChart>
      <c:dateAx>
        <c:axId val="-544980336"/>
        <c:scaling>
          <c:orientation val="minMax"/>
        </c:scaling>
        <c:delete val="0"/>
        <c:axPos val="b"/>
        <c:numFmt formatCode="ddd\ 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44980880"/>
        <c:crosses val="autoZero"/>
        <c:auto val="1"/>
        <c:lblOffset val="100"/>
        <c:baseTimeUnit val="days"/>
      </c:dateAx>
      <c:valAx>
        <c:axId val="-54498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4498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Time Rate</a:t>
            </a:r>
          </a:p>
          <a:p>
            <a:pPr>
              <a:defRPr/>
            </a:pP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'Miquel Izquierdo'!$D$7</c:f>
              <c:strCache>
                <c:ptCount val="1"/>
                <c:pt idx="0">
                  <c:v>hours estimated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('Miquel Izquierdo'!$C$8:$C$22,'Miquel Izquierdo'!$C$24:$C$107)</c:f>
              <c:numCache>
                <c:formatCode>ddd\ m/dd/yy</c:formatCode>
                <c:ptCount val="99"/>
                <c:pt idx="1">
                  <c:v>42781</c:v>
                </c:pt>
                <c:pt idx="2">
                  <c:v>42782</c:v>
                </c:pt>
                <c:pt idx="4">
                  <c:v>42781</c:v>
                </c:pt>
                <c:pt idx="5">
                  <c:v>42782</c:v>
                </c:pt>
                <c:pt idx="7">
                  <c:v>42786</c:v>
                </c:pt>
                <c:pt idx="8">
                  <c:v>42788</c:v>
                </c:pt>
                <c:pt idx="10">
                  <c:v>42790</c:v>
                </c:pt>
                <c:pt idx="12">
                  <c:v>42794</c:v>
                </c:pt>
                <c:pt idx="14">
                  <c:v>42796</c:v>
                </c:pt>
                <c:pt idx="15">
                  <c:v>42800</c:v>
                </c:pt>
                <c:pt idx="17">
                  <c:v>42801</c:v>
                </c:pt>
                <c:pt idx="18">
                  <c:v>42807</c:v>
                </c:pt>
                <c:pt idx="20">
                  <c:v>42802</c:v>
                </c:pt>
                <c:pt idx="22">
                  <c:v>42808</c:v>
                </c:pt>
                <c:pt idx="23">
                  <c:v>42809</c:v>
                </c:pt>
                <c:pt idx="24">
                  <c:v>42809</c:v>
                </c:pt>
                <c:pt idx="26">
                  <c:v>42810</c:v>
                </c:pt>
                <c:pt idx="27">
                  <c:v>42810</c:v>
                </c:pt>
                <c:pt idx="29">
                  <c:v>42811</c:v>
                </c:pt>
                <c:pt idx="30">
                  <c:v>42811</c:v>
                </c:pt>
                <c:pt idx="31">
                  <c:v>42812</c:v>
                </c:pt>
                <c:pt idx="32">
                  <c:v>42813</c:v>
                </c:pt>
                <c:pt idx="34">
                  <c:v>42813</c:v>
                </c:pt>
                <c:pt idx="35">
                  <c:v>42813</c:v>
                </c:pt>
                <c:pt idx="36">
                  <c:v>42813</c:v>
                </c:pt>
                <c:pt idx="38">
                  <c:v>42817</c:v>
                </c:pt>
                <c:pt idx="40">
                  <c:v>42823</c:v>
                </c:pt>
                <c:pt idx="42">
                  <c:v>42824</c:v>
                </c:pt>
                <c:pt idx="44">
                  <c:v>42826</c:v>
                </c:pt>
                <c:pt idx="45">
                  <c:v>42825</c:v>
                </c:pt>
                <c:pt idx="46">
                  <c:v>42826</c:v>
                </c:pt>
                <c:pt idx="47">
                  <c:v>42826</c:v>
                </c:pt>
                <c:pt idx="49">
                  <c:v>42826</c:v>
                </c:pt>
                <c:pt idx="50">
                  <c:v>42826</c:v>
                </c:pt>
                <c:pt idx="51">
                  <c:v>42826</c:v>
                </c:pt>
                <c:pt idx="53">
                  <c:v>42828</c:v>
                </c:pt>
                <c:pt idx="54">
                  <c:v>42828</c:v>
                </c:pt>
                <c:pt idx="55">
                  <c:v>42828</c:v>
                </c:pt>
                <c:pt idx="57">
                  <c:v>42829</c:v>
                </c:pt>
                <c:pt idx="58">
                  <c:v>42829</c:v>
                </c:pt>
                <c:pt idx="59">
                  <c:v>42829</c:v>
                </c:pt>
                <c:pt idx="61">
                  <c:v>42830</c:v>
                </c:pt>
                <c:pt idx="63">
                  <c:v>42831</c:v>
                </c:pt>
                <c:pt idx="65">
                  <c:v>42843</c:v>
                </c:pt>
                <c:pt idx="67">
                  <c:v>42847</c:v>
                </c:pt>
                <c:pt idx="68">
                  <c:v>42848</c:v>
                </c:pt>
                <c:pt idx="70">
                  <c:v>42849</c:v>
                </c:pt>
                <c:pt idx="72">
                  <c:v>42853</c:v>
                </c:pt>
                <c:pt idx="73">
                  <c:v>42856</c:v>
                </c:pt>
                <c:pt idx="75">
                  <c:v>42855</c:v>
                </c:pt>
                <c:pt idx="77">
                  <c:v>42861</c:v>
                </c:pt>
                <c:pt idx="78">
                  <c:v>42862</c:v>
                </c:pt>
                <c:pt idx="80">
                  <c:v>42863</c:v>
                </c:pt>
                <c:pt idx="82">
                  <c:v>42865</c:v>
                </c:pt>
                <c:pt idx="84">
                  <c:v>42866</c:v>
                </c:pt>
                <c:pt idx="85">
                  <c:v>42866</c:v>
                </c:pt>
                <c:pt idx="87">
                  <c:v>42867</c:v>
                </c:pt>
                <c:pt idx="88">
                  <c:v>42867</c:v>
                </c:pt>
                <c:pt idx="90">
                  <c:v>42868</c:v>
                </c:pt>
                <c:pt idx="91">
                  <c:v>42868</c:v>
                </c:pt>
                <c:pt idx="93">
                  <c:v>42869</c:v>
                </c:pt>
                <c:pt idx="94">
                  <c:v>42869</c:v>
                </c:pt>
                <c:pt idx="96">
                  <c:v>42885</c:v>
                </c:pt>
                <c:pt idx="98">
                  <c:v>42890</c:v>
                </c:pt>
              </c:numCache>
            </c:numRef>
          </c:cat>
          <c:val>
            <c:numRef>
              <c:f>('Miquel Izquierdo'!$D$8:$D$22,'Miquel Izquierdo'!$D$24:$D$107)</c:f>
              <c:numCache>
                <c:formatCode>0</c:formatCode>
                <c:ptCount val="99"/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5">
                  <c:v>2</c:v>
                </c:pt>
                <c:pt idx="7">
                  <c:v>2</c:v>
                </c:pt>
                <c:pt idx="8">
                  <c:v>1</c:v>
                </c:pt>
                <c:pt idx="10">
                  <c:v>4</c:v>
                </c:pt>
                <c:pt idx="12">
                  <c:v>3</c:v>
                </c:pt>
                <c:pt idx="14">
                  <c:v>3</c:v>
                </c:pt>
                <c:pt idx="15">
                  <c:v>20</c:v>
                </c:pt>
                <c:pt idx="17">
                  <c:v>3</c:v>
                </c:pt>
                <c:pt idx="18">
                  <c:v>6</c:v>
                </c:pt>
                <c:pt idx="20">
                  <c:v>4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6">
                  <c:v>3</c:v>
                </c:pt>
                <c:pt idx="27">
                  <c:v>5</c:v>
                </c:pt>
                <c:pt idx="29">
                  <c:v>3</c:v>
                </c:pt>
                <c:pt idx="30">
                  <c:v>3</c:v>
                </c:pt>
                <c:pt idx="31">
                  <c:v>1</c:v>
                </c:pt>
                <c:pt idx="32">
                  <c:v>4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8">
                  <c:v>2</c:v>
                </c:pt>
                <c:pt idx="40">
                  <c:v>5</c:v>
                </c:pt>
                <c:pt idx="42">
                  <c:v>3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4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1">
                  <c:v>5</c:v>
                </c:pt>
                <c:pt idx="63">
                  <c:v>2</c:v>
                </c:pt>
                <c:pt idx="65">
                  <c:v>3</c:v>
                </c:pt>
                <c:pt idx="67">
                  <c:v>3</c:v>
                </c:pt>
                <c:pt idx="68">
                  <c:v>3</c:v>
                </c:pt>
                <c:pt idx="70">
                  <c:v>2</c:v>
                </c:pt>
                <c:pt idx="72">
                  <c:v>1</c:v>
                </c:pt>
                <c:pt idx="73">
                  <c:v>7</c:v>
                </c:pt>
                <c:pt idx="75">
                  <c:v>2</c:v>
                </c:pt>
                <c:pt idx="77">
                  <c:v>4</c:v>
                </c:pt>
                <c:pt idx="78">
                  <c:v>4</c:v>
                </c:pt>
                <c:pt idx="80">
                  <c:v>6</c:v>
                </c:pt>
                <c:pt idx="82">
                  <c:v>8</c:v>
                </c:pt>
                <c:pt idx="84">
                  <c:v>6</c:v>
                </c:pt>
                <c:pt idx="85">
                  <c:v>2</c:v>
                </c:pt>
                <c:pt idx="87">
                  <c:v>2</c:v>
                </c:pt>
                <c:pt idx="88">
                  <c:v>5</c:v>
                </c:pt>
                <c:pt idx="90">
                  <c:v>2</c:v>
                </c:pt>
                <c:pt idx="91">
                  <c:v>6</c:v>
                </c:pt>
                <c:pt idx="93">
                  <c:v>7</c:v>
                </c:pt>
                <c:pt idx="94">
                  <c:v>3</c:v>
                </c:pt>
                <c:pt idx="96">
                  <c:v>6</c:v>
                </c:pt>
                <c:pt idx="98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'Miquel Izquierdo'!$F$7</c:f>
              <c:strCache>
                <c:ptCount val="1"/>
                <c:pt idx="0">
                  <c:v>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('Miquel Izquierdo'!$C$8:$C$22,'Miquel Izquierdo'!$C$24:$C$107)</c:f>
              <c:numCache>
                <c:formatCode>ddd\ m/dd/yy</c:formatCode>
                <c:ptCount val="99"/>
                <c:pt idx="1">
                  <c:v>42781</c:v>
                </c:pt>
                <c:pt idx="2">
                  <c:v>42782</c:v>
                </c:pt>
                <c:pt idx="4">
                  <c:v>42781</c:v>
                </c:pt>
                <c:pt idx="5">
                  <c:v>42782</c:v>
                </c:pt>
                <c:pt idx="7">
                  <c:v>42786</c:v>
                </c:pt>
                <c:pt idx="8">
                  <c:v>42788</c:v>
                </c:pt>
                <c:pt idx="10">
                  <c:v>42790</c:v>
                </c:pt>
                <c:pt idx="12">
                  <c:v>42794</c:v>
                </c:pt>
                <c:pt idx="14">
                  <c:v>42796</c:v>
                </c:pt>
                <c:pt idx="15">
                  <c:v>42800</c:v>
                </c:pt>
                <c:pt idx="17">
                  <c:v>42801</c:v>
                </c:pt>
                <c:pt idx="18">
                  <c:v>42807</c:v>
                </c:pt>
                <c:pt idx="20">
                  <c:v>42802</c:v>
                </c:pt>
                <c:pt idx="22">
                  <c:v>42808</c:v>
                </c:pt>
                <c:pt idx="23">
                  <c:v>42809</c:v>
                </c:pt>
                <c:pt idx="24">
                  <c:v>42809</c:v>
                </c:pt>
                <c:pt idx="26">
                  <c:v>42810</c:v>
                </c:pt>
                <c:pt idx="27">
                  <c:v>42810</c:v>
                </c:pt>
                <c:pt idx="29">
                  <c:v>42811</c:v>
                </c:pt>
                <c:pt idx="30">
                  <c:v>42811</c:v>
                </c:pt>
                <c:pt idx="31">
                  <c:v>42812</c:v>
                </c:pt>
                <c:pt idx="32">
                  <c:v>42813</c:v>
                </c:pt>
                <c:pt idx="34">
                  <c:v>42813</c:v>
                </c:pt>
                <c:pt idx="35">
                  <c:v>42813</c:v>
                </c:pt>
                <c:pt idx="36">
                  <c:v>42813</c:v>
                </c:pt>
                <c:pt idx="38">
                  <c:v>42817</c:v>
                </c:pt>
                <c:pt idx="40">
                  <c:v>42823</c:v>
                </c:pt>
                <c:pt idx="42">
                  <c:v>42824</c:v>
                </c:pt>
                <c:pt idx="44">
                  <c:v>42826</c:v>
                </c:pt>
                <c:pt idx="45">
                  <c:v>42825</c:v>
                </c:pt>
                <c:pt idx="46">
                  <c:v>42826</c:v>
                </c:pt>
                <c:pt idx="47">
                  <c:v>42826</c:v>
                </c:pt>
                <c:pt idx="49">
                  <c:v>42826</c:v>
                </c:pt>
                <c:pt idx="50">
                  <c:v>42826</c:v>
                </c:pt>
                <c:pt idx="51">
                  <c:v>42826</c:v>
                </c:pt>
                <c:pt idx="53">
                  <c:v>42828</c:v>
                </c:pt>
                <c:pt idx="54">
                  <c:v>42828</c:v>
                </c:pt>
                <c:pt idx="55">
                  <c:v>42828</c:v>
                </c:pt>
                <c:pt idx="57">
                  <c:v>42829</c:v>
                </c:pt>
                <c:pt idx="58">
                  <c:v>42829</c:v>
                </c:pt>
                <c:pt idx="59">
                  <c:v>42829</c:v>
                </c:pt>
                <c:pt idx="61">
                  <c:v>42830</c:v>
                </c:pt>
                <c:pt idx="63">
                  <c:v>42831</c:v>
                </c:pt>
                <c:pt idx="65">
                  <c:v>42843</c:v>
                </c:pt>
                <c:pt idx="67">
                  <c:v>42847</c:v>
                </c:pt>
                <c:pt idx="68">
                  <c:v>42848</c:v>
                </c:pt>
                <c:pt idx="70">
                  <c:v>42849</c:v>
                </c:pt>
                <c:pt idx="72">
                  <c:v>42853</c:v>
                </c:pt>
                <c:pt idx="73">
                  <c:v>42856</c:v>
                </c:pt>
                <c:pt idx="75">
                  <c:v>42855</c:v>
                </c:pt>
                <c:pt idx="77">
                  <c:v>42861</c:v>
                </c:pt>
                <c:pt idx="78">
                  <c:v>42862</c:v>
                </c:pt>
                <c:pt idx="80">
                  <c:v>42863</c:v>
                </c:pt>
                <c:pt idx="82">
                  <c:v>42865</c:v>
                </c:pt>
                <c:pt idx="84">
                  <c:v>42866</c:v>
                </c:pt>
                <c:pt idx="85">
                  <c:v>42866</c:v>
                </c:pt>
                <c:pt idx="87">
                  <c:v>42867</c:v>
                </c:pt>
                <c:pt idx="88">
                  <c:v>42867</c:v>
                </c:pt>
                <c:pt idx="90">
                  <c:v>42868</c:v>
                </c:pt>
                <c:pt idx="91">
                  <c:v>42868</c:v>
                </c:pt>
                <c:pt idx="93">
                  <c:v>42869</c:v>
                </c:pt>
                <c:pt idx="94">
                  <c:v>42869</c:v>
                </c:pt>
                <c:pt idx="96">
                  <c:v>42885</c:v>
                </c:pt>
                <c:pt idx="98">
                  <c:v>42890</c:v>
                </c:pt>
              </c:numCache>
            </c:numRef>
          </c:cat>
          <c:val>
            <c:numRef>
              <c:f>('Miquel Izquierdo'!$F$8:$F$22,'Miquel Izquierdo'!$F$24:$F$107)</c:f>
              <c:numCache>
                <c:formatCode>0</c:formatCode>
                <c:ptCount val="99"/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5">
                  <c:v>2</c:v>
                </c:pt>
                <c:pt idx="7">
                  <c:v>2</c:v>
                </c:pt>
                <c:pt idx="8">
                  <c:v>3</c:v>
                </c:pt>
                <c:pt idx="10">
                  <c:v>3</c:v>
                </c:pt>
                <c:pt idx="12">
                  <c:v>3</c:v>
                </c:pt>
                <c:pt idx="14">
                  <c:v>3</c:v>
                </c:pt>
                <c:pt idx="15">
                  <c:v>25</c:v>
                </c:pt>
                <c:pt idx="17">
                  <c:v>5</c:v>
                </c:pt>
                <c:pt idx="18">
                  <c:v>5</c:v>
                </c:pt>
                <c:pt idx="20">
                  <c:v>3</c:v>
                </c:pt>
                <c:pt idx="22">
                  <c:v>1</c:v>
                </c:pt>
                <c:pt idx="23">
                  <c:v>3</c:v>
                </c:pt>
                <c:pt idx="24">
                  <c:v>2</c:v>
                </c:pt>
                <c:pt idx="26">
                  <c:v>2</c:v>
                </c:pt>
                <c:pt idx="27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3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8">
                  <c:v>3</c:v>
                </c:pt>
                <c:pt idx="40">
                  <c:v>7</c:v>
                </c:pt>
                <c:pt idx="42">
                  <c:v>4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3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1">
                  <c:v>4</c:v>
                </c:pt>
                <c:pt idx="63">
                  <c:v>2</c:v>
                </c:pt>
                <c:pt idx="65">
                  <c:v>2</c:v>
                </c:pt>
                <c:pt idx="67">
                  <c:v>4</c:v>
                </c:pt>
                <c:pt idx="68">
                  <c:v>3</c:v>
                </c:pt>
                <c:pt idx="70">
                  <c:v>3</c:v>
                </c:pt>
                <c:pt idx="72">
                  <c:v>1</c:v>
                </c:pt>
                <c:pt idx="73">
                  <c:v>9</c:v>
                </c:pt>
                <c:pt idx="75">
                  <c:v>2</c:v>
                </c:pt>
                <c:pt idx="77">
                  <c:v>4</c:v>
                </c:pt>
                <c:pt idx="78">
                  <c:v>4</c:v>
                </c:pt>
                <c:pt idx="80">
                  <c:v>8</c:v>
                </c:pt>
                <c:pt idx="82">
                  <c:v>8</c:v>
                </c:pt>
                <c:pt idx="84">
                  <c:v>7</c:v>
                </c:pt>
                <c:pt idx="85">
                  <c:v>1</c:v>
                </c:pt>
                <c:pt idx="87">
                  <c:v>1</c:v>
                </c:pt>
                <c:pt idx="88">
                  <c:v>7</c:v>
                </c:pt>
                <c:pt idx="90">
                  <c:v>2</c:v>
                </c:pt>
                <c:pt idx="91">
                  <c:v>6</c:v>
                </c:pt>
                <c:pt idx="93">
                  <c:v>6</c:v>
                </c:pt>
                <c:pt idx="94">
                  <c:v>2</c:v>
                </c:pt>
                <c:pt idx="96">
                  <c:v>6</c:v>
                </c:pt>
                <c:pt idx="98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4822800"/>
        <c:axId val="-544819536"/>
      </c:lineChart>
      <c:dateAx>
        <c:axId val="-544822800"/>
        <c:scaling>
          <c:orientation val="minMax"/>
        </c:scaling>
        <c:delete val="0"/>
        <c:axPos val="b"/>
        <c:numFmt formatCode="ddd\ 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44819536"/>
        <c:crosses val="autoZero"/>
        <c:auto val="1"/>
        <c:lblOffset val="100"/>
        <c:baseTimeUnit val="days"/>
      </c:dateAx>
      <c:valAx>
        <c:axId val="-54481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4482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Time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'Xavier Olivenza'!$D$7</c:f>
              <c:strCache>
                <c:ptCount val="1"/>
                <c:pt idx="0">
                  <c:v>hours estimated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('Xavier Olivenza'!$C$8:$C$12,'Xavier Olivenza'!$C$14:$C$89)</c:f>
              <c:numCache>
                <c:formatCode>ddd\ m/dd/yy</c:formatCode>
                <c:ptCount val="81"/>
                <c:pt idx="1">
                  <c:v>42789</c:v>
                </c:pt>
                <c:pt idx="2">
                  <c:v>42790</c:v>
                </c:pt>
                <c:pt idx="4">
                  <c:v>42794</c:v>
                </c:pt>
                <c:pt idx="5">
                  <c:v>42800</c:v>
                </c:pt>
                <c:pt idx="7">
                  <c:v>42801</c:v>
                </c:pt>
                <c:pt idx="9">
                  <c:v>42813</c:v>
                </c:pt>
                <c:pt idx="11">
                  <c:v>42813</c:v>
                </c:pt>
                <c:pt idx="12">
                  <c:v>42814</c:v>
                </c:pt>
                <c:pt idx="13">
                  <c:v>42815</c:v>
                </c:pt>
                <c:pt idx="15">
                  <c:v>42818</c:v>
                </c:pt>
                <c:pt idx="17">
                  <c:v>42821</c:v>
                </c:pt>
                <c:pt idx="18">
                  <c:v>42822</c:v>
                </c:pt>
                <c:pt idx="20">
                  <c:v>42823</c:v>
                </c:pt>
                <c:pt idx="22">
                  <c:v>42824</c:v>
                </c:pt>
                <c:pt idx="23">
                  <c:v>42824</c:v>
                </c:pt>
                <c:pt idx="25">
                  <c:v>42825</c:v>
                </c:pt>
                <c:pt idx="27">
                  <c:v>42827</c:v>
                </c:pt>
                <c:pt idx="29">
                  <c:v>42828</c:v>
                </c:pt>
                <c:pt idx="30">
                  <c:v>42828</c:v>
                </c:pt>
                <c:pt idx="31">
                  <c:v>42828</c:v>
                </c:pt>
                <c:pt idx="32">
                  <c:v>42828</c:v>
                </c:pt>
                <c:pt idx="33">
                  <c:v>42829</c:v>
                </c:pt>
                <c:pt idx="34">
                  <c:v>42829</c:v>
                </c:pt>
                <c:pt idx="35">
                  <c:v>42829</c:v>
                </c:pt>
                <c:pt idx="37">
                  <c:v>42830</c:v>
                </c:pt>
                <c:pt idx="39">
                  <c:v>42831</c:v>
                </c:pt>
                <c:pt idx="40">
                  <c:v>42832</c:v>
                </c:pt>
                <c:pt idx="42">
                  <c:v>42843</c:v>
                </c:pt>
                <c:pt idx="44">
                  <c:v>42846</c:v>
                </c:pt>
                <c:pt idx="46">
                  <c:v>42847</c:v>
                </c:pt>
                <c:pt idx="47">
                  <c:v>42848</c:v>
                </c:pt>
                <c:pt idx="49">
                  <c:v>42849</c:v>
                </c:pt>
                <c:pt idx="50">
                  <c:v>42850</c:v>
                </c:pt>
                <c:pt idx="52">
                  <c:v>42852</c:v>
                </c:pt>
                <c:pt idx="54">
                  <c:v>42859</c:v>
                </c:pt>
                <c:pt idx="56">
                  <c:v>42861</c:v>
                </c:pt>
                <c:pt idx="57">
                  <c:v>42861</c:v>
                </c:pt>
                <c:pt idx="58">
                  <c:v>42861</c:v>
                </c:pt>
                <c:pt idx="59">
                  <c:v>42861</c:v>
                </c:pt>
                <c:pt idx="60">
                  <c:v>42861</c:v>
                </c:pt>
                <c:pt idx="61">
                  <c:v>42861</c:v>
                </c:pt>
                <c:pt idx="63">
                  <c:v>42865</c:v>
                </c:pt>
                <c:pt idx="64">
                  <c:v>42865</c:v>
                </c:pt>
                <c:pt idx="66">
                  <c:v>42867</c:v>
                </c:pt>
                <c:pt idx="67">
                  <c:v>42866</c:v>
                </c:pt>
                <c:pt idx="69">
                  <c:v>42868</c:v>
                </c:pt>
                <c:pt idx="70">
                  <c:v>42868</c:v>
                </c:pt>
                <c:pt idx="72">
                  <c:v>42869</c:v>
                </c:pt>
                <c:pt idx="73">
                  <c:v>42869</c:v>
                </c:pt>
                <c:pt idx="75">
                  <c:v>42871</c:v>
                </c:pt>
                <c:pt idx="77">
                  <c:v>42877</c:v>
                </c:pt>
                <c:pt idx="79">
                  <c:v>42877</c:v>
                </c:pt>
                <c:pt idx="80">
                  <c:v>42889</c:v>
                </c:pt>
              </c:numCache>
            </c:numRef>
          </c:cat>
          <c:val>
            <c:numRef>
              <c:f>('Xavier Olivenza'!$D$8:$D$12,'Xavier Olivenza'!$D$14:$D$89)</c:f>
              <c:numCache>
                <c:formatCode>0</c:formatCode>
                <c:ptCount val="81"/>
                <c:pt idx="1">
                  <c:v>25</c:v>
                </c:pt>
                <c:pt idx="2">
                  <c:v>4</c:v>
                </c:pt>
                <c:pt idx="4">
                  <c:v>3</c:v>
                </c:pt>
                <c:pt idx="5">
                  <c:v>20</c:v>
                </c:pt>
                <c:pt idx="7">
                  <c:v>3</c:v>
                </c:pt>
                <c:pt idx="9">
                  <c:v>15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5">
                  <c:v>4</c:v>
                </c:pt>
                <c:pt idx="17">
                  <c:v>2</c:v>
                </c:pt>
                <c:pt idx="18">
                  <c:v>2</c:v>
                </c:pt>
                <c:pt idx="20">
                  <c:v>6</c:v>
                </c:pt>
                <c:pt idx="22">
                  <c:v>2</c:v>
                </c:pt>
                <c:pt idx="23">
                  <c:v>2</c:v>
                </c:pt>
                <c:pt idx="25">
                  <c:v>1</c:v>
                </c:pt>
                <c:pt idx="27">
                  <c:v>6</c:v>
                </c:pt>
                <c:pt idx="29">
                  <c:v>1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4</c:v>
                </c:pt>
                <c:pt idx="34">
                  <c:v>1</c:v>
                </c:pt>
                <c:pt idx="35">
                  <c:v>3</c:v>
                </c:pt>
                <c:pt idx="37">
                  <c:v>4</c:v>
                </c:pt>
                <c:pt idx="39">
                  <c:v>3</c:v>
                </c:pt>
                <c:pt idx="40">
                  <c:v>3</c:v>
                </c:pt>
                <c:pt idx="42">
                  <c:v>4</c:v>
                </c:pt>
                <c:pt idx="44">
                  <c:v>6</c:v>
                </c:pt>
                <c:pt idx="46">
                  <c:v>2</c:v>
                </c:pt>
                <c:pt idx="47">
                  <c:v>2</c:v>
                </c:pt>
                <c:pt idx="49">
                  <c:v>2</c:v>
                </c:pt>
                <c:pt idx="50">
                  <c:v>1</c:v>
                </c:pt>
                <c:pt idx="52">
                  <c:v>4</c:v>
                </c:pt>
                <c:pt idx="54">
                  <c:v>15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3">
                  <c:v>5</c:v>
                </c:pt>
                <c:pt idx="64">
                  <c:v>3</c:v>
                </c:pt>
                <c:pt idx="66">
                  <c:v>7</c:v>
                </c:pt>
                <c:pt idx="67">
                  <c:v>1</c:v>
                </c:pt>
                <c:pt idx="69">
                  <c:v>6</c:v>
                </c:pt>
                <c:pt idx="70">
                  <c:v>3</c:v>
                </c:pt>
                <c:pt idx="72">
                  <c:v>3</c:v>
                </c:pt>
                <c:pt idx="73">
                  <c:v>2</c:v>
                </c:pt>
                <c:pt idx="75">
                  <c:v>5</c:v>
                </c:pt>
                <c:pt idx="77">
                  <c:v>3</c:v>
                </c:pt>
                <c:pt idx="79">
                  <c:v>2</c:v>
                </c:pt>
                <c:pt idx="80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'Xavier Olivenza'!$F$7</c:f>
              <c:strCache>
                <c:ptCount val="1"/>
                <c:pt idx="0">
                  <c:v>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('Xavier Olivenza'!$C$8:$C$12,'Xavier Olivenza'!$C$14:$C$89)</c:f>
              <c:numCache>
                <c:formatCode>ddd\ m/dd/yy</c:formatCode>
                <c:ptCount val="81"/>
                <c:pt idx="1">
                  <c:v>42789</c:v>
                </c:pt>
                <c:pt idx="2">
                  <c:v>42790</c:v>
                </c:pt>
                <c:pt idx="4">
                  <c:v>42794</c:v>
                </c:pt>
                <c:pt idx="5">
                  <c:v>42800</c:v>
                </c:pt>
                <c:pt idx="7">
                  <c:v>42801</c:v>
                </c:pt>
                <c:pt idx="9">
                  <c:v>42813</c:v>
                </c:pt>
                <c:pt idx="11">
                  <c:v>42813</c:v>
                </c:pt>
                <c:pt idx="12">
                  <c:v>42814</c:v>
                </c:pt>
                <c:pt idx="13">
                  <c:v>42815</c:v>
                </c:pt>
                <c:pt idx="15">
                  <c:v>42818</c:v>
                </c:pt>
                <c:pt idx="17">
                  <c:v>42821</c:v>
                </c:pt>
                <c:pt idx="18">
                  <c:v>42822</c:v>
                </c:pt>
                <c:pt idx="20">
                  <c:v>42823</c:v>
                </c:pt>
                <c:pt idx="22">
                  <c:v>42824</c:v>
                </c:pt>
                <c:pt idx="23">
                  <c:v>42824</c:v>
                </c:pt>
                <c:pt idx="25">
                  <c:v>42825</c:v>
                </c:pt>
                <c:pt idx="27">
                  <c:v>42827</c:v>
                </c:pt>
                <c:pt idx="29">
                  <c:v>42828</c:v>
                </c:pt>
                <c:pt idx="30">
                  <c:v>42828</c:v>
                </c:pt>
                <c:pt idx="31">
                  <c:v>42828</c:v>
                </c:pt>
                <c:pt idx="32">
                  <c:v>42828</c:v>
                </c:pt>
                <c:pt idx="33">
                  <c:v>42829</c:v>
                </c:pt>
                <c:pt idx="34">
                  <c:v>42829</c:v>
                </c:pt>
                <c:pt idx="35">
                  <c:v>42829</c:v>
                </c:pt>
                <c:pt idx="37">
                  <c:v>42830</c:v>
                </c:pt>
                <c:pt idx="39">
                  <c:v>42831</c:v>
                </c:pt>
                <c:pt idx="40">
                  <c:v>42832</c:v>
                </c:pt>
                <c:pt idx="42">
                  <c:v>42843</c:v>
                </c:pt>
                <c:pt idx="44">
                  <c:v>42846</c:v>
                </c:pt>
                <c:pt idx="46">
                  <c:v>42847</c:v>
                </c:pt>
                <c:pt idx="47">
                  <c:v>42848</c:v>
                </c:pt>
                <c:pt idx="49">
                  <c:v>42849</c:v>
                </c:pt>
                <c:pt idx="50">
                  <c:v>42850</c:v>
                </c:pt>
                <c:pt idx="52">
                  <c:v>42852</c:v>
                </c:pt>
                <c:pt idx="54">
                  <c:v>42859</c:v>
                </c:pt>
                <c:pt idx="56">
                  <c:v>42861</c:v>
                </c:pt>
                <c:pt idx="57">
                  <c:v>42861</c:v>
                </c:pt>
                <c:pt idx="58">
                  <c:v>42861</c:v>
                </c:pt>
                <c:pt idx="59">
                  <c:v>42861</c:v>
                </c:pt>
                <c:pt idx="60">
                  <c:v>42861</c:v>
                </c:pt>
                <c:pt idx="61">
                  <c:v>42861</c:v>
                </c:pt>
                <c:pt idx="63">
                  <c:v>42865</c:v>
                </c:pt>
                <c:pt idx="64">
                  <c:v>42865</c:v>
                </c:pt>
                <c:pt idx="66">
                  <c:v>42867</c:v>
                </c:pt>
                <c:pt idx="67">
                  <c:v>42866</c:v>
                </c:pt>
                <c:pt idx="69">
                  <c:v>42868</c:v>
                </c:pt>
                <c:pt idx="70">
                  <c:v>42868</c:v>
                </c:pt>
                <c:pt idx="72">
                  <c:v>42869</c:v>
                </c:pt>
                <c:pt idx="73">
                  <c:v>42869</c:v>
                </c:pt>
                <c:pt idx="75">
                  <c:v>42871</c:v>
                </c:pt>
                <c:pt idx="77">
                  <c:v>42877</c:v>
                </c:pt>
                <c:pt idx="79">
                  <c:v>42877</c:v>
                </c:pt>
                <c:pt idx="80">
                  <c:v>42889</c:v>
                </c:pt>
              </c:numCache>
            </c:numRef>
          </c:cat>
          <c:val>
            <c:numRef>
              <c:f>('Xavier Olivenza'!$F$8:$F$12,'Xavier Olivenza'!$F$14:$F$89)</c:f>
              <c:numCache>
                <c:formatCode>0</c:formatCode>
                <c:ptCount val="81"/>
                <c:pt idx="1">
                  <c:v>20</c:v>
                </c:pt>
                <c:pt idx="2">
                  <c:v>3</c:v>
                </c:pt>
                <c:pt idx="4">
                  <c:v>2</c:v>
                </c:pt>
                <c:pt idx="5">
                  <c:v>25</c:v>
                </c:pt>
                <c:pt idx="7">
                  <c:v>2</c:v>
                </c:pt>
                <c:pt idx="9">
                  <c:v>17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5">
                  <c:v>5</c:v>
                </c:pt>
                <c:pt idx="17">
                  <c:v>2</c:v>
                </c:pt>
                <c:pt idx="18">
                  <c:v>1</c:v>
                </c:pt>
                <c:pt idx="20">
                  <c:v>8</c:v>
                </c:pt>
                <c:pt idx="22">
                  <c:v>1</c:v>
                </c:pt>
                <c:pt idx="23">
                  <c:v>1</c:v>
                </c:pt>
                <c:pt idx="25">
                  <c:v>1</c:v>
                </c:pt>
                <c:pt idx="27">
                  <c:v>7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7">
                  <c:v>4</c:v>
                </c:pt>
                <c:pt idx="39">
                  <c:v>2</c:v>
                </c:pt>
                <c:pt idx="40">
                  <c:v>4</c:v>
                </c:pt>
                <c:pt idx="42">
                  <c:v>3</c:v>
                </c:pt>
                <c:pt idx="44">
                  <c:v>6</c:v>
                </c:pt>
                <c:pt idx="46">
                  <c:v>2</c:v>
                </c:pt>
                <c:pt idx="47">
                  <c:v>4</c:v>
                </c:pt>
                <c:pt idx="49">
                  <c:v>2</c:v>
                </c:pt>
                <c:pt idx="50">
                  <c:v>1</c:v>
                </c:pt>
                <c:pt idx="52">
                  <c:v>4</c:v>
                </c:pt>
                <c:pt idx="54">
                  <c:v>12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3">
                  <c:v>6</c:v>
                </c:pt>
                <c:pt idx="64">
                  <c:v>2</c:v>
                </c:pt>
                <c:pt idx="66">
                  <c:v>10</c:v>
                </c:pt>
                <c:pt idx="67">
                  <c:v>1</c:v>
                </c:pt>
                <c:pt idx="69">
                  <c:v>7</c:v>
                </c:pt>
                <c:pt idx="70">
                  <c:v>3</c:v>
                </c:pt>
                <c:pt idx="72">
                  <c:v>5</c:v>
                </c:pt>
                <c:pt idx="73">
                  <c:v>8</c:v>
                </c:pt>
                <c:pt idx="75">
                  <c:v>6</c:v>
                </c:pt>
                <c:pt idx="77">
                  <c:v>2</c:v>
                </c:pt>
                <c:pt idx="79">
                  <c:v>4</c:v>
                </c:pt>
                <c:pt idx="80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6253232"/>
        <c:axId val="-636260848"/>
      </c:lineChart>
      <c:dateAx>
        <c:axId val="-636253232"/>
        <c:scaling>
          <c:orientation val="minMax"/>
        </c:scaling>
        <c:delete val="0"/>
        <c:axPos val="b"/>
        <c:numFmt formatCode="ddd\ 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36260848"/>
        <c:crosses val="autoZero"/>
        <c:auto val="1"/>
        <c:lblOffset val="100"/>
        <c:baseTimeUnit val="days"/>
      </c:dateAx>
      <c:valAx>
        <c:axId val="-63626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3625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13" Type="http://schemas.openxmlformats.org/officeDocument/2006/relationships/image" Target="../media/image6.pn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image" Target="../media/image5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4.png"/><Relationship Id="rId5" Type="http://schemas.openxmlformats.org/officeDocument/2006/relationships/chart" Target="../charts/chart5.xml"/><Relationship Id="rId10" Type="http://schemas.openxmlformats.org/officeDocument/2006/relationships/image" Target="../media/image3.png"/><Relationship Id="rId4" Type="http://schemas.openxmlformats.org/officeDocument/2006/relationships/chart" Target="../charts/chart4.xml"/><Relationship Id="rId9" Type="http://schemas.openxmlformats.org/officeDocument/2006/relationships/image" Target="../media/image2.png"/><Relationship Id="rId14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18</xdr:col>
      <xdr:colOff>44823</xdr:colOff>
      <xdr:row>29</xdr:row>
      <xdr:rowOff>76200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76201</xdr:rowOff>
    </xdr:from>
    <xdr:to>
      <xdr:col>18</xdr:col>
      <xdr:colOff>67235</xdr:colOff>
      <xdr:row>43</xdr:row>
      <xdr:rowOff>171451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43</xdr:row>
      <xdr:rowOff>171451</xdr:rowOff>
    </xdr:from>
    <xdr:to>
      <xdr:col>18</xdr:col>
      <xdr:colOff>56029</xdr:colOff>
      <xdr:row>58</xdr:row>
      <xdr:rowOff>76201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58</xdr:row>
      <xdr:rowOff>76200</xdr:rowOff>
    </xdr:from>
    <xdr:to>
      <xdr:col>18</xdr:col>
      <xdr:colOff>56029</xdr:colOff>
      <xdr:row>72</xdr:row>
      <xdr:rowOff>180975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73</xdr:row>
      <xdr:rowOff>19050</xdr:rowOff>
    </xdr:from>
    <xdr:to>
      <xdr:col>18</xdr:col>
      <xdr:colOff>56029</xdr:colOff>
      <xdr:row>87</xdr:row>
      <xdr:rowOff>104775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87</xdr:row>
      <xdr:rowOff>95250</xdr:rowOff>
    </xdr:from>
    <xdr:to>
      <xdr:col>18</xdr:col>
      <xdr:colOff>56029</xdr:colOff>
      <xdr:row>101</xdr:row>
      <xdr:rowOff>161925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101</xdr:row>
      <xdr:rowOff>152400</xdr:rowOff>
    </xdr:from>
    <xdr:to>
      <xdr:col>18</xdr:col>
      <xdr:colOff>56029</xdr:colOff>
      <xdr:row>116</xdr:row>
      <xdr:rowOff>47625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18</xdr:col>
      <xdr:colOff>313765</xdr:colOff>
      <xdr:row>17</xdr:row>
      <xdr:rowOff>67236</xdr:rowOff>
    </xdr:from>
    <xdr:to>
      <xdr:col>24</xdr:col>
      <xdr:colOff>294146</xdr:colOff>
      <xdr:row>27</xdr:row>
      <xdr:rowOff>47950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777883" y="3641912"/>
          <a:ext cx="4552381" cy="1885714"/>
        </a:xfrm>
        <a:prstGeom prst="rect">
          <a:avLst/>
        </a:prstGeom>
      </xdr:spPr>
    </xdr:pic>
    <xdr:clientData/>
  </xdr:twoCellAnchor>
  <xdr:twoCellAnchor editAs="oneCell">
    <xdr:from>
      <xdr:col>18</xdr:col>
      <xdr:colOff>268941</xdr:colOff>
      <xdr:row>31</xdr:row>
      <xdr:rowOff>168088</xdr:rowOff>
    </xdr:from>
    <xdr:to>
      <xdr:col>24</xdr:col>
      <xdr:colOff>287417</xdr:colOff>
      <xdr:row>41</xdr:row>
      <xdr:rowOff>129755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5733059" y="6499412"/>
          <a:ext cx="4590476" cy="1866667"/>
        </a:xfrm>
        <a:prstGeom prst="rect">
          <a:avLst/>
        </a:prstGeom>
      </xdr:spPr>
    </xdr:pic>
    <xdr:clientData/>
  </xdr:twoCellAnchor>
  <xdr:twoCellAnchor editAs="oneCell">
    <xdr:from>
      <xdr:col>18</xdr:col>
      <xdr:colOff>268942</xdr:colOff>
      <xdr:row>46</xdr:row>
      <xdr:rowOff>67236</xdr:rowOff>
    </xdr:from>
    <xdr:to>
      <xdr:col>24</xdr:col>
      <xdr:colOff>230275</xdr:colOff>
      <xdr:row>55</xdr:row>
      <xdr:rowOff>162260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733060" y="9256060"/>
          <a:ext cx="4533333" cy="1809524"/>
        </a:xfrm>
        <a:prstGeom prst="rect">
          <a:avLst/>
        </a:prstGeom>
      </xdr:spPr>
    </xdr:pic>
    <xdr:clientData/>
  </xdr:twoCellAnchor>
  <xdr:twoCellAnchor editAs="oneCell">
    <xdr:from>
      <xdr:col>18</xdr:col>
      <xdr:colOff>336176</xdr:colOff>
      <xdr:row>60</xdr:row>
      <xdr:rowOff>156883</xdr:rowOff>
    </xdr:from>
    <xdr:to>
      <xdr:col>24</xdr:col>
      <xdr:colOff>278462</xdr:colOff>
      <xdr:row>70</xdr:row>
      <xdr:rowOff>80454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5800294" y="12012707"/>
          <a:ext cx="4514286" cy="1828571"/>
        </a:xfrm>
        <a:prstGeom prst="rect">
          <a:avLst/>
        </a:prstGeom>
      </xdr:spPr>
    </xdr:pic>
    <xdr:clientData/>
  </xdr:twoCellAnchor>
  <xdr:twoCellAnchor editAs="oneCell">
    <xdr:from>
      <xdr:col>18</xdr:col>
      <xdr:colOff>179294</xdr:colOff>
      <xdr:row>75</xdr:row>
      <xdr:rowOff>123265</xdr:rowOff>
    </xdr:from>
    <xdr:to>
      <xdr:col>24</xdr:col>
      <xdr:colOff>159675</xdr:colOff>
      <xdr:row>85</xdr:row>
      <xdr:rowOff>46836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5643412" y="14836589"/>
          <a:ext cx="4552381" cy="1828571"/>
        </a:xfrm>
        <a:prstGeom prst="rect">
          <a:avLst/>
        </a:prstGeom>
      </xdr:spPr>
    </xdr:pic>
    <xdr:clientData/>
  </xdr:twoCellAnchor>
  <xdr:twoCellAnchor editAs="oneCell">
    <xdr:from>
      <xdr:col>18</xdr:col>
      <xdr:colOff>179294</xdr:colOff>
      <xdr:row>90</xdr:row>
      <xdr:rowOff>112059</xdr:rowOff>
    </xdr:from>
    <xdr:to>
      <xdr:col>24</xdr:col>
      <xdr:colOff>121580</xdr:colOff>
      <xdr:row>99</xdr:row>
      <xdr:rowOff>168988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643412" y="17682883"/>
          <a:ext cx="4514286" cy="1771429"/>
        </a:xfrm>
        <a:prstGeom prst="rect">
          <a:avLst/>
        </a:prstGeom>
      </xdr:spPr>
    </xdr:pic>
    <xdr:clientData/>
  </xdr:twoCellAnchor>
  <xdr:twoCellAnchor editAs="oneCell">
    <xdr:from>
      <xdr:col>18</xdr:col>
      <xdr:colOff>179294</xdr:colOff>
      <xdr:row>104</xdr:row>
      <xdr:rowOff>33618</xdr:rowOff>
    </xdr:from>
    <xdr:to>
      <xdr:col>24</xdr:col>
      <xdr:colOff>159675</xdr:colOff>
      <xdr:row>113</xdr:row>
      <xdr:rowOff>109594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5643412" y="20271442"/>
          <a:ext cx="4552381" cy="17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109</xdr:row>
      <xdr:rowOff>100012</xdr:rowOff>
    </xdr:from>
    <xdr:to>
      <xdr:col>4</xdr:col>
      <xdr:colOff>219075</xdr:colOff>
      <xdr:row>123</xdr:row>
      <xdr:rowOff>176212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94</xdr:row>
      <xdr:rowOff>90486</xdr:rowOff>
    </xdr:from>
    <xdr:to>
      <xdr:col>6</xdr:col>
      <xdr:colOff>744538</xdr:colOff>
      <xdr:row>113</xdr:row>
      <xdr:rowOff>152399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91</xdr:row>
      <xdr:rowOff>185736</xdr:rowOff>
    </xdr:from>
    <xdr:to>
      <xdr:col>6</xdr:col>
      <xdr:colOff>20638</xdr:colOff>
      <xdr:row>112</xdr:row>
      <xdr:rowOff>38099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77</xdr:row>
      <xdr:rowOff>4761</xdr:rowOff>
    </xdr:from>
    <xdr:to>
      <xdr:col>7</xdr:col>
      <xdr:colOff>1588</xdr:colOff>
      <xdr:row>97</xdr:row>
      <xdr:rowOff>47624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66</xdr:row>
      <xdr:rowOff>23532</xdr:rowOff>
    </xdr:from>
    <xdr:to>
      <xdr:col>7</xdr:col>
      <xdr:colOff>0</xdr:colOff>
      <xdr:row>87</xdr:row>
      <xdr:rowOff>144556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12324</xdr:rowOff>
    </xdr:from>
    <xdr:to>
      <xdr:col>7</xdr:col>
      <xdr:colOff>5605</xdr:colOff>
      <xdr:row>59</xdr:row>
      <xdr:rowOff>11205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180413</xdr:rowOff>
    </xdr:from>
    <xdr:to>
      <xdr:col>6</xdr:col>
      <xdr:colOff>748928</xdr:colOff>
      <xdr:row>59</xdr:row>
      <xdr:rowOff>134470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P476"/>
  <sheetViews>
    <sheetView topLeftCell="A6" zoomScale="55" zoomScaleNormal="55" zoomScaleSheetLayoutView="40" workbookViewId="0">
      <selection activeCell="AZ34" sqref="AZ34"/>
    </sheetView>
  </sheetViews>
  <sheetFormatPr baseColWidth="10" defaultRowHeight="15" x14ac:dyDescent="0.25"/>
  <cols>
    <col min="1" max="1" width="27.7109375" customWidth="1"/>
    <col min="2" max="2" width="13.42578125" customWidth="1"/>
    <col min="6" max="6" width="12.7109375" customWidth="1"/>
    <col min="8" max="63" width="3.140625" customWidth="1"/>
    <col min="64" max="81" width="3.7109375" customWidth="1"/>
    <col min="82" max="118" width="4" customWidth="1"/>
  </cols>
  <sheetData>
    <row r="1" spans="1:119" ht="16.5" customHeight="1" x14ac:dyDescent="0.25">
      <c r="A1" s="1" t="s">
        <v>0</v>
      </c>
      <c r="B1" s="1"/>
      <c r="C1" s="1"/>
      <c r="D1" s="1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</row>
    <row r="2" spans="1:119" ht="16.5" customHeight="1" x14ac:dyDescent="0.25">
      <c r="A2" s="4" t="s">
        <v>1</v>
      </c>
      <c r="B2" s="4"/>
      <c r="C2" s="55"/>
      <c r="D2" s="55"/>
      <c r="E2" s="2"/>
      <c r="F2" s="5"/>
      <c r="G2" s="2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</row>
    <row r="3" spans="1:119" ht="16.5" customHeight="1" x14ac:dyDescent="0.25">
      <c r="A3" s="57" t="s">
        <v>2</v>
      </c>
      <c r="B3" s="57"/>
      <c r="C3" s="58" t="s">
        <v>3</v>
      </c>
      <c r="D3" s="58"/>
      <c r="E3" s="6"/>
      <c r="F3" s="6"/>
      <c r="G3" s="7"/>
      <c r="H3" s="2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</row>
    <row r="4" spans="1:119" ht="16.5" customHeight="1" x14ac:dyDescent="0.25">
      <c r="A4" s="57" t="s">
        <v>4</v>
      </c>
      <c r="B4" s="57"/>
      <c r="C4" s="59">
        <v>42779</v>
      </c>
      <c r="D4" s="59"/>
      <c r="E4" s="2"/>
      <c r="F4" s="2"/>
      <c r="G4" s="2"/>
      <c r="H4" s="8">
        <f>C4-WEEKDAY(C4,1)+2+7*(C5-1)</f>
        <v>42779</v>
      </c>
      <c r="I4" s="8">
        <f>H4+1</f>
        <v>42780</v>
      </c>
      <c r="J4" s="8">
        <f t="shared" ref="J4:BK4" si="0">I4+1</f>
        <v>42781</v>
      </c>
      <c r="K4" s="8">
        <f t="shared" si="0"/>
        <v>42782</v>
      </c>
      <c r="L4" s="8">
        <f t="shared" si="0"/>
        <v>42783</v>
      </c>
      <c r="M4" s="8">
        <f t="shared" si="0"/>
        <v>42784</v>
      </c>
      <c r="N4" s="8">
        <f t="shared" si="0"/>
        <v>42785</v>
      </c>
      <c r="O4" s="8">
        <f t="shared" si="0"/>
        <v>42786</v>
      </c>
      <c r="P4" s="8">
        <f t="shared" si="0"/>
        <v>42787</v>
      </c>
      <c r="Q4" s="8">
        <f t="shared" si="0"/>
        <v>42788</v>
      </c>
      <c r="R4" s="8">
        <f t="shared" si="0"/>
        <v>42789</v>
      </c>
      <c r="S4" s="8">
        <f t="shared" si="0"/>
        <v>42790</v>
      </c>
      <c r="T4" s="8">
        <f t="shared" si="0"/>
        <v>42791</v>
      </c>
      <c r="U4" s="8">
        <f t="shared" si="0"/>
        <v>42792</v>
      </c>
      <c r="V4" s="8">
        <f t="shared" si="0"/>
        <v>42793</v>
      </c>
      <c r="W4" s="8">
        <f t="shared" si="0"/>
        <v>42794</v>
      </c>
      <c r="X4" s="8">
        <f t="shared" si="0"/>
        <v>42795</v>
      </c>
      <c r="Y4" s="8">
        <f t="shared" si="0"/>
        <v>42796</v>
      </c>
      <c r="Z4" s="8">
        <f t="shared" si="0"/>
        <v>42797</v>
      </c>
      <c r="AA4" s="8">
        <f t="shared" si="0"/>
        <v>42798</v>
      </c>
      <c r="AB4" s="8">
        <f t="shared" si="0"/>
        <v>42799</v>
      </c>
      <c r="AC4" s="8">
        <f t="shared" si="0"/>
        <v>42800</v>
      </c>
      <c r="AD4" s="8">
        <f t="shared" si="0"/>
        <v>42801</v>
      </c>
      <c r="AE4" s="8">
        <f t="shared" si="0"/>
        <v>42802</v>
      </c>
      <c r="AF4" s="8">
        <f t="shared" si="0"/>
        <v>42803</v>
      </c>
      <c r="AG4" s="8">
        <f t="shared" si="0"/>
        <v>42804</v>
      </c>
      <c r="AH4" s="8">
        <f t="shared" si="0"/>
        <v>42805</v>
      </c>
      <c r="AI4" s="8">
        <f t="shared" si="0"/>
        <v>42806</v>
      </c>
      <c r="AJ4" s="8">
        <f t="shared" si="0"/>
        <v>42807</v>
      </c>
      <c r="AK4" s="8">
        <f t="shared" si="0"/>
        <v>42808</v>
      </c>
      <c r="AL4" s="8">
        <f t="shared" si="0"/>
        <v>42809</v>
      </c>
      <c r="AM4" s="8">
        <f t="shared" si="0"/>
        <v>42810</v>
      </c>
      <c r="AN4" s="8">
        <f t="shared" si="0"/>
        <v>42811</v>
      </c>
      <c r="AO4" s="8">
        <f t="shared" si="0"/>
        <v>42812</v>
      </c>
      <c r="AP4" s="8">
        <f t="shared" si="0"/>
        <v>42813</v>
      </c>
      <c r="AQ4" s="8">
        <f t="shared" si="0"/>
        <v>42814</v>
      </c>
      <c r="AR4" s="8">
        <f t="shared" si="0"/>
        <v>42815</v>
      </c>
      <c r="AS4" s="8">
        <f t="shared" si="0"/>
        <v>42816</v>
      </c>
      <c r="AT4" s="8">
        <f t="shared" si="0"/>
        <v>42817</v>
      </c>
      <c r="AU4" s="8">
        <f t="shared" si="0"/>
        <v>42818</v>
      </c>
      <c r="AV4" s="8">
        <f t="shared" si="0"/>
        <v>42819</v>
      </c>
      <c r="AW4" s="8">
        <f t="shared" si="0"/>
        <v>42820</v>
      </c>
      <c r="AX4" s="8">
        <f t="shared" si="0"/>
        <v>42821</v>
      </c>
      <c r="AY4" s="8">
        <f t="shared" si="0"/>
        <v>42822</v>
      </c>
      <c r="AZ4" s="8">
        <f t="shared" si="0"/>
        <v>42823</v>
      </c>
      <c r="BA4" s="8">
        <f t="shared" si="0"/>
        <v>42824</v>
      </c>
      <c r="BB4" s="8">
        <f t="shared" si="0"/>
        <v>42825</v>
      </c>
      <c r="BC4" s="8">
        <f t="shared" si="0"/>
        <v>42826</v>
      </c>
      <c r="BD4" s="8">
        <f t="shared" si="0"/>
        <v>42827</v>
      </c>
      <c r="BE4" s="8">
        <f t="shared" si="0"/>
        <v>42828</v>
      </c>
      <c r="BF4" s="8">
        <f t="shared" si="0"/>
        <v>42829</v>
      </c>
      <c r="BG4" s="8">
        <f t="shared" si="0"/>
        <v>42830</v>
      </c>
      <c r="BH4" s="8">
        <f t="shared" si="0"/>
        <v>42831</v>
      </c>
      <c r="BI4" s="8">
        <f t="shared" si="0"/>
        <v>42832</v>
      </c>
      <c r="BJ4" s="8">
        <f t="shared" si="0"/>
        <v>42833</v>
      </c>
      <c r="BK4" s="8">
        <f t="shared" si="0"/>
        <v>42834</v>
      </c>
      <c r="BL4" s="8">
        <f t="shared" ref="BL4:CQ4" si="1">BK4+1</f>
        <v>42835</v>
      </c>
      <c r="BM4" s="8">
        <f t="shared" si="1"/>
        <v>42836</v>
      </c>
      <c r="BN4" s="8">
        <f t="shared" si="1"/>
        <v>42837</v>
      </c>
      <c r="BO4" s="8">
        <f t="shared" si="1"/>
        <v>42838</v>
      </c>
      <c r="BP4" s="8">
        <f t="shared" si="1"/>
        <v>42839</v>
      </c>
      <c r="BQ4" s="8">
        <f t="shared" si="1"/>
        <v>42840</v>
      </c>
      <c r="BR4" s="8">
        <f t="shared" si="1"/>
        <v>42841</v>
      </c>
      <c r="BS4" s="8">
        <f t="shared" si="1"/>
        <v>42842</v>
      </c>
      <c r="BT4" s="8">
        <f t="shared" si="1"/>
        <v>42843</v>
      </c>
      <c r="BU4" s="8">
        <f t="shared" si="1"/>
        <v>42844</v>
      </c>
      <c r="BV4" s="8">
        <f t="shared" si="1"/>
        <v>42845</v>
      </c>
      <c r="BW4" s="8">
        <f t="shared" si="1"/>
        <v>42846</v>
      </c>
      <c r="BX4" s="8">
        <f t="shared" si="1"/>
        <v>42847</v>
      </c>
      <c r="BY4" s="8">
        <f t="shared" si="1"/>
        <v>42848</v>
      </c>
      <c r="BZ4" s="8">
        <f t="shared" si="1"/>
        <v>42849</v>
      </c>
      <c r="CA4" s="8">
        <f t="shared" si="1"/>
        <v>42850</v>
      </c>
      <c r="CB4" s="8">
        <f t="shared" si="1"/>
        <v>42851</v>
      </c>
      <c r="CC4" s="8">
        <f t="shared" si="1"/>
        <v>42852</v>
      </c>
      <c r="CD4" s="8">
        <f t="shared" si="1"/>
        <v>42853</v>
      </c>
      <c r="CE4" s="8">
        <f t="shared" si="1"/>
        <v>42854</v>
      </c>
      <c r="CF4" s="8">
        <f t="shared" si="1"/>
        <v>42855</v>
      </c>
      <c r="CG4" s="8">
        <f t="shared" si="1"/>
        <v>42856</v>
      </c>
      <c r="CH4" s="8">
        <f t="shared" si="1"/>
        <v>42857</v>
      </c>
      <c r="CI4" s="8">
        <f t="shared" si="1"/>
        <v>42858</v>
      </c>
      <c r="CJ4" s="8">
        <f t="shared" si="1"/>
        <v>42859</v>
      </c>
      <c r="CK4" s="8">
        <f t="shared" si="1"/>
        <v>42860</v>
      </c>
      <c r="CL4" s="8">
        <f t="shared" si="1"/>
        <v>42861</v>
      </c>
      <c r="CM4" s="8">
        <f t="shared" si="1"/>
        <v>42862</v>
      </c>
      <c r="CN4" s="8">
        <f t="shared" si="1"/>
        <v>42863</v>
      </c>
      <c r="CO4" s="8">
        <f t="shared" si="1"/>
        <v>42864</v>
      </c>
      <c r="CP4" s="8">
        <f t="shared" si="1"/>
        <v>42865</v>
      </c>
      <c r="CQ4" s="8">
        <f t="shared" si="1"/>
        <v>42866</v>
      </c>
      <c r="CR4" s="8">
        <f t="shared" ref="CR4:DN4" si="2">CQ4+1</f>
        <v>42867</v>
      </c>
      <c r="CS4" s="8">
        <f t="shared" si="2"/>
        <v>42868</v>
      </c>
      <c r="CT4" s="8">
        <f t="shared" si="2"/>
        <v>42869</v>
      </c>
      <c r="CU4" s="8">
        <f t="shared" si="2"/>
        <v>42870</v>
      </c>
      <c r="CV4" s="8">
        <f t="shared" si="2"/>
        <v>42871</v>
      </c>
      <c r="CW4" s="8">
        <f t="shared" si="2"/>
        <v>42872</v>
      </c>
      <c r="CX4" s="8">
        <f t="shared" si="2"/>
        <v>42873</v>
      </c>
      <c r="CY4" s="8">
        <f t="shared" si="2"/>
        <v>42874</v>
      </c>
      <c r="CZ4" s="8">
        <f t="shared" si="2"/>
        <v>42875</v>
      </c>
      <c r="DA4" s="8">
        <f t="shared" si="2"/>
        <v>42876</v>
      </c>
      <c r="DB4" s="8">
        <f t="shared" si="2"/>
        <v>42877</v>
      </c>
      <c r="DC4" s="8">
        <f t="shared" si="2"/>
        <v>42878</v>
      </c>
      <c r="DD4" s="8">
        <f t="shared" si="2"/>
        <v>42879</v>
      </c>
      <c r="DE4" s="8">
        <f t="shared" si="2"/>
        <v>42880</v>
      </c>
      <c r="DF4" s="8">
        <f t="shared" si="2"/>
        <v>42881</v>
      </c>
      <c r="DG4" s="8">
        <f t="shared" si="2"/>
        <v>42882</v>
      </c>
      <c r="DH4" s="8">
        <f t="shared" si="2"/>
        <v>42883</v>
      </c>
      <c r="DI4" s="8">
        <f t="shared" si="2"/>
        <v>42884</v>
      </c>
      <c r="DJ4" s="8">
        <f t="shared" si="2"/>
        <v>42885</v>
      </c>
      <c r="DK4" s="8">
        <f t="shared" si="2"/>
        <v>42886</v>
      </c>
      <c r="DL4" s="8">
        <f t="shared" si="2"/>
        <v>42887</v>
      </c>
      <c r="DM4" s="8">
        <f t="shared" si="2"/>
        <v>42888</v>
      </c>
      <c r="DN4" s="8">
        <f t="shared" si="2"/>
        <v>42889</v>
      </c>
    </row>
    <row r="5" spans="1:119" ht="16.5" customHeight="1" x14ac:dyDescent="0.25">
      <c r="A5" s="60" t="s">
        <v>5</v>
      </c>
      <c r="B5" s="57"/>
      <c r="C5" s="9">
        <v>1</v>
      </c>
      <c r="D5" s="10"/>
      <c r="E5" s="2"/>
      <c r="F5" s="2"/>
      <c r="G5" s="2"/>
      <c r="H5" s="61"/>
      <c r="I5" s="61"/>
      <c r="J5" s="61"/>
      <c r="K5" s="61"/>
      <c r="L5" s="61"/>
      <c r="M5" s="61"/>
      <c r="N5" s="61"/>
      <c r="O5" s="61" t="str">
        <f>"Week "&amp;(O4-($C$4-WEEKDAY($C$4,1)+2))/7+1</f>
        <v>Week 2</v>
      </c>
      <c r="P5" s="61"/>
      <c r="Q5" s="61"/>
      <c r="R5" s="61"/>
      <c r="S5" s="61"/>
      <c r="T5" s="61"/>
      <c r="U5" s="61"/>
      <c r="V5" s="61" t="str">
        <f>"Week "&amp;(V4-($C$4-WEEKDAY($C$4,1)+2))/7+1</f>
        <v>Week 3</v>
      </c>
      <c r="W5" s="61"/>
      <c r="X5" s="61"/>
      <c r="Y5" s="61"/>
      <c r="Z5" s="61"/>
      <c r="AA5" s="61"/>
      <c r="AB5" s="61"/>
      <c r="AC5" s="61" t="str">
        <f>"Week "&amp;(AC4-($C$4-WEEKDAY($C$4,1)+2))/7+1</f>
        <v>Week 4</v>
      </c>
      <c r="AD5" s="61"/>
      <c r="AE5" s="61"/>
      <c r="AF5" s="61"/>
      <c r="AG5" s="61"/>
      <c r="AH5" s="61"/>
      <c r="AI5" s="61"/>
      <c r="AJ5" s="61" t="str">
        <f>"Week "&amp;(AJ4-($C$4-WEEKDAY($C$4,1)+2))/7+1</f>
        <v>Week 5</v>
      </c>
      <c r="AK5" s="61"/>
      <c r="AL5" s="61"/>
      <c r="AM5" s="61"/>
      <c r="AN5" s="61"/>
      <c r="AO5" s="61"/>
      <c r="AP5" s="61"/>
      <c r="AQ5" s="61" t="str">
        <f>"Week "&amp;(AQ4-($C$4-WEEKDAY($C$4,1)+2))/7+1</f>
        <v>Week 6</v>
      </c>
      <c r="AR5" s="61"/>
      <c r="AS5" s="61"/>
      <c r="AT5" s="61"/>
      <c r="AU5" s="61"/>
      <c r="AV5" s="61"/>
      <c r="AW5" s="61"/>
      <c r="AX5" s="61" t="str">
        <f>"Week "&amp;(AX4-($C$4-WEEKDAY($C$4,1)+2))/7+1</f>
        <v>Week 7</v>
      </c>
      <c r="AY5" s="61"/>
      <c r="AZ5" s="61"/>
      <c r="BA5" s="61"/>
      <c r="BB5" s="61"/>
      <c r="BC5" s="61"/>
      <c r="BD5" s="61"/>
      <c r="BE5" s="61" t="str">
        <f>"Week "&amp;(BE4-($C$4-WEEKDAY($C$4,1)+2))/7+1</f>
        <v>Week 8</v>
      </c>
      <c r="BF5" s="61"/>
      <c r="BG5" s="61"/>
      <c r="BH5" s="61"/>
      <c r="BI5" s="61"/>
      <c r="BJ5" s="61"/>
      <c r="BK5" s="61"/>
      <c r="BL5" s="61" t="str">
        <f>"Week "&amp;(BL4-($C$4-WEEKDAY($C$4,1)+2))/7+1</f>
        <v>Week 9</v>
      </c>
      <c r="BM5" s="61"/>
      <c r="BN5" s="61"/>
      <c r="BO5" s="61"/>
      <c r="BP5" s="61"/>
      <c r="BQ5" s="61"/>
      <c r="BR5" s="61"/>
      <c r="BS5" s="61" t="str">
        <f>"Week "&amp;(BS4-($C$4-WEEKDAY($C$4,1)+2))/7+1</f>
        <v>Week 10</v>
      </c>
      <c r="BT5" s="61"/>
      <c r="BU5" s="61"/>
      <c r="BV5" s="61"/>
      <c r="BW5" s="61"/>
      <c r="BX5" s="61"/>
      <c r="BY5" s="61"/>
      <c r="BZ5" s="61" t="str">
        <f>"Week "&amp;(BZ4-($C$4-WEEKDAY($C$4,1)+2))/7+1</f>
        <v>Week 11</v>
      </c>
      <c r="CA5" s="61"/>
      <c r="CB5" s="61"/>
      <c r="CC5" s="61"/>
      <c r="CD5" s="61"/>
      <c r="CE5" s="61"/>
      <c r="CF5" s="61"/>
      <c r="CG5" s="61" t="str">
        <f>"Week "&amp;(CG4-($C$4-WEEKDAY($C$4,1)+2))/7+1</f>
        <v>Week 12</v>
      </c>
      <c r="CH5" s="61"/>
      <c r="CI5" s="61"/>
      <c r="CJ5" s="61"/>
      <c r="CK5" s="61"/>
      <c r="CL5" s="61"/>
      <c r="CM5" s="61"/>
      <c r="CN5" s="61" t="str">
        <f>"Week "&amp;(CN4-($C$4-WEEKDAY($C$4,1)+2))/7+1</f>
        <v>Week 13</v>
      </c>
      <c r="CO5" s="61"/>
      <c r="CP5" s="61"/>
      <c r="CQ5" s="61"/>
      <c r="CR5" s="61"/>
      <c r="CS5" s="61"/>
      <c r="CT5" s="61"/>
      <c r="CU5" s="61" t="str">
        <f>"Week "&amp;(CU4-($C$4-WEEKDAY($C$4,1)+2))/7+1</f>
        <v>Week 14</v>
      </c>
      <c r="CV5" s="61"/>
      <c r="CW5" s="61"/>
      <c r="CX5" s="61"/>
      <c r="CY5" s="61"/>
      <c r="CZ5" s="61"/>
      <c r="DA5" s="61"/>
      <c r="DB5" s="61" t="str">
        <f>"Week "&amp;(DB4-($C$4-WEEKDAY($C$4,1)+2))/7+1</f>
        <v>Week 15</v>
      </c>
      <c r="DC5" s="61"/>
      <c r="DD5" s="61"/>
      <c r="DE5" s="61"/>
      <c r="DF5" s="61"/>
      <c r="DG5" s="61"/>
      <c r="DH5" s="61"/>
      <c r="DI5" s="61" t="str">
        <f>"Week "&amp;(DI4-($C$4-WEEKDAY($C$4,1)+2))/7+1</f>
        <v>Week 16</v>
      </c>
      <c r="DJ5" s="61"/>
      <c r="DK5" s="61"/>
      <c r="DL5" s="61"/>
      <c r="DM5" s="61"/>
      <c r="DN5" s="61"/>
      <c r="DO5" s="61"/>
    </row>
    <row r="6" spans="1:119" ht="20.25" customHeight="1" x14ac:dyDescent="0.25">
      <c r="A6" s="11"/>
      <c r="B6" s="2"/>
      <c r="C6" s="2"/>
      <c r="D6" s="2"/>
      <c r="E6" s="2"/>
      <c r="F6" s="2"/>
      <c r="G6" s="2"/>
      <c r="H6" s="62">
        <f>H4</f>
        <v>42779</v>
      </c>
      <c r="I6" s="62"/>
      <c r="J6" s="62"/>
      <c r="K6" s="62"/>
      <c r="L6" s="62"/>
      <c r="M6" s="62"/>
      <c r="N6" s="62"/>
      <c r="O6" s="62">
        <f>O4</f>
        <v>42786</v>
      </c>
      <c r="P6" s="62"/>
      <c r="Q6" s="62"/>
      <c r="R6" s="62"/>
      <c r="S6" s="62"/>
      <c r="T6" s="62"/>
      <c r="U6" s="62"/>
      <c r="V6" s="62">
        <f>V4</f>
        <v>42793</v>
      </c>
      <c r="W6" s="62"/>
      <c r="X6" s="62"/>
      <c r="Y6" s="62"/>
      <c r="Z6" s="62"/>
      <c r="AA6" s="62"/>
      <c r="AB6" s="62"/>
      <c r="AC6" s="62">
        <f>AC4</f>
        <v>42800</v>
      </c>
      <c r="AD6" s="62"/>
      <c r="AE6" s="62"/>
      <c r="AF6" s="62"/>
      <c r="AG6" s="62"/>
      <c r="AH6" s="62"/>
      <c r="AI6" s="62"/>
      <c r="AJ6" s="62">
        <f>AJ4</f>
        <v>42807</v>
      </c>
      <c r="AK6" s="62"/>
      <c r="AL6" s="62"/>
      <c r="AM6" s="62"/>
      <c r="AN6" s="62"/>
      <c r="AO6" s="62"/>
      <c r="AP6" s="62"/>
      <c r="AQ6" s="62">
        <f>AQ4</f>
        <v>42814</v>
      </c>
      <c r="AR6" s="62"/>
      <c r="AS6" s="62"/>
      <c r="AT6" s="62"/>
      <c r="AU6" s="62"/>
      <c r="AV6" s="62"/>
      <c r="AW6" s="62"/>
      <c r="AX6" s="62">
        <f>AX4</f>
        <v>42821</v>
      </c>
      <c r="AY6" s="62"/>
      <c r="AZ6" s="62"/>
      <c r="BA6" s="62"/>
      <c r="BB6" s="62"/>
      <c r="BC6" s="62"/>
      <c r="BD6" s="62"/>
      <c r="BE6" s="62">
        <f>BE4</f>
        <v>42828</v>
      </c>
      <c r="BF6" s="62"/>
      <c r="BG6" s="62"/>
      <c r="BH6" s="62"/>
      <c r="BI6" s="62"/>
      <c r="BJ6" s="62"/>
      <c r="BK6" s="62"/>
      <c r="BL6" s="62">
        <f>BL4</f>
        <v>42835</v>
      </c>
      <c r="BM6" s="62"/>
      <c r="BN6" s="62"/>
      <c r="BO6" s="62"/>
      <c r="BP6" s="62"/>
      <c r="BQ6" s="62"/>
      <c r="BR6" s="62"/>
      <c r="BS6" s="62">
        <f>BS4</f>
        <v>42842</v>
      </c>
      <c r="BT6" s="62"/>
      <c r="BU6" s="62"/>
      <c r="BV6" s="62"/>
      <c r="BW6" s="62"/>
      <c r="BX6" s="62"/>
      <c r="BY6" s="62"/>
      <c r="BZ6" s="62">
        <f>BZ4</f>
        <v>42849</v>
      </c>
      <c r="CA6" s="62"/>
      <c r="CB6" s="62"/>
      <c r="CC6" s="62"/>
      <c r="CD6" s="62"/>
      <c r="CE6" s="62"/>
      <c r="CF6" s="62"/>
      <c r="CG6" s="62">
        <f>CG4</f>
        <v>42856</v>
      </c>
      <c r="CH6" s="62"/>
      <c r="CI6" s="62"/>
      <c r="CJ6" s="62"/>
      <c r="CK6" s="62"/>
      <c r="CL6" s="62"/>
      <c r="CM6" s="62"/>
      <c r="CN6" s="62">
        <f>CN4</f>
        <v>42863</v>
      </c>
      <c r="CO6" s="62"/>
      <c r="CP6" s="62"/>
      <c r="CQ6" s="62"/>
      <c r="CR6" s="62"/>
      <c r="CS6" s="62"/>
      <c r="CT6" s="62"/>
      <c r="CU6" s="62">
        <f>CU4</f>
        <v>42870</v>
      </c>
      <c r="CV6" s="62"/>
      <c r="CW6" s="62"/>
      <c r="CX6" s="62"/>
      <c r="CY6" s="62"/>
      <c r="CZ6" s="62"/>
      <c r="DA6" s="62"/>
      <c r="DB6" s="62">
        <f>DB4</f>
        <v>42877</v>
      </c>
      <c r="DC6" s="62"/>
      <c r="DD6" s="62"/>
      <c r="DE6" s="62"/>
      <c r="DF6" s="62"/>
      <c r="DG6" s="62"/>
      <c r="DH6" s="62"/>
      <c r="DI6" s="62">
        <f>DI4</f>
        <v>42884</v>
      </c>
      <c r="DJ6" s="62"/>
      <c r="DK6" s="62"/>
      <c r="DL6" s="62"/>
      <c r="DM6" s="62"/>
      <c r="DN6" s="62"/>
      <c r="DO6" s="62"/>
    </row>
    <row r="7" spans="1:119" ht="28.5" customHeight="1" x14ac:dyDescent="0.25">
      <c r="A7" s="12" t="s">
        <v>6</v>
      </c>
      <c r="B7" s="13" t="s">
        <v>7</v>
      </c>
      <c r="C7" s="14" t="s">
        <v>8</v>
      </c>
      <c r="D7" s="14" t="s">
        <v>9</v>
      </c>
      <c r="E7" s="15" t="s">
        <v>17</v>
      </c>
      <c r="F7" s="16" t="s">
        <v>326</v>
      </c>
      <c r="G7" s="16" t="s">
        <v>20</v>
      </c>
      <c r="H7" s="17" t="str">
        <f>CHOOSE(WEEKDAY(H4,1),"S","M","T","W","T","F","S")</f>
        <v>M</v>
      </c>
      <c r="I7" s="17" t="str">
        <f t="shared" ref="I7:N7" si="3">CHOOSE(WEEKDAY(I4,1),"S","M","T","W","T","F","S")</f>
        <v>T</v>
      </c>
      <c r="J7" s="17" t="str">
        <f t="shared" si="3"/>
        <v>W</v>
      </c>
      <c r="K7" s="17" t="str">
        <f t="shared" si="3"/>
        <v>T</v>
      </c>
      <c r="L7" s="17" t="str">
        <f t="shared" si="3"/>
        <v>F</v>
      </c>
      <c r="M7" s="17" t="str">
        <f t="shared" si="3"/>
        <v>S</v>
      </c>
      <c r="N7" s="17" t="str">
        <f t="shared" si="3"/>
        <v>S</v>
      </c>
      <c r="O7" s="17" t="str">
        <f>CHOOSE(WEEKDAY(O4,1),"S","M","T","W","T","F","S")</f>
        <v>M</v>
      </c>
      <c r="P7" s="17" t="str">
        <f t="shared" ref="P7:U7" si="4">CHOOSE(WEEKDAY(P4,1),"S","M","T","W","T","F","S")</f>
        <v>T</v>
      </c>
      <c r="Q7" s="17" t="str">
        <f t="shared" si="4"/>
        <v>W</v>
      </c>
      <c r="R7" s="17" t="str">
        <f t="shared" si="4"/>
        <v>T</v>
      </c>
      <c r="S7" s="17" t="str">
        <f t="shared" si="4"/>
        <v>F</v>
      </c>
      <c r="T7" s="17" t="str">
        <f t="shared" si="4"/>
        <v>S</v>
      </c>
      <c r="U7" s="17" t="str">
        <f t="shared" si="4"/>
        <v>S</v>
      </c>
      <c r="V7" s="17" t="str">
        <f>CHOOSE(WEEKDAY(V4,1),"S","M","T","W","T","F","S")</f>
        <v>M</v>
      </c>
      <c r="W7" s="17" t="str">
        <f t="shared" ref="W7:AB7" si="5">CHOOSE(WEEKDAY(W4,1),"S","M","T","W","T","F","S")</f>
        <v>T</v>
      </c>
      <c r="X7" s="17" t="str">
        <f t="shared" si="5"/>
        <v>W</v>
      </c>
      <c r="Y7" s="17" t="str">
        <f t="shared" si="5"/>
        <v>T</v>
      </c>
      <c r="Z7" s="17" t="str">
        <f t="shared" si="5"/>
        <v>F</v>
      </c>
      <c r="AA7" s="17" t="str">
        <f t="shared" si="5"/>
        <v>S</v>
      </c>
      <c r="AB7" s="17" t="str">
        <f t="shared" si="5"/>
        <v>S</v>
      </c>
      <c r="AC7" s="17" t="str">
        <f>CHOOSE(WEEKDAY(AC4,1),"S","M","T","W","T","F","S")</f>
        <v>M</v>
      </c>
      <c r="AD7" s="17" t="str">
        <f t="shared" ref="AD7:AI7" si="6">CHOOSE(WEEKDAY(AD4,1),"S","M","T","W","T","F","S")</f>
        <v>T</v>
      </c>
      <c r="AE7" s="17" t="str">
        <f t="shared" si="6"/>
        <v>W</v>
      </c>
      <c r="AF7" s="17" t="str">
        <f t="shared" si="6"/>
        <v>T</v>
      </c>
      <c r="AG7" s="17" t="str">
        <f t="shared" si="6"/>
        <v>F</v>
      </c>
      <c r="AH7" s="17" t="str">
        <f t="shared" si="6"/>
        <v>S</v>
      </c>
      <c r="AI7" s="17" t="str">
        <f t="shared" si="6"/>
        <v>S</v>
      </c>
      <c r="AJ7" s="17" t="str">
        <f>CHOOSE(WEEKDAY(AJ4,1),"S","M","T","W","T","F","S")</f>
        <v>M</v>
      </c>
      <c r="AK7" s="17" t="str">
        <f t="shared" ref="AK7:AP7" si="7">CHOOSE(WEEKDAY(AK4,1),"S","M","T","W","T","F","S")</f>
        <v>T</v>
      </c>
      <c r="AL7" s="17" t="str">
        <f t="shared" si="7"/>
        <v>W</v>
      </c>
      <c r="AM7" s="17" t="str">
        <f t="shared" si="7"/>
        <v>T</v>
      </c>
      <c r="AN7" s="17" t="str">
        <f t="shared" si="7"/>
        <v>F</v>
      </c>
      <c r="AO7" s="17" t="str">
        <f t="shared" si="7"/>
        <v>S</v>
      </c>
      <c r="AP7" s="17" t="str">
        <f t="shared" si="7"/>
        <v>S</v>
      </c>
      <c r="AQ7" s="17" t="str">
        <f>CHOOSE(WEEKDAY(AQ4,1),"S","M","T","W","T","F","S")</f>
        <v>M</v>
      </c>
      <c r="AR7" s="17" t="str">
        <f t="shared" ref="AR7:AW7" si="8">CHOOSE(WEEKDAY(AR4,1),"S","M","T","W","T","F","S")</f>
        <v>T</v>
      </c>
      <c r="AS7" s="17" t="str">
        <f t="shared" si="8"/>
        <v>W</v>
      </c>
      <c r="AT7" s="17" t="str">
        <f t="shared" si="8"/>
        <v>T</v>
      </c>
      <c r="AU7" s="17" t="str">
        <f t="shared" si="8"/>
        <v>F</v>
      </c>
      <c r="AV7" s="17" t="str">
        <f t="shared" si="8"/>
        <v>S</v>
      </c>
      <c r="AW7" s="17" t="str">
        <f t="shared" si="8"/>
        <v>S</v>
      </c>
      <c r="AX7" s="17" t="str">
        <f>CHOOSE(WEEKDAY(AX4,1),"S","M","T","W","T","F","S")</f>
        <v>M</v>
      </c>
      <c r="AY7" s="17" t="str">
        <f t="shared" ref="AY7:BD7" si="9">CHOOSE(WEEKDAY(AY4,1),"S","M","T","W","T","F","S")</f>
        <v>T</v>
      </c>
      <c r="AZ7" s="17" t="str">
        <f t="shared" si="9"/>
        <v>W</v>
      </c>
      <c r="BA7" s="17" t="str">
        <f t="shared" si="9"/>
        <v>T</v>
      </c>
      <c r="BB7" s="17" t="str">
        <f t="shared" si="9"/>
        <v>F</v>
      </c>
      <c r="BC7" s="17" t="str">
        <f t="shared" si="9"/>
        <v>S</v>
      </c>
      <c r="BD7" s="17" t="str">
        <f t="shared" si="9"/>
        <v>S</v>
      </c>
      <c r="BE7" s="17" t="str">
        <f>CHOOSE(WEEKDAY(BE4,1),"S","M","T","W","T","F","S")</f>
        <v>M</v>
      </c>
      <c r="BF7" s="17" t="str">
        <f t="shared" ref="BF7:DN7" si="10">CHOOSE(WEEKDAY(BF4,1),"S","M","T","W","T","F","S")</f>
        <v>T</v>
      </c>
      <c r="BG7" s="17" t="str">
        <f t="shared" si="10"/>
        <v>W</v>
      </c>
      <c r="BH7" s="17" t="str">
        <f t="shared" si="10"/>
        <v>T</v>
      </c>
      <c r="BI7" s="17" t="str">
        <f t="shared" si="10"/>
        <v>F</v>
      </c>
      <c r="BJ7" s="17" t="str">
        <f t="shared" si="10"/>
        <v>S</v>
      </c>
      <c r="BK7" s="17" t="str">
        <f t="shared" si="10"/>
        <v>S</v>
      </c>
      <c r="BL7" s="17" t="str">
        <f t="shared" si="10"/>
        <v>M</v>
      </c>
      <c r="BM7" s="17" t="str">
        <f t="shared" si="10"/>
        <v>T</v>
      </c>
      <c r="BN7" s="17" t="str">
        <f>CHOOSE(WEEKDAY(BN4,1),"S","M","T","W","T","F","S")</f>
        <v>W</v>
      </c>
      <c r="BO7" s="17" t="str">
        <f t="shared" si="10"/>
        <v>T</v>
      </c>
      <c r="BP7" s="17" t="str">
        <f t="shared" si="10"/>
        <v>F</v>
      </c>
      <c r="BQ7" s="17" t="str">
        <f t="shared" si="10"/>
        <v>S</v>
      </c>
      <c r="BR7" s="17" t="str">
        <f t="shared" si="10"/>
        <v>S</v>
      </c>
      <c r="BS7" s="17" t="str">
        <f t="shared" si="10"/>
        <v>M</v>
      </c>
      <c r="BT7" s="17" t="str">
        <f t="shared" si="10"/>
        <v>T</v>
      </c>
      <c r="BU7" s="17" t="str">
        <f t="shared" si="10"/>
        <v>W</v>
      </c>
      <c r="BV7" s="17" t="str">
        <f t="shared" si="10"/>
        <v>T</v>
      </c>
      <c r="BW7" s="17" t="str">
        <f t="shared" si="10"/>
        <v>F</v>
      </c>
      <c r="BX7" s="17" t="str">
        <f t="shared" si="10"/>
        <v>S</v>
      </c>
      <c r="BY7" s="17" t="str">
        <f t="shared" si="10"/>
        <v>S</v>
      </c>
      <c r="BZ7" s="17" t="str">
        <f t="shared" si="10"/>
        <v>M</v>
      </c>
      <c r="CA7" s="17" t="str">
        <f t="shared" si="10"/>
        <v>T</v>
      </c>
      <c r="CB7" s="17" t="str">
        <f t="shared" si="10"/>
        <v>W</v>
      </c>
      <c r="CC7" s="17" t="str">
        <f t="shared" si="10"/>
        <v>T</v>
      </c>
      <c r="CD7" s="17" t="str">
        <f t="shared" si="10"/>
        <v>F</v>
      </c>
      <c r="CE7" s="17" t="str">
        <f t="shared" si="10"/>
        <v>S</v>
      </c>
      <c r="CF7" s="17" t="str">
        <f t="shared" si="10"/>
        <v>S</v>
      </c>
      <c r="CG7" s="17" t="str">
        <f t="shared" si="10"/>
        <v>M</v>
      </c>
      <c r="CH7" s="17" t="str">
        <f t="shared" si="10"/>
        <v>T</v>
      </c>
      <c r="CI7" s="17" t="str">
        <f t="shared" si="10"/>
        <v>W</v>
      </c>
      <c r="CJ7" s="17" t="str">
        <f t="shared" si="10"/>
        <v>T</v>
      </c>
      <c r="CK7" s="17" t="str">
        <f t="shared" si="10"/>
        <v>F</v>
      </c>
      <c r="CL7" s="17" t="str">
        <f t="shared" si="10"/>
        <v>S</v>
      </c>
      <c r="CM7" s="17" t="str">
        <f t="shared" si="10"/>
        <v>S</v>
      </c>
      <c r="CN7" s="17" t="str">
        <f t="shared" si="10"/>
        <v>M</v>
      </c>
      <c r="CO7" s="17" t="str">
        <f t="shared" si="10"/>
        <v>T</v>
      </c>
      <c r="CP7" s="17" t="str">
        <f t="shared" si="10"/>
        <v>W</v>
      </c>
      <c r="CQ7" s="17" t="str">
        <f t="shared" si="10"/>
        <v>T</v>
      </c>
      <c r="CR7" s="17" t="str">
        <f t="shared" si="10"/>
        <v>F</v>
      </c>
      <c r="CS7" s="17" t="str">
        <f t="shared" si="10"/>
        <v>S</v>
      </c>
      <c r="CT7" s="17" t="str">
        <f t="shared" si="10"/>
        <v>S</v>
      </c>
      <c r="CU7" s="17" t="str">
        <f t="shared" si="10"/>
        <v>M</v>
      </c>
      <c r="CV7" s="17" t="str">
        <f t="shared" si="10"/>
        <v>T</v>
      </c>
      <c r="CW7" s="17" t="str">
        <f t="shared" si="10"/>
        <v>W</v>
      </c>
      <c r="CX7" s="17" t="str">
        <f t="shared" si="10"/>
        <v>T</v>
      </c>
      <c r="CY7" s="17" t="str">
        <f t="shared" si="10"/>
        <v>F</v>
      </c>
      <c r="CZ7" s="17" t="str">
        <f t="shared" si="10"/>
        <v>S</v>
      </c>
      <c r="DA7" s="17" t="str">
        <f t="shared" si="10"/>
        <v>S</v>
      </c>
      <c r="DB7" s="17" t="str">
        <f t="shared" si="10"/>
        <v>M</v>
      </c>
      <c r="DC7" s="17" t="str">
        <f t="shared" si="10"/>
        <v>T</v>
      </c>
      <c r="DD7" s="17" t="str">
        <f t="shared" si="10"/>
        <v>W</v>
      </c>
      <c r="DE7" s="17" t="str">
        <f t="shared" si="10"/>
        <v>T</v>
      </c>
      <c r="DF7" s="17" t="str">
        <f t="shared" si="10"/>
        <v>F</v>
      </c>
      <c r="DG7" s="17" t="str">
        <f t="shared" si="10"/>
        <v>S</v>
      </c>
      <c r="DH7" s="17" t="str">
        <f t="shared" si="10"/>
        <v>S</v>
      </c>
      <c r="DI7" s="17" t="str">
        <f t="shared" si="10"/>
        <v>M</v>
      </c>
      <c r="DJ7" s="17" t="str">
        <f t="shared" si="10"/>
        <v>T</v>
      </c>
      <c r="DK7" s="17" t="str">
        <f t="shared" si="10"/>
        <v>W</v>
      </c>
      <c r="DL7" s="17" t="str">
        <f t="shared" si="10"/>
        <v>T</v>
      </c>
      <c r="DM7" s="17" t="str">
        <f t="shared" si="10"/>
        <v>F</v>
      </c>
      <c r="DN7" s="17" t="str">
        <f t="shared" si="10"/>
        <v>S</v>
      </c>
    </row>
    <row r="8" spans="1:119" x14ac:dyDescent="0.25">
      <c r="A8" s="32" t="s">
        <v>10</v>
      </c>
      <c r="B8" s="37" t="s">
        <v>11</v>
      </c>
      <c r="C8" s="18"/>
      <c r="D8" s="18"/>
      <c r="E8" s="19"/>
      <c r="F8" s="20"/>
      <c r="G8" s="21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</row>
    <row r="9" spans="1:119" x14ac:dyDescent="0.25">
      <c r="A9" s="23" t="s">
        <v>12</v>
      </c>
      <c r="B9" s="24"/>
      <c r="C9" s="25">
        <f>C4</f>
        <v>42779</v>
      </c>
      <c r="D9" s="26">
        <v>42781</v>
      </c>
      <c r="E9" s="27">
        <v>1</v>
      </c>
      <c r="F9" s="28">
        <f>G9/E9</f>
        <v>1</v>
      </c>
      <c r="G9" s="29">
        <v>1</v>
      </c>
      <c r="H9" s="22"/>
      <c r="I9" s="33"/>
      <c r="J9" s="33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</row>
    <row r="10" spans="1:119" x14ac:dyDescent="0.25">
      <c r="A10" s="23" t="s">
        <v>15</v>
      </c>
      <c r="B10" s="24"/>
      <c r="C10" s="25">
        <v>42780</v>
      </c>
      <c r="D10" s="26">
        <v>42782</v>
      </c>
      <c r="E10" s="34">
        <v>1</v>
      </c>
      <c r="F10" s="28">
        <f t="shared" ref="F10:F75" si="11">G10/E10</f>
        <v>1</v>
      </c>
      <c r="G10" s="35">
        <v>1</v>
      </c>
      <c r="H10" s="22"/>
      <c r="I10" s="33"/>
      <c r="J10" s="33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</row>
    <row r="11" spans="1:119" ht="16.5" customHeight="1" x14ac:dyDescent="0.25">
      <c r="A11" s="30" t="s">
        <v>13</v>
      </c>
      <c r="B11" s="38" t="s">
        <v>14</v>
      </c>
      <c r="C11" s="18"/>
      <c r="D11" s="18"/>
      <c r="E11" s="19"/>
      <c r="F11" s="28"/>
      <c r="G11" s="21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</row>
    <row r="12" spans="1:119" ht="16.5" customHeight="1" x14ac:dyDescent="0.25">
      <c r="A12" s="23" t="s">
        <v>18</v>
      </c>
      <c r="B12" s="24"/>
      <c r="C12" s="25">
        <v>42779</v>
      </c>
      <c r="D12" s="25">
        <v>42789</v>
      </c>
      <c r="E12" s="27">
        <v>25</v>
      </c>
      <c r="F12" s="28">
        <f t="shared" si="11"/>
        <v>0.8</v>
      </c>
      <c r="G12" s="29">
        <v>20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</row>
    <row r="13" spans="1:119" ht="16.5" customHeight="1" x14ac:dyDescent="0.25">
      <c r="A13" s="23" t="s">
        <v>19</v>
      </c>
      <c r="B13" s="24"/>
      <c r="C13" s="25">
        <v>42790</v>
      </c>
      <c r="D13" s="25">
        <v>42790</v>
      </c>
      <c r="E13" s="27">
        <v>4</v>
      </c>
      <c r="F13" s="28">
        <f t="shared" si="11"/>
        <v>0.75</v>
      </c>
      <c r="G13" s="29">
        <v>3</v>
      </c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</row>
    <row r="14" spans="1:119" x14ac:dyDescent="0.25">
      <c r="A14" s="31" t="s">
        <v>24</v>
      </c>
      <c r="B14" s="39" t="s">
        <v>21</v>
      </c>
      <c r="C14" s="18"/>
      <c r="D14" s="18"/>
      <c r="E14" s="19"/>
      <c r="F14" s="28"/>
      <c r="G14" s="21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</row>
    <row r="15" spans="1:119" x14ac:dyDescent="0.25">
      <c r="A15" s="23" t="s">
        <v>22</v>
      </c>
      <c r="B15" s="24"/>
      <c r="C15" s="25">
        <v>42780</v>
      </c>
      <c r="D15" s="25">
        <v>42780</v>
      </c>
      <c r="E15" s="27">
        <v>10</v>
      </c>
      <c r="F15" s="28">
        <f t="shared" si="11"/>
        <v>0.7</v>
      </c>
      <c r="G15" s="29">
        <v>7</v>
      </c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</row>
    <row r="16" spans="1:119" x14ac:dyDescent="0.25">
      <c r="A16" s="23" t="s">
        <v>22</v>
      </c>
      <c r="B16" s="24"/>
      <c r="C16" s="25">
        <v>42780</v>
      </c>
      <c r="D16" s="25">
        <v>42781</v>
      </c>
      <c r="E16" s="27">
        <v>6</v>
      </c>
      <c r="F16" s="28">
        <f t="shared" si="11"/>
        <v>0.83333333333333337</v>
      </c>
      <c r="G16" s="29">
        <v>5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</row>
    <row r="17" spans="1:63" x14ac:dyDescent="0.25">
      <c r="A17" s="31" t="s">
        <v>320</v>
      </c>
      <c r="B17" s="40" t="s">
        <v>28</v>
      </c>
      <c r="C17" s="18"/>
      <c r="D17" s="18"/>
      <c r="E17" s="19"/>
      <c r="F17" s="28"/>
      <c r="G17" s="21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</row>
    <row r="18" spans="1:63" x14ac:dyDescent="0.25">
      <c r="A18" s="23" t="s">
        <v>23</v>
      </c>
      <c r="B18" s="24"/>
      <c r="C18" s="25">
        <v>42780</v>
      </c>
      <c r="D18" s="25">
        <v>42781</v>
      </c>
      <c r="E18" s="27">
        <v>8</v>
      </c>
      <c r="F18" s="28">
        <f t="shared" si="11"/>
        <v>0.625</v>
      </c>
      <c r="G18" s="29">
        <v>5</v>
      </c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</row>
    <row r="19" spans="1:63" x14ac:dyDescent="0.25">
      <c r="A19" s="32" t="s">
        <v>25</v>
      </c>
      <c r="B19" s="37" t="s">
        <v>11</v>
      </c>
      <c r="C19" s="18"/>
      <c r="D19" s="18"/>
      <c r="E19" s="19"/>
      <c r="F19" s="28"/>
      <c r="G19" s="21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</row>
    <row r="20" spans="1:63" x14ac:dyDescent="0.25">
      <c r="A20" s="23" t="s">
        <v>33</v>
      </c>
      <c r="B20" s="24"/>
      <c r="C20" s="25">
        <v>42781</v>
      </c>
      <c r="D20" s="26">
        <f>IF(E20=0,C20,C20+E20-1)</f>
        <v>42781</v>
      </c>
      <c r="E20" s="27">
        <v>1</v>
      </c>
      <c r="F20" s="28">
        <f t="shared" si="11"/>
        <v>1</v>
      </c>
      <c r="G20" s="29">
        <v>1</v>
      </c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</row>
    <row r="21" spans="1:63" x14ac:dyDescent="0.25">
      <c r="A21" s="23" t="s">
        <v>16</v>
      </c>
      <c r="B21" s="24"/>
      <c r="C21" s="25">
        <v>42781</v>
      </c>
      <c r="D21" s="25">
        <v>42782</v>
      </c>
      <c r="E21" s="27">
        <v>2</v>
      </c>
      <c r="F21" s="28">
        <f t="shared" si="11"/>
        <v>1</v>
      </c>
      <c r="G21" s="29">
        <v>2</v>
      </c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</row>
    <row r="22" spans="1:63" x14ac:dyDescent="0.25">
      <c r="A22" s="36" t="s">
        <v>26</v>
      </c>
      <c r="B22" s="41" t="s">
        <v>27</v>
      </c>
      <c r="C22" s="18"/>
      <c r="D22" s="18"/>
      <c r="E22" s="19"/>
      <c r="F22" s="28"/>
      <c r="G22" s="21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</row>
    <row r="23" spans="1:63" x14ac:dyDescent="0.25">
      <c r="A23" s="23" t="s">
        <v>32</v>
      </c>
      <c r="B23" s="24"/>
      <c r="C23" s="25">
        <v>42782</v>
      </c>
      <c r="D23" s="26">
        <v>42783</v>
      </c>
      <c r="E23" s="27">
        <v>4</v>
      </c>
      <c r="F23" s="28">
        <f t="shared" si="11"/>
        <v>1.125</v>
      </c>
      <c r="G23" s="29">
        <v>4.5</v>
      </c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</row>
    <row r="24" spans="1:63" x14ac:dyDescent="0.25">
      <c r="A24" s="31" t="s">
        <v>324</v>
      </c>
      <c r="B24" s="40" t="s">
        <v>28</v>
      </c>
      <c r="C24" s="18"/>
      <c r="D24" s="18"/>
      <c r="E24" s="19"/>
      <c r="F24" s="28"/>
      <c r="G24" s="21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</row>
    <row r="25" spans="1:63" ht="24.75" x14ac:dyDescent="0.25">
      <c r="A25" s="23" t="s">
        <v>325</v>
      </c>
      <c r="B25" s="24"/>
      <c r="C25" s="25">
        <v>42784</v>
      </c>
      <c r="D25" s="25">
        <v>42784</v>
      </c>
      <c r="E25" s="27">
        <v>5</v>
      </c>
      <c r="F25" s="28">
        <f t="shared" si="11"/>
        <v>1.2</v>
      </c>
      <c r="G25" s="29">
        <v>6</v>
      </c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</row>
    <row r="26" spans="1:63" x14ac:dyDescent="0.25">
      <c r="A26" s="31" t="s">
        <v>29</v>
      </c>
      <c r="B26" s="39" t="s">
        <v>21</v>
      </c>
      <c r="C26" s="18"/>
      <c r="D26" s="18"/>
      <c r="E26" s="19"/>
      <c r="F26" s="28"/>
      <c r="G26" s="21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Z26" s="22"/>
      <c r="AA26" s="22"/>
      <c r="AB26" s="22"/>
      <c r="AC26" s="22"/>
      <c r="AD26" s="22"/>
      <c r="AE26" s="22"/>
      <c r="AF26" s="22"/>
      <c r="AG26" s="22"/>
      <c r="AH26" s="22"/>
    </row>
    <row r="27" spans="1:63" x14ac:dyDescent="0.25">
      <c r="A27" s="23" t="s">
        <v>30</v>
      </c>
      <c r="B27" s="24"/>
      <c r="C27" s="25">
        <v>42784</v>
      </c>
      <c r="D27" s="26">
        <v>42784</v>
      </c>
      <c r="E27" s="27">
        <v>1</v>
      </c>
      <c r="F27" s="28">
        <f t="shared" si="11"/>
        <v>2</v>
      </c>
      <c r="G27" s="29">
        <v>2</v>
      </c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</row>
    <row r="28" spans="1:63" x14ac:dyDescent="0.25">
      <c r="A28" s="23" t="s">
        <v>31</v>
      </c>
      <c r="B28" s="24"/>
      <c r="C28" s="26">
        <v>42784</v>
      </c>
      <c r="D28" s="26">
        <v>42785</v>
      </c>
      <c r="E28" s="27">
        <v>2</v>
      </c>
      <c r="F28" s="28">
        <f t="shared" si="11"/>
        <v>1</v>
      </c>
      <c r="G28" s="29">
        <v>2</v>
      </c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</row>
    <row r="29" spans="1:63" x14ac:dyDescent="0.25">
      <c r="A29" s="23" t="s">
        <v>298</v>
      </c>
      <c r="B29" s="24"/>
      <c r="C29" s="26">
        <v>42784</v>
      </c>
      <c r="D29" s="26">
        <v>42792</v>
      </c>
      <c r="E29" s="27">
        <v>20</v>
      </c>
      <c r="F29" s="28">
        <f t="shared" si="11"/>
        <v>1</v>
      </c>
      <c r="G29" s="29">
        <v>20</v>
      </c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</row>
    <row r="30" spans="1:63" x14ac:dyDescent="0.25">
      <c r="A30" s="32" t="s">
        <v>25</v>
      </c>
      <c r="B30" s="37" t="s">
        <v>11</v>
      </c>
      <c r="C30" s="18"/>
      <c r="D30" s="18"/>
      <c r="E30" s="19"/>
      <c r="F30" s="28"/>
      <c r="G30" s="21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V30" s="22"/>
      <c r="AW30" s="22"/>
      <c r="AX30" s="22"/>
    </row>
    <row r="31" spans="1:63" x14ac:dyDescent="0.25">
      <c r="A31" s="23" t="s">
        <v>33</v>
      </c>
      <c r="B31" s="24"/>
      <c r="C31" s="25">
        <v>42785</v>
      </c>
      <c r="D31" s="26">
        <f>IF(E31=0,C31,C31+E31-1)</f>
        <v>42786</v>
      </c>
      <c r="E31" s="27">
        <v>2</v>
      </c>
      <c r="F31" s="28">
        <f t="shared" si="11"/>
        <v>1</v>
      </c>
      <c r="G31" s="29">
        <v>2</v>
      </c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</row>
    <row r="32" spans="1:63" x14ac:dyDescent="0.25">
      <c r="A32" s="23" t="s">
        <v>35</v>
      </c>
      <c r="B32" s="24"/>
      <c r="C32" s="25">
        <v>42785</v>
      </c>
      <c r="D32" s="25">
        <v>42788</v>
      </c>
      <c r="E32" s="27">
        <v>1</v>
      </c>
      <c r="F32" s="28">
        <f t="shared" si="11"/>
        <v>3</v>
      </c>
      <c r="G32" s="29">
        <v>3</v>
      </c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</row>
    <row r="33" spans="1:63" x14ac:dyDescent="0.25">
      <c r="A33" s="32" t="s">
        <v>25</v>
      </c>
      <c r="B33" s="37" t="s">
        <v>11</v>
      </c>
      <c r="C33" s="18"/>
      <c r="D33" s="18"/>
      <c r="E33" s="19"/>
      <c r="F33" s="28"/>
      <c r="G33" s="21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V33" s="22"/>
      <c r="AW33" s="22"/>
      <c r="AX33" s="22"/>
    </row>
    <row r="34" spans="1:63" x14ac:dyDescent="0.25">
      <c r="A34" s="23" t="s">
        <v>34</v>
      </c>
      <c r="B34" s="24"/>
      <c r="C34" s="25">
        <v>42787</v>
      </c>
      <c r="D34" s="26">
        <f>IF(E34=0,C34,C34+E34-1)</f>
        <v>42790</v>
      </c>
      <c r="E34" s="27">
        <v>4</v>
      </c>
      <c r="F34" s="28">
        <f t="shared" si="11"/>
        <v>0.75</v>
      </c>
      <c r="G34" s="29">
        <v>3</v>
      </c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</row>
    <row r="35" spans="1:63" x14ac:dyDescent="0.25">
      <c r="A35" s="23" t="s">
        <v>34</v>
      </c>
      <c r="B35" s="41" t="s">
        <v>27</v>
      </c>
      <c r="C35" s="25">
        <v>42788</v>
      </c>
      <c r="D35" s="26">
        <f>IF(E35=0,C35,C35+E35-1)</f>
        <v>42789</v>
      </c>
      <c r="E35" s="27">
        <v>2</v>
      </c>
      <c r="F35" s="28">
        <f t="shared" si="11"/>
        <v>1</v>
      </c>
      <c r="G35" s="29">
        <v>2</v>
      </c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</row>
    <row r="36" spans="1:63" x14ac:dyDescent="0.25">
      <c r="A36" s="32" t="s">
        <v>39</v>
      </c>
      <c r="B36" s="41" t="s">
        <v>27</v>
      </c>
      <c r="C36" s="18"/>
      <c r="D36" s="18"/>
      <c r="E36" s="19"/>
      <c r="F36" s="28"/>
      <c r="G36" s="21"/>
    </row>
    <row r="37" spans="1:63" x14ac:dyDescent="0.25">
      <c r="A37" s="23" t="s">
        <v>36</v>
      </c>
      <c r="B37" s="24"/>
      <c r="C37" s="25">
        <v>42790</v>
      </c>
      <c r="D37" s="25">
        <v>42790</v>
      </c>
      <c r="E37" s="27">
        <v>2</v>
      </c>
      <c r="F37" s="28">
        <f t="shared" si="11"/>
        <v>1</v>
      </c>
      <c r="G37" s="29">
        <v>2</v>
      </c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</row>
    <row r="38" spans="1:63" x14ac:dyDescent="0.25">
      <c r="A38" s="23" t="s">
        <v>37</v>
      </c>
      <c r="B38" s="24"/>
      <c r="C38" s="25">
        <v>42790</v>
      </c>
      <c r="D38" s="25">
        <v>42791</v>
      </c>
      <c r="E38" s="27">
        <v>4</v>
      </c>
      <c r="F38" s="28">
        <f t="shared" si="11"/>
        <v>1</v>
      </c>
      <c r="G38" s="29">
        <v>4</v>
      </c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</row>
    <row r="39" spans="1:63" x14ac:dyDescent="0.25">
      <c r="A39" s="32" t="s">
        <v>25</v>
      </c>
      <c r="B39" s="37" t="s">
        <v>11</v>
      </c>
      <c r="C39" s="18"/>
      <c r="D39" s="18"/>
      <c r="E39" s="19"/>
      <c r="F39" s="28"/>
      <c r="G39" s="21"/>
    </row>
    <row r="40" spans="1:63" x14ac:dyDescent="0.25">
      <c r="A40" s="23" t="s">
        <v>38</v>
      </c>
      <c r="B40" s="24"/>
      <c r="C40" s="25">
        <v>42794</v>
      </c>
      <c r="D40" s="25">
        <v>42794</v>
      </c>
      <c r="E40" s="27">
        <v>3</v>
      </c>
      <c r="F40" s="28">
        <f t="shared" si="11"/>
        <v>1</v>
      </c>
      <c r="G40" s="29">
        <v>3</v>
      </c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</row>
    <row r="41" spans="1:63" x14ac:dyDescent="0.25">
      <c r="A41" s="31" t="s">
        <v>320</v>
      </c>
      <c r="B41" s="40" t="s">
        <v>28</v>
      </c>
      <c r="C41" s="18"/>
      <c r="D41" s="18"/>
      <c r="E41" s="19"/>
      <c r="F41" s="28"/>
      <c r="G41" s="21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</row>
    <row r="42" spans="1:63" x14ac:dyDescent="0.25">
      <c r="A42" s="23" t="s">
        <v>320</v>
      </c>
      <c r="B42" s="24"/>
      <c r="C42" s="25">
        <v>42794</v>
      </c>
      <c r="D42" s="25">
        <v>42794</v>
      </c>
      <c r="E42" s="27">
        <v>5</v>
      </c>
      <c r="F42" s="28">
        <f t="shared" si="11"/>
        <v>1.2</v>
      </c>
      <c r="G42" s="29">
        <v>6</v>
      </c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</row>
    <row r="43" spans="1:63" ht="16.5" customHeight="1" x14ac:dyDescent="0.25">
      <c r="A43" s="30" t="s">
        <v>39</v>
      </c>
      <c r="B43" s="38" t="s">
        <v>14</v>
      </c>
      <c r="C43" s="18"/>
      <c r="D43" s="18"/>
      <c r="E43" s="19"/>
      <c r="F43" s="28"/>
      <c r="G43" s="21"/>
    </row>
    <row r="44" spans="1:63" ht="16.5" customHeight="1" x14ac:dyDescent="0.25">
      <c r="A44" s="23" t="s">
        <v>40</v>
      </c>
      <c r="B44" s="24"/>
      <c r="C44" s="25">
        <v>42794</v>
      </c>
      <c r="D44" s="25">
        <v>42794</v>
      </c>
      <c r="E44" s="27">
        <v>3</v>
      </c>
      <c r="F44" s="28">
        <f t="shared" si="11"/>
        <v>0.66666666666666663</v>
      </c>
      <c r="G44" s="29">
        <v>2</v>
      </c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</row>
    <row r="45" spans="1:63" x14ac:dyDescent="0.25">
      <c r="A45" s="32" t="s">
        <v>36</v>
      </c>
      <c r="B45" s="37" t="s">
        <v>11</v>
      </c>
      <c r="C45" s="18"/>
      <c r="D45" s="18"/>
      <c r="E45" s="19"/>
      <c r="F45" s="28"/>
      <c r="G45" s="21"/>
    </row>
    <row r="46" spans="1:63" x14ac:dyDescent="0.25">
      <c r="A46" s="23" t="s">
        <v>41</v>
      </c>
      <c r="B46" s="24"/>
      <c r="C46" s="25">
        <v>42795</v>
      </c>
      <c r="D46" s="25">
        <v>42796</v>
      </c>
      <c r="E46" s="27">
        <v>3</v>
      </c>
      <c r="F46" s="28">
        <f t="shared" si="11"/>
        <v>1</v>
      </c>
      <c r="G46" s="29">
        <v>3</v>
      </c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Z46" s="22"/>
      <c r="AA46" s="22"/>
      <c r="AB46" s="22"/>
      <c r="AC46" s="22"/>
      <c r="AD46" s="22"/>
      <c r="AE46" s="22"/>
      <c r="AF46" s="22"/>
      <c r="AG46" s="22"/>
      <c r="AH46" s="22"/>
      <c r="AL46" s="22"/>
      <c r="AM46" s="22"/>
      <c r="AN46" s="22"/>
      <c r="AO46" s="22"/>
      <c r="AP46" s="22"/>
      <c r="AQ46" s="22"/>
      <c r="AR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</row>
    <row r="47" spans="1:63" ht="16.5" customHeight="1" x14ac:dyDescent="0.25">
      <c r="A47" s="42" t="s">
        <v>42</v>
      </c>
      <c r="B47" s="43" t="s">
        <v>43</v>
      </c>
      <c r="C47" s="44"/>
      <c r="D47" s="44"/>
      <c r="E47" s="45"/>
      <c r="F47" s="28"/>
      <c r="G47" s="46"/>
    </row>
    <row r="48" spans="1:63" x14ac:dyDescent="0.25">
      <c r="A48" s="23" t="s">
        <v>42</v>
      </c>
      <c r="B48" s="24"/>
      <c r="C48" s="25">
        <v>42796</v>
      </c>
      <c r="D48" s="25">
        <v>42800</v>
      </c>
      <c r="E48" s="27">
        <v>20</v>
      </c>
      <c r="F48" s="28">
        <f t="shared" si="11"/>
        <v>1.25</v>
      </c>
      <c r="G48" s="29">
        <v>25</v>
      </c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Z48" s="22"/>
      <c r="AA48" s="22"/>
      <c r="AB48" s="22"/>
      <c r="AC48" s="22"/>
      <c r="AD48" s="22"/>
      <c r="AE48" s="22"/>
      <c r="AF48" s="22"/>
      <c r="AG48" s="22"/>
      <c r="AH48" s="22"/>
      <c r="AL48" s="22"/>
      <c r="AM48" s="22"/>
      <c r="AN48" s="22"/>
      <c r="AO48" s="22"/>
      <c r="AP48" s="22"/>
      <c r="AQ48" s="22"/>
      <c r="AR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</row>
    <row r="49" spans="1:115" ht="18" customHeight="1" x14ac:dyDescent="0.25">
      <c r="A49" s="32" t="s">
        <v>45</v>
      </c>
      <c r="B49" s="37" t="s">
        <v>11</v>
      </c>
      <c r="C49" s="18"/>
      <c r="D49" s="18"/>
      <c r="E49" s="19"/>
      <c r="F49" s="28"/>
      <c r="G49" s="21"/>
    </row>
    <row r="50" spans="1:115" x14ac:dyDescent="0.25">
      <c r="A50" s="23" t="s">
        <v>44</v>
      </c>
      <c r="B50" s="24"/>
      <c r="C50" s="25">
        <v>42801</v>
      </c>
      <c r="D50" s="25">
        <v>42801</v>
      </c>
      <c r="E50" s="27">
        <v>3</v>
      </c>
      <c r="F50" s="28">
        <f t="shared" si="11"/>
        <v>1.6666666666666667</v>
      </c>
      <c r="G50" s="29">
        <v>5</v>
      </c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Z50" s="22"/>
      <c r="AA50" s="22"/>
      <c r="AB50" s="22"/>
      <c r="AC50" s="22"/>
      <c r="AD50" s="22"/>
      <c r="AE50" s="22"/>
      <c r="AF50" s="22"/>
      <c r="AG50" s="22"/>
      <c r="AH50" s="22"/>
      <c r="AL50" s="22"/>
      <c r="AM50" s="22"/>
      <c r="AN50" s="22"/>
      <c r="AO50" s="22"/>
      <c r="AP50" s="22"/>
      <c r="AQ50" s="22"/>
      <c r="AR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</row>
    <row r="51" spans="1:115" x14ac:dyDescent="0.25">
      <c r="A51" s="47" t="s">
        <v>48</v>
      </c>
      <c r="C51" s="25">
        <v>42801</v>
      </c>
      <c r="D51" s="25">
        <v>42807</v>
      </c>
      <c r="E51" s="27">
        <v>6</v>
      </c>
      <c r="F51" s="28">
        <f t="shared" si="11"/>
        <v>0.83333333333333337</v>
      </c>
      <c r="G51" s="29">
        <v>5</v>
      </c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</row>
    <row r="52" spans="1:115" ht="16.5" customHeight="1" x14ac:dyDescent="0.25">
      <c r="A52" s="30" t="s">
        <v>39</v>
      </c>
      <c r="B52" s="38" t="s">
        <v>14</v>
      </c>
      <c r="C52" s="18"/>
      <c r="D52" s="18"/>
      <c r="E52" s="19"/>
      <c r="F52" s="28"/>
      <c r="G52" s="21"/>
    </row>
    <row r="53" spans="1:115" ht="16.5" customHeight="1" x14ac:dyDescent="0.25">
      <c r="A53" s="23" t="s">
        <v>61</v>
      </c>
      <c r="B53" s="24"/>
      <c r="C53" s="25">
        <v>42801</v>
      </c>
      <c r="D53" s="25">
        <v>42801</v>
      </c>
      <c r="E53" s="27">
        <v>3</v>
      </c>
      <c r="F53" s="28">
        <f t="shared" si="11"/>
        <v>0.66666666666666663</v>
      </c>
      <c r="G53" s="29">
        <v>2</v>
      </c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Z53" s="22"/>
      <c r="AA53" s="22"/>
      <c r="AB53" s="22"/>
      <c r="AC53" s="22"/>
      <c r="AD53" s="22"/>
      <c r="AE53" s="22"/>
      <c r="AF53" s="22"/>
      <c r="AG53" s="22"/>
      <c r="AH53" s="22"/>
      <c r="AL53" s="22"/>
      <c r="AM53" s="22"/>
      <c r="AN53" s="22"/>
      <c r="AO53" s="22"/>
      <c r="AP53" s="22"/>
      <c r="AQ53" s="22"/>
      <c r="AR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</row>
    <row r="54" spans="1:115" ht="18" customHeight="1" x14ac:dyDescent="0.25">
      <c r="A54" s="32" t="s">
        <v>33</v>
      </c>
      <c r="B54" s="37" t="s">
        <v>11</v>
      </c>
      <c r="C54" s="18"/>
      <c r="D54" s="18"/>
      <c r="E54" s="19"/>
      <c r="F54" s="28"/>
      <c r="G54" s="21"/>
    </row>
    <row r="55" spans="1:115" ht="26.25" customHeight="1" x14ac:dyDescent="0.25">
      <c r="A55" s="23" t="s">
        <v>62</v>
      </c>
      <c r="B55" s="24"/>
      <c r="C55" s="25">
        <v>42802</v>
      </c>
      <c r="D55" s="25">
        <v>42802</v>
      </c>
      <c r="E55" s="27">
        <v>4</v>
      </c>
      <c r="F55" s="28">
        <f t="shared" si="11"/>
        <v>0.75</v>
      </c>
      <c r="G55" s="29">
        <v>3</v>
      </c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Z55" s="22"/>
      <c r="AA55" s="22"/>
      <c r="AB55" s="22"/>
      <c r="AC55" s="22"/>
      <c r="AD55" s="22"/>
      <c r="AE55" s="22"/>
      <c r="AF55" s="22"/>
      <c r="AG55" s="22"/>
      <c r="AH55" s="22"/>
      <c r="AL55" s="22"/>
      <c r="AM55" s="22"/>
      <c r="AN55" s="22"/>
      <c r="AO55" s="22"/>
      <c r="AP55" s="22"/>
      <c r="AQ55" s="22"/>
      <c r="AR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</row>
    <row r="56" spans="1:115" x14ac:dyDescent="0.25">
      <c r="A56" s="32" t="s">
        <v>46</v>
      </c>
      <c r="B56" s="41" t="s">
        <v>27</v>
      </c>
      <c r="C56" s="18"/>
      <c r="D56" s="18"/>
      <c r="E56" s="19"/>
      <c r="F56" s="28"/>
      <c r="G56" s="21"/>
    </row>
    <row r="57" spans="1:115" x14ac:dyDescent="0.25">
      <c r="A57" s="23" t="s">
        <v>47</v>
      </c>
      <c r="B57" s="24"/>
      <c r="C57" s="25">
        <v>42807</v>
      </c>
      <c r="D57" s="25">
        <v>42807</v>
      </c>
      <c r="E57" s="27">
        <v>1</v>
      </c>
      <c r="F57" s="28">
        <f t="shared" si="11"/>
        <v>2</v>
      </c>
      <c r="G57" s="29">
        <v>2</v>
      </c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</row>
    <row r="58" spans="1:115" x14ac:dyDescent="0.25">
      <c r="A58" s="48" t="s">
        <v>49</v>
      </c>
      <c r="B58" s="48"/>
      <c r="C58" s="48"/>
      <c r="D58" s="48"/>
      <c r="E58" s="48"/>
      <c r="F58" s="28"/>
      <c r="G58" s="48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</row>
    <row r="59" spans="1:115" x14ac:dyDescent="0.25">
      <c r="A59" s="31" t="s">
        <v>23</v>
      </c>
      <c r="B59" s="40" t="s">
        <v>28</v>
      </c>
      <c r="C59" s="18"/>
      <c r="D59" s="18"/>
      <c r="E59" s="19"/>
      <c r="F59" s="28"/>
      <c r="G59" s="21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</row>
    <row r="60" spans="1:115" x14ac:dyDescent="0.25">
      <c r="A60" s="23" t="s">
        <v>165</v>
      </c>
      <c r="B60" s="24"/>
      <c r="C60" s="25">
        <v>42807</v>
      </c>
      <c r="D60" s="25">
        <v>42807</v>
      </c>
      <c r="E60" s="27">
        <v>6</v>
      </c>
      <c r="F60" s="28">
        <f t="shared" si="11"/>
        <v>1</v>
      </c>
      <c r="G60" s="29">
        <v>6</v>
      </c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</row>
    <row r="61" spans="1:115" x14ac:dyDescent="0.25">
      <c r="A61" s="50" t="s">
        <v>230</v>
      </c>
      <c r="B61" s="50" t="s">
        <v>108</v>
      </c>
      <c r="F61" s="28"/>
      <c r="CL61" s="22"/>
      <c r="CM61" s="22"/>
      <c r="CN61" s="22"/>
      <c r="CO61" s="22"/>
      <c r="CP61" s="22"/>
      <c r="CQ61" s="22"/>
      <c r="CR61" s="22"/>
      <c r="CS61" s="22"/>
      <c r="CT61" s="22"/>
      <c r="CU61" s="22"/>
      <c r="CV61" s="22"/>
      <c r="CW61" s="22"/>
      <c r="CX61" s="22"/>
      <c r="CY61" s="22"/>
      <c r="CZ61" s="22"/>
      <c r="DA61" s="22"/>
      <c r="DB61" s="22"/>
      <c r="DC61" s="22"/>
      <c r="DD61" s="22"/>
      <c r="DE61" s="22"/>
      <c r="DF61" s="22"/>
      <c r="DG61" s="22"/>
      <c r="DH61" s="22"/>
      <c r="DI61" s="22"/>
      <c r="DJ61" s="22"/>
      <c r="DK61" s="22"/>
    </row>
    <row r="62" spans="1:115" ht="18.75" customHeight="1" x14ac:dyDescent="0.25">
      <c r="A62" s="47" t="s">
        <v>230</v>
      </c>
      <c r="B62" s="24"/>
      <c r="C62" s="25">
        <v>42807</v>
      </c>
      <c r="D62" s="25">
        <v>42813</v>
      </c>
      <c r="E62" s="27">
        <v>3</v>
      </c>
      <c r="F62" s="28">
        <f t="shared" ref="F62" si="12">G62/E62</f>
        <v>1</v>
      </c>
      <c r="G62" s="29">
        <v>3</v>
      </c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  <c r="CJ62" s="22"/>
      <c r="CK62" s="22"/>
      <c r="CL62" s="22"/>
      <c r="CM62" s="22"/>
      <c r="CN62" s="22"/>
      <c r="CO62" s="22"/>
      <c r="CP62" s="22"/>
      <c r="CQ62" s="22"/>
      <c r="CR62" s="22"/>
      <c r="CS62" s="22"/>
      <c r="CT62" s="22"/>
      <c r="CU62" s="22"/>
      <c r="CV62" s="22"/>
      <c r="CW62" s="22"/>
      <c r="CX62" s="22"/>
      <c r="CY62" s="22"/>
      <c r="CZ62" s="22"/>
      <c r="DA62" s="22"/>
      <c r="DB62" s="22"/>
      <c r="DC62" s="22"/>
      <c r="DD62" s="22"/>
      <c r="DE62" s="22"/>
      <c r="DF62" s="22"/>
      <c r="DG62" s="22"/>
      <c r="DH62" s="22"/>
      <c r="DI62" s="22"/>
      <c r="DJ62" s="22"/>
      <c r="DK62" s="22"/>
    </row>
    <row r="63" spans="1:115" ht="16.5" customHeight="1" x14ac:dyDescent="0.25">
      <c r="A63" s="30" t="s">
        <v>50</v>
      </c>
      <c r="B63" s="38" t="s">
        <v>14</v>
      </c>
      <c r="C63" s="18"/>
      <c r="D63" s="18"/>
      <c r="E63" s="19"/>
      <c r="F63" s="28"/>
      <c r="G63" s="21"/>
    </row>
    <row r="64" spans="1:115" ht="16.5" customHeight="1" x14ac:dyDescent="0.25">
      <c r="A64" s="23" t="s">
        <v>51</v>
      </c>
      <c r="B64" s="24"/>
      <c r="C64" s="25">
        <v>42807</v>
      </c>
      <c r="D64" s="25">
        <v>42813</v>
      </c>
      <c r="E64" s="27">
        <v>15</v>
      </c>
      <c r="F64" s="28">
        <f t="shared" si="11"/>
        <v>1.1333333333333333</v>
      </c>
      <c r="G64" s="29">
        <v>17</v>
      </c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</row>
    <row r="65" spans="1:115" x14ac:dyDescent="0.25">
      <c r="A65" s="32" t="s">
        <v>60</v>
      </c>
      <c r="B65" s="37" t="s">
        <v>11</v>
      </c>
      <c r="C65" s="18"/>
      <c r="D65" s="18"/>
      <c r="E65" s="19"/>
      <c r="F65" s="28"/>
      <c r="G65" s="21"/>
    </row>
    <row r="66" spans="1:115" x14ac:dyDescent="0.25">
      <c r="A66" s="23" t="s">
        <v>63</v>
      </c>
      <c r="B66" s="24"/>
      <c r="C66" s="25">
        <v>42808</v>
      </c>
      <c r="D66" s="25">
        <v>42808</v>
      </c>
      <c r="E66" s="27">
        <v>2</v>
      </c>
      <c r="F66" s="28">
        <f t="shared" si="11"/>
        <v>0.5</v>
      </c>
      <c r="G66" s="29">
        <v>1</v>
      </c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</row>
    <row r="67" spans="1:115" x14ac:dyDescent="0.25">
      <c r="A67" s="23" t="s">
        <v>57</v>
      </c>
      <c r="B67" s="24"/>
      <c r="C67" s="25">
        <v>42808</v>
      </c>
      <c r="D67" s="25">
        <v>42809</v>
      </c>
      <c r="E67" s="27">
        <v>3</v>
      </c>
      <c r="F67" s="28">
        <f t="shared" si="11"/>
        <v>1</v>
      </c>
      <c r="G67" s="29">
        <v>3</v>
      </c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</row>
    <row r="68" spans="1:115" x14ac:dyDescent="0.25">
      <c r="A68" s="23" t="s">
        <v>59</v>
      </c>
      <c r="B68" s="24"/>
      <c r="C68" s="25">
        <v>42808</v>
      </c>
      <c r="D68" s="25">
        <v>42809</v>
      </c>
      <c r="E68" s="27">
        <v>2</v>
      </c>
      <c r="F68" s="28">
        <f t="shared" si="11"/>
        <v>1</v>
      </c>
      <c r="G68" s="29">
        <v>2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</row>
    <row r="69" spans="1:115" x14ac:dyDescent="0.25">
      <c r="A69" s="32" t="s">
        <v>52</v>
      </c>
      <c r="B69" s="41" t="s">
        <v>27</v>
      </c>
      <c r="C69" s="18"/>
      <c r="D69" s="18"/>
      <c r="E69" s="19"/>
      <c r="F69" s="28"/>
      <c r="G69" s="21"/>
    </row>
    <row r="70" spans="1:115" x14ac:dyDescent="0.25">
      <c r="A70" s="23" t="s">
        <v>53</v>
      </c>
      <c r="B70" s="24"/>
      <c r="C70" s="25">
        <v>42808</v>
      </c>
      <c r="D70" s="25">
        <v>42810</v>
      </c>
      <c r="E70" s="27">
        <v>2</v>
      </c>
      <c r="F70" s="28">
        <f t="shared" si="11"/>
        <v>1</v>
      </c>
      <c r="G70" s="29">
        <v>2</v>
      </c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</row>
    <row r="71" spans="1:115" x14ac:dyDescent="0.25">
      <c r="A71" t="s">
        <v>54</v>
      </c>
      <c r="C71" s="25">
        <v>42808</v>
      </c>
      <c r="D71" s="25">
        <v>42810</v>
      </c>
      <c r="E71" s="27">
        <v>3</v>
      </c>
      <c r="F71" s="28">
        <f t="shared" si="11"/>
        <v>1</v>
      </c>
      <c r="G71" s="29">
        <v>3</v>
      </c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</row>
    <row r="72" spans="1:115" x14ac:dyDescent="0.25">
      <c r="A72" t="s">
        <v>55</v>
      </c>
      <c r="C72" s="25">
        <v>42808</v>
      </c>
      <c r="D72" s="25">
        <v>42810</v>
      </c>
      <c r="E72" s="27">
        <v>3</v>
      </c>
      <c r="F72" s="28">
        <f t="shared" si="11"/>
        <v>0.66666666666666663</v>
      </c>
      <c r="G72" s="29">
        <v>2</v>
      </c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</row>
    <row r="73" spans="1:115" x14ac:dyDescent="0.25">
      <c r="A73" t="s">
        <v>56</v>
      </c>
      <c r="C73" s="25">
        <v>42808</v>
      </c>
      <c r="D73" s="25">
        <v>42810</v>
      </c>
      <c r="E73" s="27">
        <v>1</v>
      </c>
      <c r="F73" s="28">
        <f t="shared" si="11"/>
        <v>2</v>
      </c>
      <c r="G73" s="29">
        <v>2</v>
      </c>
      <c r="AA73" s="22"/>
      <c r="AB73" s="22"/>
      <c r="AC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</row>
    <row r="74" spans="1:115" x14ac:dyDescent="0.25">
      <c r="A74" s="49" t="s">
        <v>58</v>
      </c>
      <c r="B74" s="49" t="s">
        <v>89</v>
      </c>
      <c r="C74" s="18"/>
      <c r="D74" s="18"/>
      <c r="E74" s="19"/>
      <c r="F74" s="28"/>
      <c r="G74" s="21"/>
    </row>
    <row r="75" spans="1:115" x14ac:dyDescent="0.25">
      <c r="A75" s="23" t="s">
        <v>58</v>
      </c>
      <c r="B75" s="24"/>
      <c r="C75" s="25">
        <v>42809</v>
      </c>
      <c r="D75" s="25">
        <v>42810</v>
      </c>
      <c r="E75" s="27">
        <v>3</v>
      </c>
      <c r="F75" s="28">
        <f t="shared" si="11"/>
        <v>1.3333333333333333</v>
      </c>
      <c r="G75" s="29">
        <v>4</v>
      </c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</row>
    <row r="76" spans="1:115" x14ac:dyDescent="0.25">
      <c r="A76" s="50" t="s">
        <v>230</v>
      </c>
      <c r="B76" s="50" t="s">
        <v>108</v>
      </c>
      <c r="F76" s="28"/>
      <c r="CL76" s="22"/>
      <c r="CM76" s="22"/>
      <c r="CN76" s="22"/>
      <c r="CO76" s="22"/>
      <c r="CP76" s="22"/>
      <c r="CQ76" s="22"/>
      <c r="CR76" s="22"/>
      <c r="CS76" s="22"/>
      <c r="CT76" s="22"/>
      <c r="CU76" s="22"/>
      <c r="CV76" s="22"/>
      <c r="CW76" s="22"/>
      <c r="CX76" s="22"/>
      <c r="CY76" s="22"/>
      <c r="CZ76" s="22"/>
      <c r="DA76" s="22"/>
      <c r="DB76" s="22"/>
      <c r="DC76" s="22"/>
      <c r="DD76" s="22"/>
      <c r="DE76" s="22"/>
      <c r="DF76" s="22"/>
      <c r="DG76" s="22"/>
      <c r="DH76" s="22"/>
      <c r="DI76" s="22"/>
      <c r="DJ76" s="22"/>
      <c r="DK76" s="22"/>
    </row>
    <row r="77" spans="1:115" ht="18.75" customHeight="1" x14ac:dyDescent="0.25">
      <c r="A77" s="47" t="s">
        <v>230</v>
      </c>
      <c r="B77" s="24"/>
      <c r="C77" s="25">
        <v>42810</v>
      </c>
      <c r="D77" s="25">
        <v>42810</v>
      </c>
      <c r="E77" s="27">
        <v>3</v>
      </c>
      <c r="F77" s="28">
        <f t="shared" ref="F77" si="13">G77/E77</f>
        <v>1</v>
      </c>
      <c r="G77" s="29">
        <v>3</v>
      </c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  <c r="CJ77" s="22"/>
      <c r="CK77" s="22"/>
      <c r="CL77" s="22"/>
      <c r="CM77" s="22"/>
      <c r="CN77" s="22"/>
      <c r="CO77" s="22"/>
      <c r="CP77" s="22"/>
      <c r="CQ77" s="22"/>
      <c r="CR77" s="22"/>
      <c r="CS77" s="22"/>
      <c r="CT77" s="22"/>
      <c r="CU77" s="22"/>
      <c r="CV77" s="22"/>
      <c r="CW77" s="22"/>
      <c r="CX77" s="22"/>
      <c r="CY77" s="22"/>
      <c r="CZ77" s="22"/>
      <c r="DA77" s="22"/>
      <c r="DB77" s="22"/>
      <c r="DC77" s="22"/>
      <c r="DD77" s="22"/>
      <c r="DE77" s="22"/>
      <c r="DF77" s="22"/>
      <c r="DG77" s="22"/>
      <c r="DH77" s="22"/>
      <c r="DI77" s="22"/>
      <c r="DJ77" s="22"/>
      <c r="DK77" s="22"/>
    </row>
    <row r="78" spans="1:115" x14ac:dyDescent="0.25">
      <c r="A78" s="31" t="s">
        <v>23</v>
      </c>
      <c r="B78" s="40" t="s">
        <v>28</v>
      </c>
      <c r="C78" s="18"/>
      <c r="D78" s="18"/>
      <c r="E78" s="19"/>
      <c r="F78" s="28"/>
      <c r="G78" s="21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</row>
    <row r="79" spans="1:115" x14ac:dyDescent="0.25">
      <c r="A79" s="23" t="s">
        <v>165</v>
      </c>
      <c r="B79" s="24"/>
      <c r="C79" s="25">
        <v>42810</v>
      </c>
      <c r="D79" s="25">
        <v>42810</v>
      </c>
      <c r="E79" s="27">
        <v>6</v>
      </c>
      <c r="F79" s="28">
        <f t="shared" ref="F79:F152" si="14">G79/E79</f>
        <v>1</v>
      </c>
      <c r="G79" s="29">
        <v>6</v>
      </c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</row>
    <row r="80" spans="1:115" x14ac:dyDescent="0.25">
      <c r="A80" s="32" t="s">
        <v>64</v>
      </c>
      <c r="B80" s="37" t="s">
        <v>11</v>
      </c>
      <c r="C80" s="18"/>
      <c r="D80" s="18"/>
      <c r="E80" s="19"/>
      <c r="F80" s="28"/>
      <c r="G80" s="21"/>
    </row>
    <row r="81" spans="1:63" x14ac:dyDescent="0.25">
      <c r="A81" s="23" t="s">
        <v>64</v>
      </c>
      <c r="B81" s="24"/>
      <c r="C81" s="25">
        <v>42810</v>
      </c>
      <c r="D81" s="25">
        <v>42810</v>
      </c>
      <c r="E81" s="27">
        <v>3</v>
      </c>
      <c r="F81" s="28">
        <f t="shared" si="14"/>
        <v>0.66666666666666663</v>
      </c>
      <c r="G81" s="29">
        <v>2</v>
      </c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</row>
    <row r="82" spans="1:63" x14ac:dyDescent="0.25">
      <c r="A82" s="23" t="s">
        <v>65</v>
      </c>
      <c r="B82" s="24"/>
      <c r="C82" s="25">
        <v>42810</v>
      </c>
      <c r="D82" s="25">
        <v>42810</v>
      </c>
      <c r="E82" s="27">
        <v>5</v>
      </c>
      <c r="F82" s="28">
        <f t="shared" si="14"/>
        <v>0.2</v>
      </c>
      <c r="G82" s="29">
        <v>1</v>
      </c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</row>
    <row r="83" spans="1:63" x14ac:dyDescent="0.25">
      <c r="A83" s="32" t="s">
        <v>66</v>
      </c>
      <c r="B83" s="37" t="s">
        <v>11</v>
      </c>
      <c r="C83" s="18"/>
      <c r="D83" s="18"/>
      <c r="E83" s="19"/>
      <c r="F83" s="28"/>
      <c r="G83" s="21"/>
    </row>
    <row r="84" spans="1:63" x14ac:dyDescent="0.25">
      <c r="A84" s="23" t="s">
        <v>67</v>
      </c>
      <c r="B84" s="24"/>
      <c r="C84" s="25">
        <v>42811</v>
      </c>
      <c r="D84" s="25">
        <v>42811</v>
      </c>
      <c r="E84" s="27">
        <v>3</v>
      </c>
      <c r="F84" s="28">
        <f t="shared" si="14"/>
        <v>0.66666666666666663</v>
      </c>
      <c r="G84" s="29">
        <v>2</v>
      </c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</row>
    <row r="85" spans="1:63" x14ac:dyDescent="0.25">
      <c r="A85" s="23" t="s">
        <v>68</v>
      </c>
      <c r="B85" s="24"/>
      <c r="C85" s="25">
        <v>42811</v>
      </c>
      <c r="D85" s="25">
        <v>42811</v>
      </c>
      <c r="E85" s="27">
        <v>3</v>
      </c>
      <c r="F85" s="28">
        <f t="shared" si="14"/>
        <v>1</v>
      </c>
      <c r="G85" s="29">
        <v>3</v>
      </c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</row>
    <row r="86" spans="1:63" x14ac:dyDescent="0.25">
      <c r="A86" s="23" t="s">
        <v>72</v>
      </c>
      <c r="B86" s="24"/>
      <c r="C86" s="25">
        <v>42812</v>
      </c>
      <c r="D86" s="25">
        <v>42812</v>
      </c>
      <c r="E86" s="27">
        <v>1</v>
      </c>
      <c r="F86" s="28">
        <f t="shared" si="14"/>
        <v>2</v>
      </c>
      <c r="G86" s="29">
        <v>2</v>
      </c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</row>
    <row r="87" spans="1:63" x14ac:dyDescent="0.25">
      <c r="A87" s="23" t="s">
        <v>69</v>
      </c>
      <c r="B87" s="24"/>
      <c r="C87" s="25">
        <v>42812</v>
      </c>
      <c r="D87" s="25">
        <v>42813</v>
      </c>
      <c r="E87" s="27">
        <v>4</v>
      </c>
      <c r="F87" s="28">
        <f t="shared" si="14"/>
        <v>0.75</v>
      </c>
      <c r="G87" s="29">
        <v>3</v>
      </c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</row>
    <row r="88" spans="1:63" x14ac:dyDescent="0.25">
      <c r="A88" s="32" t="s">
        <v>70</v>
      </c>
      <c r="B88" s="41" t="s">
        <v>27</v>
      </c>
      <c r="C88" s="18"/>
      <c r="D88" s="18"/>
      <c r="E88" s="19"/>
      <c r="F88" s="28"/>
      <c r="G88" s="21"/>
    </row>
    <row r="89" spans="1:63" x14ac:dyDescent="0.25">
      <c r="A89" s="23" t="s">
        <v>71</v>
      </c>
      <c r="B89" s="24"/>
      <c r="C89" s="25">
        <v>42812</v>
      </c>
      <c r="D89" s="25">
        <v>42812</v>
      </c>
      <c r="E89" s="27">
        <v>3</v>
      </c>
      <c r="F89" s="28">
        <f t="shared" si="14"/>
        <v>0.66666666666666663</v>
      </c>
      <c r="G89" s="29">
        <v>2</v>
      </c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</row>
    <row r="90" spans="1:63" x14ac:dyDescent="0.25">
      <c r="A90" s="31" t="s">
        <v>76</v>
      </c>
      <c r="B90" s="39" t="s">
        <v>21</v>
      </c>
      <c r="C90" s="18"/>
      <c r="D90" s="18"/>
      <c r="E90" s="19"/>
      <c r="F90" s="28"/>
      <c r="G90" s="21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Z90" s="22"/>
      <c r="AA90" s="22"/>
      <c r="AB90" s="22"/>
      <c r="AC90" s="22"/>
      <c r="AD90" s="22"/>
      <c r="AE90" s="22"/>
      <c r="AF90" s="22"/>
      <c r="AG90" s="22"/>
      <c r="AH90" s="22"/>
    </row>
    <row r="91" spans="1:63" x14ac:dyDescent="0.25">
      <c r="A91" s="23" t="s">
        <v>73</v>
      </c>
      <c r="B91" s="24"/>
      <c r="C91" s="25">
        <v>42813</v>
      </c>
      <c r="D91" s="25">
        <v>42813</v>
      </c>
      <c r="E91" s="27">
        <v>3</v>
      </c>
      <c r="F91" s="28">
        <f t="shared" si="14"/>
        <v>1.3333333333333333</v>
      </c>
      <c r="G91" s="29">
        <v>4</v>
      </c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</row>
    <row r="92" spans="1:63" x14ac:dyDescent="0.25">
      <c r="A92" s="32" t="s">
        <v>77</v>
      </c>
      <c r="B92" s="37" t="s">
        <v>11</v>
      </c>
      <c r="C92" s="18"/>
      <c r="D92" s="18"/>
      <c r="E92" s="19"/>
      <c r="F92" s="28"/>
      <c r="G92" s="21"/>
    </row>
    <row r="93" spans="1:63" x14ac:dyDescent="0.25">
      <c r="A93" s="23" t="s">
        <v>74</v>
      </c>
      <c r="B93" s="24"/>
      <c r="C93" s="25">
        <v>42813</v>
      </c>
      <c r="D93" s="25">
        <v>42813</v>
      </c>
      <c r="E93" s="27">
        <v>2</v>
      </c>
      <c r="F93" s="28">
        <f t="shared" si="14"/>
        <v>0.5</v>
      </c>
      <c r="G93" s="29">
        <v>1</v>
      </c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</row>
    <row r="94" spans="1:63" x14ac:dyDescent="0.25">
      <c r="A94" s="23" t="s">
        <v>79</v>
      </c>
      <c r="B94" s="24"/>
      <c r="C94" s="25">
        <v>42813</v>
      </c>
      <c r="D94" s="25">
        <v>42813</v>
      </c>
      <c r="E94" s="27">
        <v>2</v>
      </c>
      <c r="F94" s="28">
        <f t="shared" si="14"/>
        <v>1</v>
      </c>
      <c r="G94" s="29">
        <v>2</v>
      </c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</row>
    <row r="95" spans="1:63" x14ac:dyDescent="0.25">
      <c r="A95" s="23" t="s">
        <v>82</v>
      </c>
      <c r="B95" s="24"/>
      <c r="C95" s="25">
        <v>42813</v>
      </c>
      <c r="D95" s="25">
        <v>42813</v>
      </c>
      <c r="E95" s="27">
        <v>2</v>
      </c>
      <c r="F95" s="28">
        <f t="shared" si="14"/>
        <v>0.5</v>
      </c>
      <c r="G95" s="29">
        <v>1</v>
      </c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</row>
    <row r="96" spans="1:63" x14ac:dyDescent="0.25">
      <c r="A96" s="31" t="s">
        <v>101</v>
      </c>
      <c r="B96" s="40" t="s">
        <v>28</v>
      </c>
      <c r="F96" s="28"/>
    </row>
    <row r="97" spans="1:115" ht="18.75" customHeight="1" x14ac:dyDescent="0.25">
      <c r="A97" s="23" t="s">
        <v>101</v>
      </c>
      <c r="B97" s="24"/>
      <c r="C97" s="25">
        <v>42813</v>
      </c>
      <c r="D97" s="25">
        <v>42813</v>
      </c>
      <c r="E97" s="27">
        <v>6</v>
      </c>
      <c r="F97" s="28">
        <f t="shared" si="14"/>
        <v>0.83333333333333337</v>
      </c>
      <c r="G97" s="29">
        <v>5</v>
      </c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</row>
    <row r="98" spans="1:115" x14ac:dyDescent="0.25">
      <c r="A98" s="49" t="s">
        <v>327</v>
      </c>
      <c r="B98" s="49" t="s">
        <v>89</v>
      </c>
      <c r="C98" s="18"/>
      <c r="D98" s="18"/>
      <c r="E98" s="19"/>
      <c r="F98" s="28"/>
      <c r="G98" s="21"/>
    </row>
    <row r="99" spans="1:115" x14ac:dyDescent="0.25">
      <c r="A99" s="23" t="s">
        <v>327</v>
      </c>
      <c r="B99" s="24"/>
      <c r="C99" s="25">
        <v>42809</v>
      </c>
      <c r="D99" s="25">
        <v>42810</v>
      </c>
      <c r="E99" s="27">
        <v>6</v>
      </c>
      <c r="F99" s="28">
        <f t="shared" ref="F99" si="15">G99/E99</f>
        <v>0.66666666666666663</v>
      </c>
      <c r="G99" s="29">
        <v>4</v>
      </c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</row>
    <row r="100" spans="1:115" x14ac:dyDescent="0.25">
      <c r="A100" s="32" t="s">
        <v>80</v>
      </c>
      <c r="B100" s="41" t="s">
        <v>27</v>
      </c>
      <c r="C100" s="18"/>
      <c r="D100" s="18"/>
      <c r="E100" s="19"/>
      <c r="F100" s="28"/>
      <c r="G100" s="21"/>
    </row>
    <row r="101" spans="1:115" x14ac:dyDescent="0.25">
      <c r="A101" s="23" t="s">
        <v>75</v>
      </c>
      <c r="B101" s="24"/>
      <c r="C101" s="25">
        <v>42813</v>
      </c>
      <c r="D101" s="25">
        <v>42813</v>
      </c>
      <c r="E101" s="27">
        <v>2</v>
      </c>
      <c r="F101" s="28">
        <f t="shared" si="14"/>
        <v>1.5</v>
      </c>
      <c r="G101" s="29">
        <v>3</v>
      </c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</row>
    <row r="102" spans="1:115" x14ac:dyDescent="0.25">
      <c r="A102" s="23" t="s">
        <v>81</v>
      </c>
      <c r="B102" s="24"/>
      <c r="C102" s="25">
        <v>42813</v>
      </c>
      <c r="D102" s="25">
        <v>42815</v>
      </c>
      <c r="E102" s="27">
        <v>5</v>
      </c>
      <c r="F102" s="28">
        <f t="shared" si="14"/>
        <v>0.8</v>
      </c>
      <c r="G102" s="29">
        <v>4</v>
      </c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</row>
    <row r="103" spans="1:115" ht="16.5" customHeight="1" x14ac:dyDescent="0.25">
      <c r="A103" s="30" t="s">
        <v>50</v>
      </c>
      <c r="B103" s="38" t="s">
        <v>14</v>
      </c>
      <c r="C103" s="18"/>
      <c r="D103" s="18"/>
      <c r="E103" s="19"/>
      <c r="F103" s="28"/>
      <c r="G103" s="21"/>
    </row>
    <row r="104" spans="1:115" ht="16.5" customHeight="1" x14ac:dyDescent="0.25">
      <c r="A104" s="23" t="s">
        <v>78</v>
      </c>
      <c r="B104" s="24"/>
      <c r="C104" s="25">
        <v>42813</v>
      </c>
      <c r="D104" s="25">
        <v>42813</v>
      </c>
      <c r="E104" s="27">
        <v>3</v>
      </c>
      <c r="F104" s="28">
        <f t="shared" si="14"/>
        <v>1</v>
      </c>
      <c r="G104" s="29">
        <v>3</v>
      </c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</row>
    <row r="105" spans="1:115" ht="16.5" customHeight="1" x14ac:dyDescent="0.25">
      <c r="A105" s="23" t="s">
        <v>83</v>
      </c>
      <c r="B105" s="24"/>
      <c r="C105" s="25">
        <v>42813</v>
      </c>
      <c r="D105" s="25">
        <v>42814</v>
      </c>
      <c r="E105" s="27">
        <v>3</v>
      </c>
      <c r="F105" s="28">
        <f t="shared" si="14"/>
        <v>0.33333333333333331</v>
      </c>
      <c r="G105" s="29">
        <v>1</v>
      </c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</row>
    <row r="106" spans="1:115" ht="16.5" customHeight="1" x14ac:dyDescent="0.25">
      <c r="A106" s="23" t="s">
        <v>84</v>
      </c>
      <c r="B106" s="24"/>
      <c r="C106" s="25">
        <v>42813</v>
      </c>
      <c r="D106" s="25">
        <v>42815</v>
      </c>
      <c r="E106" s="27">
        <v>3</v>
      </c>
      <c r="F106" s="28">
        <f t="shared" si="14"/>
        <v>1</v>
      </c>
      <c r="G106" s="29">
        <v>3</v>
      </c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</row>
    <row r="107" spans="1:115" x14ac:dyDescent="0.25">
      <c r="A107" s="50" t="s">
        <v>230</v>
      </c>
      <c r="B107" s="50" t="s">
        <v>108</v>
      </c>
      <c r="F107" s="28"/>
      <c r="CL107" s="22"/>
      <c r="CM107" s="22"/>
      <c r="CN107" s="22"/>
      <c r="CO107" s="22"/>
      <c r="CP107" s="22"/>
      <c r="CQ107" s="22"/>
      <c r="CR107" s="22"/>
      <c r="CS107" s="22"/>
      <c r="CT107" s="22"/>
      <c r="CU107" s="22"/>
      <c r="CV107" s="22"/>
      <c r="CW107" s="22"/>
      <c r="CX107" s="22"/>
      <c r="CY107" s="22"/>
      <c r="CZ107" s="22"/>
      <c r="DA107" s="22"/>
      <c r="DB107" s="22"/>
      <c r="DC107" s="22"/>
      <c r="DD107" s="22"/>
      <c r="DE107" s="22"/>
      <c r="DF107" s="22"/>
      <c r="DG107" s="22"/>
      <c r="DH107" s="22"/>
      <c r="DI107" s="22"/>
      <c r="DJ107" s="22"/>
      <c r="DK107" s="22"/>
    </row>
    <row r="108" spans="1:115" ht="18.75" customHeight="1" x14ac:dyDescent="0.25">
      <c r="A108" s="47" t="s">
        <v>230</v>
      </c>
      <c r="B108" s="24"/>
      <c r="C108" s="25">
        <v>42817</v>
      </c>
      <c r="D108" s="25">
        <v>42817</v>
      </c>
      <c r="E108" s="27">
        <v>3</v>
      </c>
      <c r="F108" s="28">
        <f t="shared" ref="F108" si="16">G108/E108</f>
        <v>1</v>
      </c>
      <c r="G108" s="29">
        <v>3</v>
      </c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  <c r="CD108" s="22"/>
      <c r="CE108" s="22"/>
      <c r="CF108" s="22"/>
      <c r="CJ108" s="22"/>
      <c r="CK108" s="22"/>
      <c r="CL108" s="22"/>
      <c r="CM108" s="22"/>
      <c r="CN108" s="22"/>
      <c r="CO108" s="22"/>
      <c r="CP108" s="22"/>
      <c r="CQ108" s="22"/>
      <c r="CR108" s="22"/>
      <c r="CS108" s="22"/>
      <c r="CT108" s="22"/>
      <c r="CU108" s="22"/>
      <c r="CV108" s="22"/>
      <c r="CW108" s="22"/>
      <c r="CX108" s="22"/>
      <c r="CY108" s="22"/>
      <c r="CZ108" s="22"/>
      <c r="DA108" s="22"/>
      <c r="DB108" s="22"/>
      <c r="DC108" s="22"/>
      <c r="DD108" s="22"/>
      <c r="DE108" s="22"/>
      <c r="DF108" s="22"/>
      <c r="DG108" s="22"/>
      <c r="DH108" s="22"/>
      <c r="DI108" s="22"/>
      <c r="DJ108" s="22"/>
      <c r="DK108" s="22"/>
    </row>
    <row r="109" spans="1:115" x14ac:dyDescent="0.25">
      <c r="A109" s="32" t="s">
        <v>85</v>
      </c>
      <c r="B109" s="37" t="s">
        <v>11</v>
      </c>
      <c r="C109" s="18"/>
      <c r="D109" s="18"/>
      <c r="E109" s="19"/>
      <c r="F109" s="28"/>
      <c r="G109" s="21"/>
    </row>
    <row r="110" spans="1:115" x14ac:dyDescent="0.25">
      <c r="A110" s="23" t="s">
        <v>85</v>
      </c>
      <c r="B110" s="24"/>
      <c r="C110" s="25">
        <v>42817</v>
      </c>
      <c r="D110" s="25">
        <v>42817</v>
      </c>
      <c r="E110" s="27">
        <v>2</v>
      </c>
      <c r="F110" s="28">
        <f t="shared" si="14"/>
        <v>1.5</v>
      </c>
      <c r="G110" s="29">
        <v>3</v>
      </c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</row>
    <row r="111" spans="1:115" x14ac:dyDescent="0.25">
      <c r="A111" s="31" t="s">
        <v>23</v>
      </c>
      <c r="B111" s="40" t="s">
        <v>28</v>
      </c>
      <c r="C111" s="18"/>
      <c r="D111" s="18"/>
      <c r="E111" s="19"/>
      <c r="F111" s="28"/>
      <c r="G111" s="21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</row>
    <row r="112" spans="1:115" x14ac:dyDescent="0.25">
      <c r="A112" s="23" t="s">
        <v>165</v>
      </c>
      <c r="B112" s="24"/>
      <c r="C112" s="25">
        <v>42810</v>
      </c>
      <c r="D112" s="25">
        <v>42810</v>
      </c>
      <c r="E112" s="27">
        <v>5</v>
      </c>
      <c r="F112" s="28">
        <f t="shared" si="14"/>
        <v>0.6</v>
      </c>
      <c r="G112" s="29">
        <v>3</v>
      </c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</row>
    <row r="113" spans="1:115" x14ac:dyDescent="0.25">
      <c r="A113" s="23" t="s">
        <v>86</v>
      </c>
      <c r="B113" s="24"/>
      <c r="C113" s="25">
        <v>42817</v>
      </c>
      <c r="D113" s="25">
        <v>42821</v>
      </c>
      <c r="E113" s="27">
        <v>2</v>
      </c>
      <c r="F113" s="28">
        <f t="shared" si="14"/>
        <v>1.5</v>
      </c>
      <c r="G113" s="29">
        <v>3</v>
      </c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</row>
    <row r="114" spans="1:115" x14ac:dyDescent="0.25">
      <c r="A114" s="32" t="s">
        <v>87</v>
      </c>
      <c r="B114" s="41" t="s">
        <v>27</v>
      </c>
      <c r="C114" s="18"/>
      <c r="D114" s="18"/>
      <c r="E114" s="19"/>
      <c r="F114" s="28"/>
      <c r="G114" s="21"/>
    </row>
    <row r="115" spans="1:115" x14ac:dyDescent="0.25">
      <c r="A115" s="23" t="s">
        <v>90</v>
      </c>
      <c r="B115" s="24"/>
      <c r="C115" s="25">
        <v>42817</v>
      </c>
      <c r="D115" s="25">
        <v>42822</v>
      </c>
      <c r="E115" s="27">
        <v>12</v>
      </c>
      <c r="F115" s="28">
        <f t="shared" si="14"/>
        <v>1.25</v>
      </c>
      <c r="G115" s="29">
        <v>15</v>
      </c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</row>
    <row r="116" spans="1:115" ht="16.5" customHeight="1" x14ac:dyDescent="0.25">
      <c r="A116" s="30" t="s">
        <v>46</v>
      </c>
      <c r="B116" s="38" t="s">
        <v>14</v>
      </c>
      <c r="C116" s="18"/>
      <c r="D116" s="18"/>
      <c r="E116" s="19"/>
      <c r="F116" s="28"/>
      <c r="G116" s="21"/>
    </row>
    <row r="117" spans="1:115" ht="16.5" customHeight="1" x14ac:dyDescent="0.25">
      <c r="A117" s="23" t="s">
        <v>91</v>
      </c>
      <c r="B117" s="24"/>
      <c r="C117" s="25">
        <v>42817</v>
      </c>
      <c r="D117" s="25">
        <v>42818</v>
      </c>
      <c r="E117" s="27">
        <v>4</v>
      </c>
      <c r="F117" s="28">
        <f t="shared" si="14"/>
        <v>1.25</v>
      </c>
      <c r="G117" s="29">
        <v>5</v>
      </c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</row>
    <row r="118" spans="1:115" x14ac:dyDescent="0.25">
      <c r="A118" s="49" t="s">
        <v>58</v>
      </c>
      <c r="B118" s="49" t="s">
        <v>89</v>
      </c>
      <c r="C118" s="18"/>
      <c r="D118" s="18"/>
      <c r="E118" s="19"/>
      <c r="F118" s="28"/>
      <c r="G118" s="21"/>
    </row>
    <row r="119" spans="1:115" x14ac:dyDescent="0.25">
      <c r="A119" s="23" t="s">
        <v>88</v>
      </c>
      <c r="B119" s="24"/>
      <c r="C119" s="25">
        <v>42818</v>
      </c>
      <c r="D119" s="25">
        <v>42818</v>
      </c>
      <c r="E119" s="27">
        <v>4</v>
      </c>
      <c r="F119" s="28">
        <f t="shared" si="14"/>
        <v>0.75</v>
      </c>
      <c r="G119" s="29">
        <v>3</v>
      </c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</row>
    <row r="120" spans="1:115" ht="16.5" customHeight="1" x14ac:dyDescent="0.25">
      <c r="A120" s="30" t="s">
        <v>92</v>
      </c>
      <c r="B120" s="38" t="s">
        <v>14</v>
      </c>
      <c r="C120" s="18"/>
      <c r="D120" s="18"/>
      <c r="E120" s="19"/>
      <c r="F120" s="28"/>
      <c r="G120" s="21"/>
    </row>
    <row r="121" spans="1:115" ht="16.5" customHeight="1" x14ac:dyDescent="0.25">
      <c r="A121" s="23" t="s">
        <v>93</v>
      </c>
      <c r="B121" s="24"/>
      <c r="C121" s="25">
        <v>42821</v>
      </c>
      <c r="D121" s="25">
        <v>42821</v>
      </c>
      <c r="E121" s="27">
        <v>2</v>
      </c>
      <c r="F121" s="28">
        <f t="shared" si="14"/>
        <v>1</v>
      </c>
      <c r="G121" s="29">
        <v>2</v>
      </c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</row>
    <row r="122" spans="1:115" ht="22.5" customHeight="1" x14ac:dyDescent="0.25">
      <c r="A122" s="23" t="s">
        <v>97</v>
      </c>
      <c r="B122" s="24"/>
      <c r="C122" s="25">
        <v>42822</v>
      </c>
      <c r="D122" s="25">
        <v>42822</v>
      </c>
      <c r="E122" s="27">
        <v>2</v>
      </c>
      <c r="F122" s="28">
        <f t="shared" si="14"/>
        <v>0.5</v>
      </c>
      <c r="G122" s="29">
        <v>1</v>
      </c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</row>
    <row r="123" spans="1:115" x14ac:dyDescent="0.25">
      <c r="A123" s="50" t="s">
        <v>230</v>
      </c>
      <c r="B123" s="50" t="s">
        <v>108</v>
      </c>
      <c r="F123" s="28"/>
      <c r="CL123" s="22"/>
      <c r="CM123" s="22"/>
      <c r="CN123" s="22"/>
      <c r="CO123" s="22"/>
      <c r="CP123" s="22"/>
      <c r="CQ123" s="22"/>
      <c r="CR123" s="22"/>
      <c r="CS123" s="22"/>
      <c r="CT123" s="22"/>
      <c r="CU123" s="22"/>
      <c r="CV123" s="22"/>
      <c r="CW123" s="22"/>
      <c r="CX123" s="22"/>
      <c r="CY123" s="22"/>
      <c r="CZ123" s="22"/>
      <c r="DA123" s="22"/>
      <c r="DB123" s="22"/>
      <c r="DC123" s="22"/>
      <c r="DD123" s="22"/>
      <c r="DE123" s="22"/>
      <c r="DF123" s="22"/>
      <c r="DG123" s="22"/>
      <c r="DH123" s="22"/>
      <c r="DI123" s="22"/>
      <c r="DJ123" s="22"/>
      <c r="DK123" s="22"/>
    </row>
    <row r="124" spans="1:115" ht="18.75" customHeight="1" x14ac:dyDescent="0.25">
      <c r="A124" s="47" t="s">
        <v>230</v>
      </c>
      <c r="B124" s="24"/>
      <c r="C124" s="25">
        <v>42822</v>
      </c>
      <c r="D124" s="25">
        <v>42822</v>
      </c>
      <c r="E124" s="27">
        <v>3</v>
      </c>
      <c r="F124" s="28">
        <f t="shared" ref="F124" si="17">G124/E124</f>
        <v>1</v>
      </c>
      <c r="G124" s="29">
        <v>3</v>
      </c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  <c r="CD124" s="22"/>
      <c r="CE124" s="22"/>
      <c r="CF124" s="22"/>
      <c r="CJ124" s="22"/>
      <c r="CK124" s="22"/>
      <c r="CL124" s="22"/>
      <c r="CM124" s="22"/>
      <c r="CN124" s="22"/>
      <c r="CO124" s="22"/>
      <c r="CP124" s="22"/>
      <c r="CQ124" s="22"/>
      <c r="CR124" s="22"/>
      <c r="CS124" s="22"/>
      <c r="CT124" s="22"/>
      <c r="CU124" s="22"/>
      <c r="CV124" s="22"/>
      <c r="CW124" s="22"/>
      <c r="CX124" s="22"/>
      <c r="CY124" s="22"/>
      <c r="CZ124" s="22"/>
      <c r="DA124" s="22"/>
      <c r="DB124" s="22"/>
      <c r="DC124" s="22"/>
      <c r="DD124" s="22"/>
      <c r="DE124" s="22"/>
      <c r="DF124" s="22"/>
      <c r="DG124" s="22"/>
      <c r="DH124" s="22"/>
      <c r="DI124" s="22"/>
      <c r="DJ124" s="22"/>
      <c r="DK124" s="22"/>
    </row>
    <row r="125" spans="1:115" x14ac:dyDescent="0.25">
      <c r="A125" s="32" t="s">
        <v>94</v>
      </c>
      <c r="B125" s="37" t="s">
        <v>11</v>
      </c>
      <c r="C125" s="18"/>
      <c r="D125" s="18"/>
      <c r="E125" s="19"/>
      <c r="F125" s="28"/>
      <c r="G125" s="21"/>
    </row>
    <row r="126" spans="1:115" x14ac:dyDescent="0.25">
      <c r="A126" s="23" t="s">
        <v>94</v>
      </c>
      <c r="B126" s="24"/>
      <c r="C126" s="25">
        <v>42822</v>
      </c>
      <c r="D126" s="25">
        <v>42823</v>
      </c>
      <c r="E126" s="27">
        <v>5</v>
      </c>
      <c r="F126" s="28">
        <f t="shared" si="14"/>
        <v>1.4</v>
      </c>
      <c r="G126" s="29">
        <v>7</v>
      </c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</row>
    <row r="127" spans="1:115" x14ac:dyDescent="0.25">
      <c r="A127" s="49" t="s">
        <v>331</v>
      </c>
      <c r="B127" s="49" t="s">
        <v>89</v>
      </c>
      <c r="C127" s="18"/>
      <c r="D127" s="18"/>
      <c r="E127" s="19"/>
      <c r="F127" s="28"/>
      <c r="G127" s="21"/>
    </row>
    <row r="128" spans="1:115" x14ac:dyDescent="0.25">
      <c r="A128" s="23" t="s">
        <v>328</v>
      </c>
      <c r="B128" s="24"/>
      <c r="C128" s="25">
        <v>42822</v>
      </c>
      <c r="D128" s="25">
        <v>42824</v>
      </c>
      <c r="E128" s="27">
        <v>1</v>
      </c>
      <c r="F128" s="28">
        <f t="shared" si="14"/>
        <v>2</v>
      </c>
      <c r="G128" s="29">
        <v>2</v>
      </c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</row>
    <row r="129" spans="1:115" x14ac:dyDescent="0.25">
      <c r="A129" s="23" t="s">
        <v>329</v>
      </c>
      <c r="B129" s="24"/>
      <c r="C129" s="25">
        <v>42822</v>
      </c>
      <c r="D129" s="25">
        <v>42824</v>
      </c>
      <c r="E129" s="27">
        <v>2</v>
      </c>
      <c r="F129" s="28">
        <f t="shared" si="14"/>
        <v>1</v>
      </c>
      <c r="G129" s="29">
        <v>2</v>
      </c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</row>
    <row r="130" spans="1:115" x14ac:dyDescent="0.25">
      <c r="A130" s="23" t="s">
        <v>330</v>
      </c>
      <c r="B130" s="24"/>
      <c r="C130" s="25">
        <v>42822</v>
      </c>
      <c r="D130" s="25">
        <v>42824</v>
      </c>
      <c r="E130" s="27">
        <v>1</v>
      </c>
      <c r="F130" s="28">
        <f t="shared" si="14"/>
        <v>3</v>
      </c>
      <c r="G130" s="29">
        <v>3</v>
      </c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</row>
    <row r="131" spans="1:115" x14ac:dyDescent="0.25">
      <c r="A131" s="31" t="s">
        <v>95</v>
      </c>
      <c r="B131" s="39" t="s">
        <v>21</v>
      </c>
      <c r="C131" s="18"/>
      <c r="D131" s="18"/>
      <c r="E131" s="19"/>
      <c r="F131" s="28"/>
      <c r="G131" s="21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Z131" s="22"/>
      <c r="AA131" s="22"/>
      <c r="AB131" s="22"/>
      <c r="AC131" s="22"/>
      <c r="AD131" s="22"/>
      <c r="AE131" s="22"/>
      <c r="AF131" s="22"/>
      <c r="AG131" s="22"/>
      <c r="AH131" s="22"/>
    </row>
    <row r="132" spans="1:115" x14ac:dyDescent="0.25">
      <c r="A132" s="23" t="s">
        <v>96</v>
      </c>
      <c r="B132" s="24"/>
      <c r="C132" s="25">
        <v>42822</v>
      </c>
      <c r="D132" s="25">
        <v>42822</v>
      </c>
      <c r="E132" s="27">
        <v>3</v>
      </c>
      <c r="F132" s="28">
        <f t="shared" si="14"/>
        <v>1</v>
      </c>
      <c r="G132" s="29">
        <v>3</v>
      </c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</row>
    <row r="133" spans="1:115" x14ac:dyDescent="0.25">
      <c r="A133" s="32" t="s">
        <v>87</v>
      </c>
      <c r="B133" s="41" t="s">
        <v>27</v>
      </c>
      <c r="C133" s="18"/>
      <c r="D133" s="18"/>
      <c r="E133" s="19"/>
      <c r="F133" s="28"/>
      <c r="G133" s="21"/>
    </row>
    <row r="134" spans="1:115" x14ac:dyDescent="0.25">
      <c r="A134" s="23" t="s">
        <v>98</v>
      </c>
      <c r="B134" s="24"/>
      <c r="C134" s="25">
        <v>42823</v>
      </c>
      <c r="D134" s="25">
        <v>42823</v>
      </c>
      <c r="E134" s="27">
        <v>8</v>
      </c>
      <c r="F134" s="28">
        <f t="shared" si="14"/>
        <v>0.75</v>
      </c>
      <c r="G134" s="29">
        <v>6</v>
      </c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</row>
    <row r="135" spans="1:115" ht="16.5" customHeight="1" x14ac:dyDescent="0.25">
      <c r="A135" s="30" t="s">
        <v>100</v>
      </c>
      <c r="B135" s="38" t="s">
        <v>14</v>
      </c>
      <c r="C135" s="18"/>
      <c r="D135" s="18"/>
      <c r="E135" s="19"/>
      <c r="F135" s="28"/>
      <c r="G135" s="21"/>
    </row>
    <row r="136" spans="1:115" ht="16.5" customHeight="1" x14ac:dyDescent="0.25">
      <c r="A136" s="23" t="s">
        <v>99</v>
      </c>
      <c r="B136" s="24"/>
      <c r="C136" s="25">
        <v>42823</v>
      </c>
      <c r="D136" s="25">
        <v>42823</v>
      </c>
      <c r="E136" s="27">
        <v>6</v>
      </c>
      <c r="F136" s="28">
        <f t="shared" si="14"/>
        <v>1.3333333333333333</v>
      </c>
      <c r="G136" s="29">
        <v>8</v>
      </c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</row>
    <row r="137" spans="1:115" x14ac:dyDescent="0.25">
      <c r="A137" s="31" t="s">
        <v>101</v>
      </c>
      <c r="B137" s="40" t="s">
        <v>28</v>
      </c>
      <c r="F137" s="28"/>
    </row>
    <row r="138" spans="1:115" ht="18.75" customHeight="1" x14ac:dyDescent="0.25">
      <c r="A138" s="23" t="s">
        <v>101</v>
      </c>
      <c r="B138" s="24"/>
      <c r="C138" s="25">
        <v>42823</v>
      </c>
      <c r="D138" s="25">
        <v>42823</v>
      </c>
      <c r="E138" s="27">
        <v>5</v>
      </c>
      <c r="F138" s="28">
        <f t="shared" si="14"/>
        <v>0.8</v>
      </c>
      <c r="G138" s="29">
        <v>4</v>
      </c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</row>
    <row r="139" spans="1:115" x14ac:dyDescent="0.25">
      <c r="A139" s="31" t="s">
        <v>31</v>
      </c>
      <c r="B139" s="39" t="s">
        <v>21</v>
      </c>
      <c r="F139" s="28"/>
    </row>
    <row r="140" spans="1:115" ht="18.75" customHeight="1" x14ac:dyDescent="0.25">
      <c r="A140" s="23" t="s">
        <v>31</v>
      </c>
      <c r="B140" s="24"/>
      <c r="C140" s="25">
        <v>42823</v>
      </c>
      <c r="D140" s="25">
        <v>42823</v>
      </c>
      <c r="E140" s="27">
        <v>5</v>
      </c>
      <c r="F140" s="28">
        <f t="shared" si="14"/>
        <v>0.8</v>
      </c>
      <c r="G140" s="29">
        <v>4</v>
      </c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</row>
    <row r="141" spans="1:115" x14ac:dyDescent="0.25">
      <c r="A141" s="50" t="s">
        <v>230</v>
      </c>
      <c r="B141" s="50" t="s">
        <v>108</v>
      </c>
      <c r="F141" s="28"/>
      <c r="CL141" s="22"/>
      <c r="CM141" s="22"/>
      <c r="CN141" s="22"/>
      <c r="CO141" s="22"/>
      <c r="CP141" s="22"/>
      <c r="CQ141" s="22"/>
      <c r="CR141" s="22"/>
      <c r="CS141" s="22"/>
      <c r="CT141" s="22"/>
      <c r="CU141" s="22"/>
      <c r="CV141" s="22"/>
      <c r="CW141" s="22"/>
      <c r="CX141" s="22"/>
      <c r="CY141" s="22"/>
      <c r="CZ141" s="22"/>
      <c r="DA141" s="22"/>
      <c r="DB141" s="22"/>
      <c r="DC141" s="22"/>
      <c r="DD141" s="22"/>
      <c r="DE141" s="22"/>
      <c r="DF141" s="22"/>
      <c r="DG141" s="22"/>
      <c r="DH141" s="22"/>
      <c r="DI141" s="22"/>
      <c r="DJ141" s="22"/>
      <c r="DK141" s="22"/>
    </row>
    <row r="142" spans="1:115" ht="18.75" customHeight="1" x14ac:dyDescent="0.25">
      <c r="A142" s="47" t="s">
        <v>230</v>
      </c>
      <c r="B142" s="24"/>
      <c r="C142" s="25">
        <v>42824</v>
      </c>
      <c r="D142" s="25">
        <v>42824</v>
      </c>
      <c r="E142" s="27">
        <v>3</v>
      </c>
      <c r="F142" s="28">
        <f t="shared" ref="F142" si="18">G142/E142</f>
        <v>1</v>
      </c>
      <c r="G142" s="29">
        <v>3</v>
      </c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  <c r="CD142" s="22"/>
      <c r="CE142" s="22"/>
      <c r="CF142" s="22"/>
      <c r="CJ142" s="22"/>
      <c r="CK142" s="22"/>
      <c r="CL142" s="22"/>
      <c r="CM142" s="22"/>
      <c r="CN142" s="22"/>
      <c r="CO142" s="22"/>
      <c r="CP142" s="22"/>
      <c r="CQ142" s="22"/>
      <c r="CR142" s="22"/>
      <c r="CS142" s="22"/>
      <c r="CT142" s="22"/>
      <c r="CU142" s="22"/>
      <c r="CV142" s="22"/>
      <c r="CW142" s="22"/>
      <c r="CX142" s="22"/>
      <c r="CY142" s="22"/>
      <c r="CZ142" s="22"/>
      <c r="DA142" s="22"/>
      <c r="DB142" s="22"/>
      <c r="DC142" s="22"/>
      <c r="DD142" s="22"/>
      <c r="DE142" s="22"/>
      <c r="DF142" s="22"/>
      <c r="DG142" s="22"/>
      <c r="DH142" s="22"/>
      <c r="DI142" s="22"/>
      <c r="DJ142" s="22"/>
      <c r="DK142" s="22"/>
    </row>
    <row r="143" spans="1:115" ht="16.5" customHeight="1" x14ac:dyDescent="0.25">
      <c r="A143" s="30" t="s">
        <v>102</v>
      </c>
      <c r="B143" s="38" t="s">
        <v>14</v>
      </c>
      <c r="C143" s="18"/>
      <c r="D143" s="18"/>
      <c r="E143" s="19"/>
      <c r="F143" s="28"/>
      <c r="G143" s="21"/>
    </row>
    <row r="144" spans="1:115" ht="16.5" customHeight="1" x14ac:dyDescent="0.25">
      <c r="A144" s="23" t="s">
        <v>102</v>
      </c>
      <c r="B144" s="24"/>
      <c r="C144" s="25">
        <v>42824</v>
      </c>
      <c r="D144" s="25">
        <v>42824</v>
      </c>
      <c r="E144" s="27">
        <v>2</v>
      </c>
      <c r="F144" s="28">
        <f t="shared" si="14"/>
        <v>0.5</v>
      </c>
      <c r="G144" s="29">
        <v>1</v>
      </c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</row>
    <row r="145" spans="1:63" ht="16.5" customHeight="1" x14ac:dyDescent="0.25">
      <c r="A145" s="23" t="s">
        <v>103</v>
      </c>
      <c r="B145" s="24"/>
      <c r="C145" s="25">
        <v>42824</v>
      </c>
      <c r="D145" s="25">
        <v>42824</v>
      </c>
      <c r="E145" s="27">
        <v>2</v>
      </c>
      <c r="F145" s="28">
        <f t="shared" si="14"/>
        <v>0.5</v>
      </c>
      <c r="G145" s="29">
        <v>1</v>
      </c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</row>
    <row r="146" spans="1:63" x14ac:dyDescent="0.25">
      <c r="A146" s="32" t="s">
        <v>85</v>
      </c>
      <c r="B146" s="37" t="s">
        <v>11</v>
      </c>
      <c r="C146" s="18"/>
      <c r="D146" s="18"/>
      <c r="E146" s="19"/>
      <c r="F146" s="28"/>
      <c r="G146" s="21"/>
    </row>
    <row r="147" spans="1:63" ht="18.75" customHeight="1" x14ac:dyDescent="0.25">
      <c r="A147" s="23" t="s">
        <v>104</v>
      </c>
      <c r="B147" s="24"/>
      <c r="C147" s="25">
        <v>42824</v>
      </c>
      <c r="D147" s="25">
        <v>42824</v>
      </c>
      <c r="E147" s="27">
        <v>3</v>
      </c>
      <c r="F147" s="28">
        <f t="shared" si="14"/>
        <v>1.3333333333333333</v>
      </c>
      <c r="G147" s="29">
        <v>4</v>
      </c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</row>
    <row r="148" spans="1:63" x14ac:dyDescent="0.25">
      <c r="A148" s="31" t="s">
        <v>31</v>
      </c>
      <c r="B148" s="39" t="s">
        <v>21</v>
      </c>
      <c r="F148" s="28"/>
    </row>
    <row r="149" spans="1:63" ht="18.75" customHeight="1" x14ac:dyDescent="0.25">
      <c r="A149" s="23" t="s">
        <v>105</v>
      </c>
      <c r="B149" s="24"/>
      <c r="C149" s="25">
        <v>42824</v>
      </c>
      <c r="D149" s="25">
        <v>42824</v>
      </c>
      <c r="E149" s="27">
        <v>3</v>
      </c>
      <c r="F149" s="28">
        <f t="shared" si="14"/>
        <v>1</v>
      </c>
      <c r="G149" s="29">
        <v>3</v>
      </c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</row>
    <row r="150" spans="1:63" ht="18.75" customHeight="1" x14ac:dyDescent="0.25">
      <c r="A150" s="23" t="s">
        <v>106</v>
      </c>
      <c r="B150" s="24"/>
      <c r="C150" s="25">
        <v>42824</v>
      </c>
      <c r="D150" s="25">
        <v>42825</v>
      </c>
      <c r="E150" s="27">
        <v>4</v>
      </c>
      <c r="F150" s="28">
        <f t="shared" si="14"/>
        <v>1.25</v>
      </c>
      <c r="G150" s="29">
        <v>5</v>
      </c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</row>
    <row r="151" spans="1:63" x14ac:dyDescent="0.25">
      <c r="A151" s="32" t="s">
        <v>87</v>
      </c>
      <c r="B151" s="41" t="s">
        <v>27</v>
      </c>
      <c r="C151" s="18"/>
      <c r="D151" s="18"/>
      <c r="E151" s="19"/>
      <c r="F151" s="28"/>
      <c r="G151" s="21"/>
    </row>
    <row r="152" spans="1:63" ht="18.75" customHeight="1" x14ac:dyDescent="0.25">
      <c r="A152" s="23" t="s">
        <v>107</v>
      </c>
      <c r="B152" s="24"/>
      <c r="C152" s="25">
        <v>42824</v>
      </c>
      <c r="D152" s="25">
        <v>42824</v>
      </c>
      <c r="E152" s="27">
        <v>2</v>
      </c>
      <c r="F152" s="28">
        <f t="shared" si="14"/>
        <v>1</v>
      </c>
      <c r="G152" s="29">
        <v>2</v>
      </c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</row>
    <row r="153" spans="1:63" x14ac:dyDescent="0.25">
      <c r="A153" s="31" t="s">
        <v>109</v>
      </c>
      <c r="B153" s="50" t="s">
        <v>108</v>
      </c>
      <c r="F153" s="28"/>
    </row>
    <row r="154" spans="1:63" ht="18.75" customHeight="1" x14ac:dyDescent="0.25">
      <c r="A154" s="23" t="s">
        <v>110</v>
      </c>
      <c r="B154" s="24"/>
      <c r="C154" s="25">
        <v>42824</v>
      </c>
      <c r="D154" s="25">
        <v>42824</v>
      </c>
      <c r="E154" s="27">
        <v>3</v>
      </c>
      <c r="F154" s="28">
        <f t="shared" ref="F154:F219" si="19">G154/E154</f>
        <v>0.66666666666666663</v>
      </c>
      <c r="G154" s="29">
        <v>2</v>
      </c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</row>
    <row r="155" spans="1:63" x14ac:dyDescent="0.25">
      <c r="A155" s="31" t="s">
        <v>111</v>
      </c>
      <c r="B155" s="40" t="s">
        <v>28</v>
      </c>
      <c r="F155" s="28"/>
    </row>
    <row r="156" spans="1:63" ht="18.75" customHeight="1" x14ac:dyDescent="0.25">
      <c r="A156" s="23" t="s">
        <v>111</v>
      </c>
      <c r="B156" s="24"/>
      <c r="C156" s="25">
        <v>42824</v>
      </c>
      <c r="D156" s="25">
        <v>42825</v>
      </c>
      <c r="E156" s="27">
        <v>5</v>
      </c>
      <c r="F156" s="28">
        <f t="shared" si="19"/>
        <v>1.2</v>
      </c>
      <c r="G156" s="29">
        <v>6</v>
      </c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</row>
    <row r="157" spans="1:63" x14ac:dyDescent="0.25">
      <c r="A157" s="49" t="s">
        <v>58</v>
      </c>
      <c r="B157" s="49" t="s">
        <v>89</v>
      </c>
      <c r="C157" s="18"/>
      <c r="D157" s="18"/>
      <c r="E157" s="19"/>
      <c r="F157" s="28"/>
      <c r="G157" s="21"/>
    </row>
    <row r="158" spans="1:63" ht="18.75" customHeight="1" x14ac:dyDescent="0.25">
      <c r="A158" s="23" t="s">
        <v>112</v>
      </c>
      <c r="B158" s="24"/>
      <c r="C158" s="25">
        <v>42824</v>
      </c>
      <c r="D158" s="25">
        <v>42825</v>
      </c>
      <c r="E158" s="27">
        <v>4</v>
      </c>
      <c r="F158" s="28">
        <f t="shared" si="19"/>
        <v>0.75</v>
      </c>
      <c r="G158" s="29">
        <v>3</v>
      </c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</row>
    <row r="159" spans="1:63" ht="16.5" customHeight="1" x14ac:dyDescent="0.25">
      <c r="A159" s="30" t="s">
        <v>119</v>
      </c>
      <c r="B159" s="38" t="s">
        <v>14</v>
      </c>
      <c r="C159" s="18"/>
      <c r="D159" s="18"/>
      <c r="E159" s="19"/>
      <c r="F159" s="28"/>
      <c r="G159" s="21"/>
    </row>
    <row r="160" spans="1:63" ht="16.5" customHeight="1" x14ac:dyDescent="0.25">
      <c r="A160" s="23" t="s">
        <v>119</v>
      </c>
      <c r="B160" s="24"/>
      <c r="C160" s="25">
        <v>42825</v>
      </c>
      <c r="D160" s="25">
        <v>42825</v>
      </c>
      <c r="E160" s="27">
        <v>1</v>
      </c>
      <c r="F160" s="28">
        <f t="shared" si="19"/>
        <v>1</v>
      </c>
      <c r="G160" s="29">
        <v>1</v>
      </c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  <c r="BJ160" s="22"/>
      <c r="BK160" s="22"/>
    </row>
    <row r="161" spans="1:63" x14ac:dyDescent="0.25">
      <c r="A161" s="32" t="s">
        <v>87</v>
      </c>
      <c r="B161" s="41" t="s">
        <v>27</v>
      </c>
      <c r="C161" s="18"/>
      <c r="D161" s="18"/>
      <c r="E161" s="19"/>
      <c r="F161" s="28"/>
      <c r="G161" s="21"/>
    </row>
    <row r="162" spans="1:63" ht="18.75" customHeight="1" x14ac:dyDescent="0.25">
      <c r="A162" s="23" t="s">
        <v>87</v>
      </c>
      <c r="B162" s="24"/>
      <c r="C162" s="25">
        <v>42825</v>
      </c>
      <c r="D162" s="25">
        <v>42825</v>
      </c>
      <c r="E162" s="27">
        <v>3</v>
      </c>
      <c r="F162" s="28">
        <f t="shared" si="19"/>
        <v>0.66666666666666663</v>
      </c>
      <c r="G162" s="29">
        <v>2</v>
      </c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  <c r="BG162" s="22"/>
      <c r="BH162" s="22"/>
      <c r="BI162" s="22"/>
      <c r="BJ162" s="22"/>
      <c r="BK162" s="22"/>
    </row>
    <row r="163" spans="1:63" x14ac:dyDescent="0.25">
      <c r="A163" s="32" t="s">
        <v>114</v>
      </c>
      <c r="B163" s="37" t="s">
        <v>11</v>
      </c>
      <c r="C163" s="18"/>
      <c r="D163" s="18"/>
      <c r="E163" s="19"/>
      <c r="F163" s="28"/>
      <c r="G163" s="21"/>
    </row>
    <row r="164" spans="1:63" ht="18.75" customHeight="1" x14ac:dyDescent="0.25">
      <c r="A164" s="23" t="s">
        <v>117</v>
      </c>
      <c r="B164" s="24"/>
      <c r="C164" s="25">
        <v>42825</v>
      </c>
      <c r="D164" s="25">
        <v>42826</v>
      </c>
      <c r="E164" s="27">
        <v>2</v>
      </c>
      <c r="F164" s="28">
        <f t="shared" si="19"/>
        <v>1</v>
      </c>
      <c r="G164" s="29">
        <v>2</v>
      </c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  <c r="BF164" s="22"/>
      <c r="BG164" s="22"/>
      <c r="BH164" s="22"/>
      <c r="BI164" s="22"/>
      <c r="BJ164" s="22"/>
      <c r="BK164" s="22"/>
    </row>
    <row r="165" spans="1:63" ht="18.75" customHeight="1" x14ac:dyDescent="0.25">
      <c r="A165" s="23" t="s">
        <v>115</v>
      </c>
      <c r="B165" s="24"/>
      <c r="C165" s="25">
        <v>42825</v>
      </c>
      <c r="D165" s="25">
        <v>42825</v>
      </c>
      <c r="E165" s="27">
        <v>2</v>
      </c>
      <c r="F165" s="28">
        <f t="shared" si="19"/>
        <v>0.5</v>
      </c>
      <c r="G165" s="29">
        <v>1</v>
      </c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  <c r="BF165" s="22"/>
      <c r="BG165" s="22"/>
      <c r="BH165" s="22"/>
      <c r="BI165" s="22"/>
      <c r="BJ165" s="22"/>
      <c r="BK165" s="22"/>
    </row>
    <row r="166" spans="1:63" ht="18.75" customHeight="1" x14ac:dyDescent="0.25">
      <c r="A166" s="23" t="s">
        <v>116</v>
      </c>
      <c r="B166" s="24"/>
      <c r="C166" s="25">
        <v>42825</v>
      </c>
      <c r="D166" s="25">
        <v>42826</v>
      </c>
      <c r="E166" s="27">
        <v>1</v>
      </c>
      <c r="F166" s="28">
        <f t="shared" si="19"/>
        <v>1</v>
      </c>
      <c r="G166" s="29">
        <v>1</v>
      </c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  <c r="BD166" s="22"/>
      <c r="BE166" s="22"/>
      <c r="BF166" s="22"/>
      <c r="BG166" s="22"/>
      <c r="BH166" s="22"/>
      <c r="BI166" s="22"/>
      <c r="BJ166" s="22"/>
      <c r="BK166" s="22"/>
    </row>
    <row r="167" spans="1:63" ht="18.75" customHeight="1" x14ac:dyDescent="0.25">
      <c r="A167" s="23" t="s">
        <v>118</v>
      </c>
      <c r="B167" s="24"/>
      <c r="C167" s="25">
        <v>42825</v>
      </c>
      <c r="D167" s="25">
        <v>42826</v>
      </c>
      <c r="E167" s="27">
        <v>4</v>
      </c>
      <c r="F167" s="28">
        <f t="shared" si="19"/>
        <v>0.75</v>
      </c>
      <c r="G167" s="29">
        <v>3</v>
      </c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</row>
    <row r="168" spans="1:63" x14ac:dyDescent="0.25">
      <c r="A168" s="32" t="s">
        <v>120</v>
      </c>
      <c r="B168" s="41" t="s">
        <v>27</v>
      </c>
      <c r="C168" s="18"/>
      <c r="D168" s="18"/>
      <c r="E168" s="19"/>
      <c r="F168" s="28"/>
      <c r="G168" s="21"/>
    </row>
    <row r="169" spans="1:63" ht="18.75" customHeight="1" x14ac:dyDescent="0.25">
      <c r="A169" s="23" t="s">
        <v>120</v>
      </c>
      <c r="B169" s="24"/>
      <c r="C169" s="25">
        <v>42826</v>
      </c>
      <c r="D169" s="25">
        <v>42826</v>
      </c>
      <c r="E169" s="27">
        <v>3</v>
      </c>
      <c r="F169" s="28">
        <f t="shared" si="19"/>
        <v>1.6666666666666667</v>
      </c>
      <c r="G169" s="29">
        <v>5</v>
      </c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</row>
    <row r="170" spans="1:63" ht="16.5" customHeight="1" x14ac:dyDescent="0.25">
      <c r="A170" s="30" t="s">
        <v>121</v>
      </c>
      <c r="B170" s="38" t="s">
        <v>14</v>
      </c>
      <c r="C170" s="18"/>
      <c r="D170" s="18"/>
      <c r="E170" s="19"/>
      <c r="F170" s="28"/>
      <c r="G170" s="21"/>
    </row>
    <row r="171" spans="1:63" ht="16.5" customHeight="1" x14ac:dyDescent="0.25">
      <c r="A171" s="23" t="s">
        <v>121</v>
      </c>
      <c r="B171" s="24"/>
      <c r="C171" s="25">
        <v>42826</v>
      </c>
      <c r="D171" s="25">
        <v>42827</v>
      </c>
      <c r="E171" s="27">
        <v>6</v>
      </c>
      <c r="F171" s="28">
        <f t="shared" si="19"/>
        <v>1.1666666666666667</v>
      </c>
      <c r="G171" s="29">
        <v>7</v>
      </c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  <c r="BK171" s="22"/>
    </row>
    <row r="172" spans="1:63" x14ac:dyDescent="0.25">
      <c r="A172" s="31" t="s">
        <v>122</v>
      </c>
      <c r="B172" s="39" t="s">
        <v>21</v>
      </c>
      <c r="F172" s="28"/>
    </row>
    <row r="173" spans="1:63" ht="18.75" customHeight="1" x14ac:dyDescent="0.25">
      <c r="A173" s="23" t="s">
        <v>122</v>
      </c>
      <c r="B173" s="24"/>
      <c r="C173" s="25">
        <v>42826</v>
      </c>
      <c r="D173" s="25">
        <v>42826</v>
      </c>
      <c r="E173" s="27">
        <v>1</v>
      </c>
      <c r="F173" s="28">
        <f t="shared" si="19"/>
        <v>2</v>
      </c>
      <c r="G173" s="29">
        <v>2</v>
      </c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  <c r="BD173" s="22"/>
      <c r="BE173" s="22"/>
      <c r="BF173" s="22"/>
      <c r="BG173" s="22"/>
      <c r="BH173" s="22"/>
      <c r="BI173" s="22"/>
      <c r="BJ173" s="22"/>
      <c r="BK173" s="22"/>
    </row>
    <row r="174" spans="1:63" x14ac:dyDescent="0.25">
      <c r="A174" s="32" t="s">
        <v>123</v>
      </c>
      <c r="B174" s="41" t="s">
        <v>27</v>
      </c>
      <c r="C174" s="18"/>
      <c r="D174" s="18"/>
      <c r="E174" s="19"/>
      <c r="F174" s="28"/>
      <c r="G174" s="21"/>
    </row>
    <row r="175" spans="1:63" ht="18.75" customHeight="1" x14ac:dyDescent="0.25">
      <c r="A175" s="23" t="s">
        <v>124</v>
      </c>
      <c r="B175" s="24"/>
      <c r="C175" s="25">
        <v>42826</v>
      </c>
      <c r="D175" s="25">
        <v>42826</v>
      </c>
      <c r="E175" s="27">
        <v>1</v>
      </c>
      <c r="F175" s="28">
        <f t="shared" si="19"/>
        <v>2</v>
      </c>
      <c r="G175" s="29">
        <v>2</v>
      </c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  <c r="BD175" s="22"/>
      <c r="BE175" s="22"/>
      <c r="BF175" s="22"/>
      <c r="BG175" s="22"/>
      <c r="BH175" s="22"/>
      <c r="BI175" s="22"/>
      <c r="BJ175" s="22"/>
      <c r="BK175" s="22"/>
    </row>
    <row r="176" spans="1:63" ht="18.75" customHeight="1" x14ac:dyDescent="0.25">
      <c r="A176" s="23" t="s">
        <v>125</v>
      </c>
      <c r="B176" s="24"/>
      <c r="C176" s="25">
        <v>42826</v>
      </c>
      <c r="D176" s="25">
        <v>42827</v>
      </c>
      <c r="E176" s="27">
        <v>3</v>
      </c>
      <c r="F176" s="28">
        <f t="shared" si="19"/>
        <v>1</v>
      </c>
      <c r="G176" s="29">
        <v>3</v>
      </c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  <c r="BA176" s="22"/>
      <c r="BB176" s="22"/>
      <c r="BC176" s="22"/>
      <c r="BD176" s="22"/>
      <c r="BE176" s="22"/>
      <c r="BF176" s="22"/>
      <c r="BG176" s="22"/>
      <c r="BH176" s="22"/>
      <c r="BI176" s="22"/>
      <c r="BJ176" s="22"/>
      <c r="BK176" s="22"/>
    </row>
    <row r="177" spans="1:63" x14ac:dyDescent="0.25">
      <c r="A177" s="32" t="s">
        <v>126</v>
      </c>
      <c r="B177" s="37" t="s">
        <v>11</v>
      </c>
      <c r="C177" s="18"/>
      <c r="D177" s="18"/>
      <c r="E177" s="19"/>
      <c r="F177" s="28"/>
      <c r="G177" s="21"/>
    </row>
    <row r="178" spans="1:63" ht="18.75" customHeight="1" x14ac:dyDescent="0.25">
      <c r="A178" s="23" t="s">
        <v>127</v>
      </c>
      <c r="B178" s="24"/>
      <c r="C178" s="25">
        <v>42826</v>
      </c>
      <c r="D178" s="25">
        <v>42826</v>
      </c>
      <c r="E178" s="27">
        <v>1</v>
      </c>
      <c r="F178" s="28">
        <f t="shared" si="19"/>
        <v>1</v>
      </c>
      <c r="G178" s="29">
        <v>1</v>
      </c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  <c r="BA178" s="22"/>
      <c r="BB178" s="22"/>
      <c r="BC178" s="22"/>
      <c r="BD178" s="22"/>
      <c r="BE178" s="22"/>
      <c r="BF178" s="22"/>
      <c r="BG178" s="22"/>
      <c r="BH178" s="22"/>
      <c r="BI178" s="22"/>
      <c r="BJ178" s="22"/>
      <c r="BK178" s="22"/>
    </row>
    <row r="179" spans="1:63" ht="18.75" customHeight="1" x14ac:dyDescent="0.25">
      <c r="A179" s="23" t="s">
        <v>128</v>
      </c>
      <c r="B179" s="24"/>
      <c r="C179" s="25">
        <v>42826</v>
      </c>
      <c r="D179" s="25">
        <v>42826</v>
      </c>
      <c r="E179" s="27">
        <v>1</v>
      </c>
      <c r="F179" s="28">
        <f t="shared" si="19"/>
        <v>1</v>
      </c>
      <c r="G179" s="29">
        <v>1</v>
      </c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  <c r="BA179" s="22"/>
      <c r="BB179" s="22"/>
      <c r="BC179" s="22"/>
      <c r="BD179" s="22"/>
      <c r="BE179" s="22"/>
      <c r="BF179" s="22"/>
      <c r="BG179" s="22"/>
      <c r="BH179" s="22"/>
      <c r="BI179" s="22"/>
      <c r="BJ179" s="22"/>
      <c r="BK179" s="22"/>
    </row>
    <row r="180" spans="1:63" ht="18.75" customHeight="1" x14ac:dyDescent="0.25">
      <c r="A180" s="23" t="s">
        <v>129</v>
      </c>
      <c r="B180" s="24"/>
      <c r="C180" s="25">
        <v>42826</v>
      </c>
      <c r="D180" s="25">
        <v>42826</v>
      </c>
      <c r="E180" s="27">
        <v>2</v>
      </c>
      <c r="F180" s="28">
        <f t="shared" si="19"/>
        <v>0.5</v>
      </c>
      <c r="G180" s="29">
        <v>1</v>
      </c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/>
      <c r="BA180" s="22"/>
      <c r="BB180" s="22"/>
      <c r="BC180" s="22"/>
      <c r="BD180" s="22"/>
      <c r="BE180" s="22"/>
      <c r="BF180" s="22"/>
      <c r="BG180" s="22"/>
      <c r="BH180" s="22"/>
      <c r="BI180" s="22"/>
      <c r="BJ180" s="22"/>
      <c r="BK180" s="22"/>
    </row>
    <row r="181" spans="1:63" x14ac:dyDescent="0.25">
      <c r="A181" s="32" t="s">
        <v>123</v>
      </c>
      <c r="B181" s="41" t="s">
        <v>27</v>
      </c>
      <c r="C181" s="18"/>
      <c r="D181" s="18"/>
      <c r="E181" s="19"/>
      <c r="F181" s="28"/>
      <c r="G181" s="21"/>
    </row>
    <row r="182" spans="1:63" ht="18.75" customHeight="1" x14ac:dyDescent="0.25">
      <c r="A182" s="23" t="s">
        <v>130</v>
      </c>
      <c r="B182" s="24"/>
      <c r="C182" s="25">
        <v>42827</v>
      </c>
      <c r="D182" s="25">
        <v>42827</v>
      </c>
      <c r="E182" s="27">
        <v>1</v>
      </c>
      <c r="F182" s="28">
        <f t="shared" si="19"/>
        <v>2</v>
      </c>
      <c r="G182" s="29">
        <v>2</v>
      </c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  <c r="BA182" s="22"/>
      <c r="BB182" s="22"/>
      <c r="BC182" s="22"/>
      <c r="BD182" s="22"/>
      <c r="BE182" s="22"/>
      <c r="BF182" s="22"/>
      <c r="BG182" s="22"/>
      <c r="BH182" s="22"/>
      <c r="BI182" s="22"/>
      <c r="BJ182" s="22"/>
      <c r="BK182" s="22"/>
    </row>
    <row r="183" spans="1:63" x14ac:dyDescent="0.25">
      <c r="A183" s="49" t="s">
        <v>332</v>
      </c>
      <c r="B183" s="49" t="s">
        <v>89</v>
      </c>
      <c r="C183" s="18"/>
      <c r="D183" s="18"/>
      <c r="E183" s="19"/>
      <c r="F183" s="28"/>
      <c r="G183" s="21"/>
    </row>
    <row r="184" spans="1:63" ht="18.75" customHeight="1" x14ac:dyDescent="0.25">
      <c r="A184" s="23" t="s">
        <v>333</v>
      </c>
      <c r="B184" s="24"/>
      <c r="C184" s="25">
        <v>42827</v>
      </c>
      <c r="D184" s="25">
        <v>42827</v>
      </c>
      <c r="E184" s="27">
        <v>2</v>
      </c>
      <c r="F184" s="28">
        <f t="shared" si="19"/>
        <v>1.5</v>
      </c>
      <c r="G184" s="29">
        <v>3</v>
      </c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  <c r="BA184" s="22"/>
      <c r="BB184" s="22"/>
      <c r="BC184" s="22"/>
      <c r="BD184" s="22"/>
      <c r="BE184" s="22"/>
      <c r="BF184" s="22"/>
      <c r="BG184" s="22"/>
      <c r="BH184" s="22"/>
      <c r="BI184" s="22"/>
      <c r="BJ184" s="22"/>
      <c r="BK184" s="22"/>
    </row>
    <row r="185" spans="1:63" ht="18.75" customHeight="1" x14ac:dyDescent="0.25">
      <c r="A185" s="23" t="s">
        <v>334</v>
      </c>
      <c r="B185" s="24"/>
      <c r="C185" s="25">
        <v>42827</v>
      </c>
      <c r="D185" s="25">
        <v>42827</v>
      </c>
      <c r="E185" s="27">
        <v>2</v>
      </c>
      <c r="F185" s="28">
        <f t="shared" si="19"/>
        <v>2</v>
      </c>
      <c r="G185" s="29">
        <v>4</v>
      </c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  <c r="BA185" s="22"/>
      <c r="BB185" s="22"/>
      <c r="BC185" s="22"/>
      <c r="BD185" s="22"/>
      <c r="BE185" s="22"/>
      <c r="BF185" s="22"/>
      <c r="BG185" s="22"/>
      <c r="BH185" s="22"/>
      <c r="BI185" s="22"/>
      <c r="BJ185" s="22"/>
      <c r="BK185" s="22"/>
    </row>
    <row r="186" spans="1:63" x14ac:dyDescent="0.25">
      <c r="A186" s="31" t="s">
        <v>131</v>
      </c>
      <c r="B186" s="39" t="s">
        <v>21</v>
      </c>
      <c r="F186" s="28"/>
    </row>
    <row r="187" spans="1:63" ht="18.75" customHeight="1" x14ac:dyDescent="0.25">
      <c r="A187" s="23" t="s">
        <v>132</v>
      </c>
      <c r="B187" s="24"/>
      <c r="C187" s="25">
        <v>42827</v>
      </c>
      <c r="D187" s="25">
        <v>42827</v>
      </c>
      <c r="E187" s="27">
        <v>2</v>
      </c>
      <c r="F187" s="28">
        <f t="shared" si="19"/>
        <v>0.5</v>
      </c>
      <c r="G187" s="29">
        <v>1</v>
      </c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  <c r="BA187" s="22"/>
      <c r="BB187" s="22"/>
      <c r="BC187" s="22"/>
      <c r="BD187" s="22"/>
      <c r="BE187" s="22"/>
      <c r="BF187" s="22"/>
      <c r="BG187" s="22"/>
      <c r="BH187" s="22"/>
      <c r="BI187" s="22"/>
      <c r="BJ187" s="22"/>
      <c r="BK187" s="22"/>
    </row>
    <row r="188" spans="1:63" ht="18.75" customHeight="1" x14ac:dyDescent="0.25">
      <c r="A188" s="23" t="s">
        <v>134</v>
      </c>
      <c r="B188" s="24"/>
      <c r="C188" s="25">
        <v>42827</v>
      </c>
      <c r="D188" s="25">
        <v>42827</v>
      </c>
      <c r="E188" s="27">
        <v>1</v>
      </c>
      <c r="F188" s="28">
        <f t="shared" si="19"/>
        <v>1</v>
      </c>
      <c r="G188" s="29">
        <v>1</v>
      </c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  <c r="AX188" s="22"/>
      <c r="AY188" s="22"/>
      <c r="AZ188" s="22"/>
      <c r="BA188" s="22"/>
      <c r="BB188" s="22"/>
      <c r="BC188" s="22"/>
      <c r="BD188" s="22"/>
      <c r="BE188" s="22"/>
      <c r="BF188" s="22"/>
      <c r="BG188" s="22"/>
      <c r="BH188" s="22"/>
      <c r="BI188" s="22"/>
      <c r="BJ188" s="22"/>
      <c r="BK188" s="22"/>
    </row>
    <row r="189" spans="1:63" ht="18.75" customHeight="1" x14ac:dyDescent="0.25">
      <c r="A189" s="23" t="s">
        <v>135</v>
      </c>
      <c r="B189" s="24"/>
      <c r="C189" s="25">
        <v>42827</v>
      </c>
      <c r="D189" s="25">
        <v>42827</v>
      </c>
      <c r="E189" s="27">
        <v>1</v>
      </c>
      <c r="F189" s="28">
        <f t="shared" si="19"/>
        <v>2</v>
      </c>
      <c r="G189" s="29">
        <v>2</v>
      </c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  <c r="BA189" s="22"/>
      <c r="BB189" s="22"/>
      <c r="BC189" s="22"/>
      <c r="BD189" s="22"/>
      <c r="BE189" s="22"/>
      <c r="BF189" s="22"/>
      <c r="BG189" s="22"/>
      <c r="BH189" s="22"/>
      <c r="BI189" s="22"/>
      <c r="BJ189" s="22"/>
      <c r="BK189" s="22"/>
    </row>
    <row r="190" spans="1:63" ht="18.75" customHeight="1" x14ac:dyDescent="0.25">
      <c r="A190" s="23" t="s">
        <v>133</v>
      </c>
      <c r="B190" s="24"/>
      <c r="C190" s="25">
        <v>42827</v>
      </c>
      <c r="D190" s="25">
        <v>42827</v>
      </c>
      <c r="E190" s="27">
        <v>1</v>
      </c>
      <c r="F190" s="28">
        <f t="shared" si="19"/>
        <v>1</v>
      </c>
      <c r="G190" s="29">
        <v>1</v>
      </c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  <c r="BA190" s="22"/>
      <c r="BB190" s="22"/>
      <c r="BC190" s="22"/>
      <c r="BD190" s="22"/>
      <c r="BE190" s="22"/>
      <c r="BF190" s="22"/>
      <c r="BG190" s="22"/>
      <c r="BH190" s="22"/>
      <c r="BI190" s="22"/>
      <c r="BJ190" s="22"/>
      <c r="BK190" s="22"/>
    </row>
    <row r="191" spans="1:63" x14ac:dyDescent="0.25">
      <c r="A191" s="31" t="s">
        <v>113</v>
      </c>
      <c r="B191" s="40" t="s">
        <v>28</v>
      </c>
      <c r="F191" s="28"/>
    </row>
    <row r="192" spans="1:63" ht="18.75" customHeight="1" x14ac:dyDescent="0.25">
      <c r="A192" s="23" t="s">
        <v>321</v>
      </c>
      <c r="B192" s="24"/>
      <c r="C192" s="25">
        <v>42827</v>
      </c>
      <c r="D192" s="25">
        <v>42827</v>
      </c>
      <c r="E192" s="27">
        <v>5</v>
      </c>
      <c r="F192" s="28">
        <f t="shared" si="19"/>
        <v>1.2</v>
      </c>
      <c r="G192" s="29">
        <v>6</v>
      </c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  <c r="BA192" s="22"/>
      <c r="BB192" s="22"/>
      <c r="BC192" s="22"/>
      <c r="BD192" s="22"/>
      <c r="BE192" s="22"/>
      <c r="BF192" s="22"/>
      <c r="BG192" s="22"/>
      <c r="BH192" s="22"/>
      <c r="BI192" s="22"/>
      <c r="BJ192" s="22"/>
      <c r="BK192" s="22"/>
    </row>
    <row r="193" spans="1:63" x14ac:dyDescent="0.25">
      <c r="A193" s="50" t="s">
        <v>136</v>
      </c>
      <c r="B193" s="50" t="s">
        <v>108</v>
      </c>
      <c r="F193" s="28"/>
    </row>
    <row r="194" spans="1:63" ht="18.75" customHeight="1" x14ac:dyDescent="0.25">
      <c r="A194" s="23" t="s">
        <v>137</v>
      </c>
      <c r="B194" s="24"/>
      <c r="C194" s="25">
        <v>42827</v>
      </c>
      <c r="D194" s="25">
        <v>42827</v>
      </c>
      <c r="E194" s="27">
        <v>1</v>
      </c>
      <c r="F194" s="28">
        <f t="shared" si="19"/>
        <v>2</v>
      </c>
      <c r="G194" s="29">
        <v>2</v>
      </c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  <c r="BA194" s="22"/>
      <c r="BB194" s="22"/>
      <c r="BC194" s="22"/>
      <c r="BD194" s="22"/>
      <c r="BE194" s="22"/>
      <c r="BF194" s="22"/>
      <c r="BG194" s="22"/>
      <c r="BH194" s="22"/>
      <c r="BI194" s="22"/>
      <c r="BJ194" s="22"/>
      <c r="BK194" s="22"/>
    </row>
    <row r="195" spans="1:63" x14ac:dyDescent="0.25">
      <c r="A195" s="32" t="s">
        <v>138</v>
      </c>
      <c r="B195" s="40" t="s">
        <v>28</v>
      </c>
      <c r="F195" s="28"/>
    </row>
    <row r="196" spans="1:63" ht="18.75" customHeight="1" x14ac:dyDescent="0.25">
      <c r="A196" s="23" t="s">
        <v>139</v>
      </c>
      <c r="B196" s="24"/>
      <c r="C196" s="25">
        <v>42827</v>
      </c>
      <c r="D196" s="25">
        <v>42827</v>
      </c>
      <c r="E196" s="27">
        <v>2</v>
      </c>
      <c r="F196" s="28">
        <f t="shared" si="19"/>
        <v>1.5</v>
      </c>
      <c r="G196" s="29">
        <v>3</v>
      </c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22"/>
      <c r="AW196" s="22"/>
      <c r="AX196" s="22"/>
      <c r="AY196" s="22"/>
      <c r="AZ196" s="22"/>
      <c r="BA196" s="22"/>
      <c r="BB196" s="22"/>
      <c r="BC196" s="22"/>
      <c r="BD196" s="22"/>
      <c r="BE196" s="22"/>
      <c r="BF196" s="22"/>
      <c r="BG196" s="22"/>
      <c r="BH196" s="22"/>
      <c r="BI196" s="22"/>
      <c r="BJ196" s="22"/>
      <c r="BK196" s="22"/>
    </row>
    <row r="197" spans="1:63" ht="18.75" customHeight="1" x14ac:dyDescent="0.25">
      <c r="A197" s="23" t="s">
        <v>140</v>
      </c>
      <c r="B197" s="24"/>
      <c r="C197" s="25">
        <v>42827</v>
      </c>
      <c r="D197" s="25">
        <v>42827</v>
      </c>
      <c r="E197" s="27">
        <v>4</v>
      </c>
      <c r="F197" s="28">
        <f t="shared" si="19"/>
        <v>0.75</v>
      </c>
      <c r="G197" s="29">
        <v>3</v>
      </c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  <c r="BA197" s="22"/>
      <c r="BB197" s="22"/>
      <c r="BC197" s="22"/>
      <c r="BD197" s="22"/>
      <c r="BE197" s="22"/>
      <c r="BF197" s="22"/>
      <c r="BG197" s="22"/>
      <c r="BH197" s="22"/>
      <c r="BI197" s="22"/>
      <c r="BJ197" s="22"/>
      <c r="BK197" s="22"/>
    </row>
    <row r="198" spans="1:63" ht="18.75" customHeight="1" x14ac:dyDescent="0.25">
      <c r="A198" s="32" t="s">
        <v>141</v>
      </c>
      <c r="B198" s="41" t="s">
        <v>27</v>
      </c>
      <c r="C198" s="18"/>
      <c r="D198" s="18"/>
      <c r="E198" s="19"/>
      <c r="F198" s="28"/>
      <c r="G198" s="21"/>
    </row>
    <row r="199" spans="1:63" ht="18.75" customHeight="1" x14ac:dyDescent="0.25">
      <c r="A199" s="23" t="s">
        <v>142</v>
      </c>
      <c r="B199" s="24"/>
      <c r="C199" s="25">
        <v>42828</v>
      </c>
      <c r="D199" s="25">
        <v>42828</v>
      </c>
      <c r="E199" s="27">
        <v>2</v>
      </c>
      <c r="F199" s="28">
        <f t="shared" si="19"/>
        <v>1.5</v>
      </c>
      <c r="G199" s="29">
        <v>3</v>
      </c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  <c r="BA199" s="22"/>
      <c r="BB199" s="22"/>
      <c r="BC199" s="22"/>
      <c r="BD199" s="22"/>
      <c r="BE199" s="22"/>
      <c r="BF199" s="22"/>
      <c r="BG199" s="22"/>
      <c r="BH199" s="22"/>
      <c r="BI199" s="22"/>
      <c r="BJ199" s="22"/>
      <c r="BK199" s="22"/>
    </row>
    <row r="200" spans="1:63" ht="18.75" customHeight="1" x14ac:dyDescent="0.25">
      <c r="A200" s="23" t="s">
        <v>143</v>
      </c>
      <c r="B200" s="24"/>
      <c r="C200" s="25">
        <v>42828</v>
      </c>
      <c r="D200" s="25">
        <v>42828</v>
      </c>
      <c r="E200" s="27">
        <v>3</v>
      </c>
      <c r="F200" s="28">
        <f t="shared" si="19"/>
        <v>1</v>
      </c>
      <c r="G200" s="29">
        <v>3</v>
      </c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  <c r="AT200" s="22"/>
      <c r="AU200" s="22"/>
      <c r="AV200" s="22"/>
      <c r="AW200" s="22"/>
      <c r="AX200" s="22"/>
      <c r="AY200" s="22"/>
      <c r="AZ200" s="22"/>
      <c r="BA200" s="22"/>
      <c r="BB200" s="22"/>
      <c r="BC200" s="22"/>
      <c r="BD200" s="22"/>
      <c r="BE200" s="22"/>
      <c r="BF200" s="22"/>
      <c r="BG200" s="22"/>
      <c r="BH200" s="22"/>
      <c r="BI200" s="22"/>
      <c r="BJ200" s="22"/>
      <c r="BK200" s="22"/>
    </row>
    <row r="201" spans="1:63" x14ac:dyDescent="0.25">
      <c r="A201" s="31" t="s">
        <v>144</v>
      </c>
      <c r="B201" s="39" t="s">
        <v>21</v>
      </c>
      <c r="F201" s="28"/>
    </row>
    <row r="202" spans="1:63" ht="18.75" customHeight="1" x14ac:dyDescent="0.25">
      <c r="A202" s="23" t="s">
        <v>145</v>
      </c>
      <c r="B202" s="24"/>
      <c r="C202" s="25">
        <v>42828</v>
      </c>
      <c r="D202" s="25">
        <v>42828</v>
      </c>
      <c r="E202" s="27">
        <v>4</v>
      </c>
      <c r="F202" s="28">
        <f t="shared" si="19"/>
        <v>0.75</v>
      </c>
      <c r="G202" s="29">
        <v>3</v>
      </c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  <c r="BA202" s="22"/>
      <c r="BB202" s="22"/>
      <c r="BC202" s="22"/>
      <c r="BD202" s="22"/>
      <c r="BE202" s="22"/>
      <c r="BF202" s="22"/>
      <c r="BG202" s="22"/>
      <c r="BH202" s="22"/>
      <c r="BI202" s="22"/>
      <c r="BJ202" s="22"/>
      <c r="BK202" s="22"/>
    </row>
    <row r="203" spans="1:63" ht="18.75" customHeight="1" x14ac:dyDescent="0.25">
      <c r="A203" s="23" t="s">
        <v>146</v>
      </c>
      <c r="B203" s="24"/>
      <c r="C203" s="25">
        <v>42828</v>
      </c>
      <c r="D203" s="25">
        <v>42828</v>
      </c>
      <c r="E203" s="27">
        <v>2</v>
      </c>
      <c r="F203" s="28">
        <f t="shared" si="19"/>
        <v>1.5</v>
      </c>
      <c r="G203" s="29">
        <v>3</v>
      </c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S203" s="22"/>
      <c r="AT203" s="22"/>
      <c r="AU203" s="22"/>
      <c r="AV203" s="22"/>
      <c r="AW203" s="22"/>
      <c r="AX203" s="22"/>
      <c r="AY203" s="22"/>
      <c r="AZ203" s="22"/>
      <c r="BA203" s="22"/>
      <c r="BB203" s="22"/>
      <c r="BC203" s="22"/>
      <c r="BD203" s="22"/>
      <c r="BE203" s="22"/>
      <c r="BF203" s="22"/>
      <c r="BG203" s="22"/>
      <c r="BH203" s="22"/>
      <c r="BI203" s="22"/>
      <c r="BJ203" s="22"/>
      <c r="BK203" s="22"/>
    </row>
    <row r="204" spans="1:63" x14ac:dyDescent="0.25">
      <c r="A204" s="32" t="s">
        <v>147</v>
      </c>
      <c r="B204" s="37" t="s">
        <v>11</v>
      </c>
      <c r="C204" s="18"/>
      <c r="D204" s="18"/>
      <c r="E204" s="19"/>
      <c r="F204" s="28"/>
      <c r="G204" s="21"/>
    </row>
    <row r="205" spans="1:63" ht="18.75" customHeight="1" x14ac:dyDescent="0.25">
      <c r="A205" s="23" t="s">
        <v>148</v>
      </c>
      <c r="B205" s="24"/>
      <c r="C205" s="25">
        <v>42828</v>
      </c>
      <c r="D205" s="25">
        <v>42828</v>
      </c>
      <c r="E205" s="27">
        <v>2</v>
      </c>
      <c r="F205" s="28">
        <f t="shared" si="19"/>
        <v>0.5</v>
      </c>
      <c r="G205" s="29">
        <v>1</v>
      </c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  <c r="BA205" s="22"/>
      <c r="BB205" s="22"/>
      <c r="BC205" s="22"/>
      <c r="BD205" s="22"/>
      <c r="BE205" s="22"/>
      <c r="BF205" s="22"/>
      <c r="BG205" s="22"/>
      <c r="BH205" s="22"/>
      <c r="BI205" s="22"/>
      <c r="BJ205" s="22"/>
      <c r="BK205" s="22"/>
    </row>
    <row r="206" spans="1:63" ht="18.75" customHeight="1" x14ac:dyDescent="0.25">
      <c r="A206" s="23" t="s">
        <v>149</v>
      </c>
      <c r="B206" s="24"/>
      <c r="C206" s="25">
        <v>42828</v>
      </c>
      <c r="D206" s="25">
        <v>42828</v>
      </c>
      <c r="E206" s="27">
        <v>2</v>
      </c>
      <c r="F206" s="28">
        <f t="shared" si="19"/>
        <v>1</v>
      </c>
      <c r="G206" s="29">
        <v>2</v>
      </c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  <c r="BA206" s="22"/>
      <c r="BB206" s="22"/>
      <c r="BC206" s="22"/>
      <c r="BD206" s="22"/>
      <c r="BE206" s="22"/>
      <c r="BF206" s="22"/>
      <c r="BG206" s="22"/>
      <c r="BH206" s="22"/>
      <c r="BI206" s="22"/>
      <c r="BJ206" s="22"/>
      <c r="BK206" s="22"/>
    </row>
    <row r="207" spans="1:63" ht="18.75" customHeight="1" x14ac:dyDescent="0.25">
      <c r="A207" s="23" t="s">
        <v>150</v>
      </c>
      <c r="B207" s="24"/>
      <c r="C207" s="25">
        <v>42828</v>
      </c>
      <c r="D207" s="25">
        <v>42828</v>
      </c>
      <c r="E207" s="27">
        <v>3</v>
      </c>
      <c r="F207" s="28">
        <f t="shared" si="19"/>
        <v>0.66666666666666663</v>
      </c>
      <c r="G207" s="29">
        <v>2</v>
      </c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  <c r="BA207" s="22"/>
      <c r="BB207" s="22"/>
      <c r="BC207" s="22"/>
      <c r="BD207" s="22"/>
      <c r="BE207" s="22"/>
      <c r="BF207" s="22"/>
      <c r="BG207" s="22"/>
      <c r="BH207" s="22"/>
      <c r="BI207" s="22"/>
      <c r="BJ207" s="22"/>
      <c r="BK207" s="22"/>
    </row>
    <row r="208" spans="1:63" x14ac:dyDescent="0.25">
      <c r="A208" s="49" t="s">
        <v>58</v>
      </c>
      <c r="B208" s="49" t="s">
        <v>89</v>
      </c>
      <c r="C208" s="18"/>
      <c r="D208" s="18"/>
      <c r="E208" s="19"/>
      <c r="F208" s="28"/>
      <c r="G208" s="21"/>
    </row>
    <row r="209" spans="1:115" ht="18.75" customHeight="1" x14ac:dyDescent="0.25">
      <c r="A209" s="23" t="s">
        <v>112</v>
      </c>
      <c r="B209" s="24"/>
      <c r="C209" s="25">
        <v>42828</v>
      </c>
      <c r="D209" s="25">
        <v>42828</v>
      </c>
      <c r="E209" s="27">
        <v>5</v>
      </c>
      <c r="F209" s="28">
        <f t="shared" si="19"/>
        <v>0.8</v>
      </c>
      <c r="G209" s="29">
        <v>4</v>
      </c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2"/>
      <c r="BB209" s="22"/>
      <c r="BC209" s="22"/>
      <c r="BD209" s="22"/>
      <c r="BE209" s="22"/>
      <c r="BF209" s="22"/>
      <c r="BG209" s="22"/>
      <c r="BH209" s="22"/>
      <c r="BI209" s="22"/>
      <c r="BJ209" s="22"/>
      <c r="BK209" s="22"/>
    </row>
    <row r="210" spans="1:115" x14ac:dyDescent="0.25">
      <c r="A210" s="50" t="s">
        <v>151</v>
      </c>
      <c r="B210" s="50" t="s">
        <v>108</v>
      </c>
      <c r="F210" s="28"/>
    </row>
    <row r="211" spans="1:115" ht="18.75" customHeight="1" x14ac:dyDescent="0.25">
      <c r="A211" s="23" t="s">
        <v>151</v>
      </c>
      <c r="B211" s="24"/>
      <c r="C211" s="25">
        <v>42828</v>
      </c>
      <c r="D211" s="25">
        <v>42828</v>
      </c>
      <c r="E211" s="27">
        <v>3</v>
      </c>
      <c r="F211" s="28">
        <f t="shared" si="19"/>
        <v>1.6666666666666667</v>
      </c>
      <c r="G211" s="29">
        <v>5</v>
      </c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  <c r="BA211" s="22"/>
      <c r="BB211" s="22"/>
      <c r="BC211" s="22"/>
      <c r="BD211" s="22"/>
      <c r="BE211" s="22"/>
      <c r="BF211" s="22"/>
      <c r="BG211" s="22"/>
      <c r="BH211" s="22"/>
      <c r="BI211" s="22"/>
      <c r="BJ211" s="22"/>
      <c r="BK211" s="22"/>
    </row>
    <row r="212" spans="1:115" ht="16.5" customHeight="1" x14ac:dyDescent="0.25">
      <c r="A212" s="30" t="s">
        <v>121</v>
      </c>
      <c r="B212" s="38" t="s">
        <v>14</v>
      </c>
      <c r="C212" s="18"/>
      <c r="D212" s="18"/>
      <c r="E212" s="19"/>
      <c r="F212" s="28"/>
      <c r="G212" s="21"/>
    </row>
    <row r="213" spans="1:115" ht="16.5" customHeight="1" x14ac:dyDescent="0.25">
      <c r="A213" s="23" t="s">
        <v>121</v>
      </c>
      <c r="B213" s="24"/>
      <c r="C213" s="25">
        <v>42828</v>
      </c>
      <c r="D213" s="25">
        <v>42828</v>
      </c>
      <c r="E213" s="27">
        <v>1</v>
      </c>
      <c r="F213" s="28">
        <f t="shared" si="19"/>
        <v>1</v>
      </c>
      <c r="G213" s="29">
        <v>1</v>
      </c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  <c r="BA213" s="22"/>
      <c r="BB213" s="22"/>
      <c r="BC213" s="22"/>
      <c r="BD213" s="22"/>
      <c r="BE213" s="22"/>
      <c r="BF213" s="22"/>
      <c r="BG213" s="22"/>
      <c r="BH213" s="22"/>
      <c r="BI213" s="22"/>
      <c r="BJ213" s="22"/>
      <c r="BK213" s="22"/>
    </row>
    <row r="214" spans="1:115" ht="16.5" customHeight="1" x14ac:dyDescent="0.25">
      <c r="A214" s="23" t="s">
        <v>153</v>
      </c>
      <c r="B214" s="24"/>
      <c r="C214" s="25">
        <v>42828</v>
      </c>
      <c r="D214" s="25">
        <v>42828</v>
      </c>
      <c r="E214" s="27">
        <v>1</v>
      </c>
      <c r="F214" s="28">
        <f t="shared" si="19"/>
        <v>1</v>
      </c>
      <c r="G214" s="29">
        <v>1</v>
      </c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/>
      <c r="BA214" s="22"/>
      <c r="BB214" s="22"/>
      <c r="BC214" s="22"/>
      <c r="BD214" s="22"/>
      <c r="BE214" s="22"/>
      <c r="BF214" s="22"/>
      <c r="BG214" s="22"/>
      <c r="BH214" s="22"/>
      <c r="BI214" s="22"/>
      <c r="BJ214" s="22"/>
      <c r="BK214" s="22"/>
    </row>
    <row r="215" spans="1:115" ht="16.5" customHeight="1" x14ac:dyDescent="0.25">
      <c r="A215" s="23" t="s">
        <v>152</v>
      </c>
      <c r="B215" s="24"/>
      <c r="C215" s="25">
        <v>42828</v>
      </c>
      <c r="D215" s="25">
        <v>42828</v>
      </c>
      <c r="E215" s="27">
        <v>3</v>
      </c>
      <c r="F215" s="28">
        <f t="shared" si="19"/>
        <v>0.66666666666666663</v>
      </c>
      <c r="G215" s="29">
        <v>2</v>
      </c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  <c r="BA215" s="22"/>
      <c r="BB215" s="22"/>
      <c r="BC215" s="22"/>
      <c r="BD215" s="22"/>
      <c r="BE215" s="22"/>
      <c r="BF215" s="22"/>
      <c r="BG215" s="22"/>
      <c r="BH215" s="22"/>
      <c r="BI215" s="22"/>
      <c r="BJ215" s="22"/>
      <c r="BK215" s="22"/>
    </row>
    <row r="216" spans="1:115" ht="16.5" customHeight="1" x14ac:dyDescent="0.25">
      <c r="A216" s="23" t="s">
        <v>154</v>
      </c>
      <c r="B216" s="24"/>
      <c r="C216" s="25">
        <v>42828</v>
      </c>
      <c r="D216" s="25">
        <v>42828</v>
      </c>
      <c r="E216" s="27">
        <v>1</v>
      </c>
      <c r="F216" s="28">
        <f t="shared" si="19"/>
        <v>1</v>
      </c>
      <c r="G216" s="29">
        <v>1</v>
      </c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S216" s="22"/>
      <c r="AT216" s="22"/>
      <c r="AU216" s="22"/>
      <c r="AV216" s="22"/>
      <c r="AW216" s="22"/>
      <c r="AX216" s="22"/>
      <c r="AY216" s="22"/>
      <c r="AZ216" s="22"/>
      <c r="BA216" s="22"/>
      <c r="BB216" s="22"/>
      <c r="BC216" s="22"/>
      <c r="BD216" s="22"/>
      <c r="BE216" s="22"/>
      <c r="BF216" s="22"/>
      <c r="BG216" s="22"/>
      <c r="BH216" s="22"/>
      <c r="BI216" s="22"/>
      <c r="BJ216" s="22"/>
      <c r="BK216" s="22"/>
    </row>
    <row r="217" spans="1:115" ht="16.5" customHeight="1" x14ac:dyDescent="0.25">
      <c r="A217" s="23" t="s">
        <v>155</v>
      </c>
      <c r="B217" s="24"/>
      <c r="C217" s="25">
        <v>42829</v>
      </c>
      <c r="D217" s="25">
        <v>42829</v>
      </c>
      <c r="E217" s="27">
        <v>4</v>
      </c>
      <c r="F217" s="28">
        <f t="shared" si="19"/>
        <v>0.5</v>
      </c>
      <c r="G217" s="29">
        <v>2</v>
      </c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  <c r="BA217" s="22"/>
      <c r="BB217" s="22"/>
      <c r="BC217" s="22"/>
      <c r="BD217" s="22"/>
      <c r="BE217" s="22"/>
      <c r="BF217" s="22"/>
      <c r="BG217" s="22"/>
      <c r="BH217" s="22"/>
      <c r="BI217" s="22"/>
      <c r="BJ217" s="22"/>
      <c r="BK217" s="22"/>
    </row>
    <row r="218" spans="1:115" ht="16.5" customHeight="1" x14ac:dyDescent="0.25">
      <c r="A218" s="23" t="s">
        <v>156</v>
      </c>
      <c r="B218" s="24"/>
      <c r="C218" s="25">
        <v>42829</v>
      </c>
      <c r="D218" s="25">
        <v>42829</v>
      </c>
      <c r="E218" s="27">
        <v>1</v>
      </c>
      <c r="F218" s="28">
        <f t="shared" si="19"/>
        <v>2</v>
      </c>
      <c r="G218" s="29">
        <v>2</v>
      </c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  <c r="BA218" s="22"/>
      <c r="BB218" s="22"/>
      <c r="BC218" s="22"/>
      <c r="BD218" s="22"/>
      <c r="BE218" s="22"/>
      <c r="BF218" s="22"/>
      <c r="BG218" s="22"/>
      <c r="BH218" s="22"/>
      <c r="BI218" s="22"/>
      <c r="BJ218" s="22"/>
      <c r="BK218" s="22"/>
    </row>
    <row r="219" spans="1:115" ht="16.5" customHeight="1" x14ac:dyDescent="0.25">
      <c r="A219" s="23" t="s">
        <v>92</v>
      </c>
      <c r="B219" s="24"/>
      <c r="C219" s="25">
        <v>42829</v>
      </c>
      <c r="D219" s="25">
        <v>42829</v>
      </c>
      <c r="E219" s="27">
        <v>3</v>
      </c>
      <c r="F219" s="28">
        <f t="shared" si="19"/>
        <v>0.66666666666666663</v>
      </c>
      <c r="G219" s="29">
        <v>2</v>
      </c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  <c r="BA219" s="22"/>
      <c r="BB219" s="22"/>
      <c r="BC219" s="22"/>
      <c r="BD219" s="22"/>
      <c r="BE219" s="22"/>
      <c r="BF219" s="22"/>
      <c r="BG219" s="22"/>
      <c r="BH219" s="22"/>
      <c r="BI219" s="22"/>
      <c r="BJ219" s="22"/>
      <c r="BK219" s="22"/>
    </row>
    <row r="220" spans="1:115" x14ac:dyDescent="0.25">
      <c r="A220" s="50" t="s">
        <v>230</v>
      </c>
      <c r="B220" s="50" t="s">
        <v>108</v>
      </c>
      <c r="F220" s="28"/>
      <c r="CL220" s="22"/>
      <c r="CM220" s="22"/>
      <c r="CN220" s="22"/>
      <c r="CO220" s="22"/>
      <c r="CP220" s="22"/>
      <c r="CQ220" s="22"/>
      <c r="CR220" s="22"/>
      <c r="CS220" s="22"/>
      <c r="CT220" s="22"/>
      <c r="CU220" s="22"/>
      <c r="CV220" s="22"/>
      <c r="CW220" s="22"/>
      <c r="CX220" s="22"/>
      <c r="CY220" s="22"/>
      <c r="CZ220" s="22"/>
      <c r="DA220" s="22"/>
      <c r="DB220" s="22"/>
      <c r="DC220" s="22"/>
      <c r="DD220" s="22"/>
      <c r="DE220" s="22"/>
      <c r="DF220" s="22"/>
      <c r="DG220" s="22"/>
      <c r="DH220" s="22"/>
      <c r="DI220" s="22"/>
      <c r="DJ220" s="22"/>
      <c r="DK220" s="22"/>
    </row>
    <row r="221" spans="1:115" ht="18.75" customHeight="1" x14ac:dyDescent="0.25">
      <c r="A221" s="47" t="s">
        <v>230</v>
      </c>
      <c r="B221" s="24"/>
      <c r="C221" s="25">
        <v>42829</v>
      </c>
      <c r="D221" s="25">
        <v>42829</v>
      </c>
      <c r="E221" s="27">
        <v>3</v>
      </c>
      <c r="F221" s="28">
        <f t="shared" ref="F221" si="20">G221/E221</f>
        <v>1.3333333333333333</v>
      </c>
      <c r="G221" s="29">
        <v>4</v>
      </c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  <c r="BA221" s="22"/>
      <c r="BB221" s="22"/>
      <c r="BC221" s="22"/>
      <c r="BD221" s="22"/>
      <c r="BE221" s="22"/>
      <c r="BF221" s="22"/>
      <c r="BG221" s="22"/>
      <c r="BH221" s="22"/>
      <c r="BI221" s="22"/>
      <c r="BJ221" s="22"/>
      <c r="BK221" s="22"/>
      <c r="BL221" s="22"/>
      <c r="BM221" s="22"/>
      <c r="BN221" s="22"/>
      <c r="BO221" s="22"/>
      <c r="BP221" s="22"/>
      <c r="BQ221" s="22"/>
      <c r="BR221" s="22"/>
      <c r="BS221" s="22"/>
      <c r="BT221" s="22"/>
      <c r="BU221" s="22"/>
      <c r="BV221" s="22"/>
      <c r="BW221" s="22"/>
      <c r="BX221" s="22"/>
      <c r="BY221" s="22"/>
      <c r="BZ221" s="22"/>
      <c r="CA221" s="22"/>
      <c r="CB221" s="22"/>
      <c r="CC221" s="22"/>
      <c r="CD221" s="22"/>
      <c r="CE221" s="22"/>
      <c r="CF221" s="22"/>
      <c r="CJ221" s="22"/>
      <c r="CK221" s="22"/>
      <c r="CL221" s="22"/>
      <c r="CM221" s="22"/>
      <c r="CN221" s="22"/>
      <c r="CO221" s="22"/>
      <c r="CP221" s="22"/>
      <c r="CQ221" s="22"/>
      <c r="CR221" s="22"/>
      <c r="CS221" s="22"/>
      <c r="CT221" s="22"/>
      <c r="CU221" s="22"/>
      <c r="CV221" s="22"/>
      <c r="CW221" s="22"/>
      <c r="CX221" s="22"/>
      <c r="CY221" s="22"/>
      <c r="CZ221" s="22"/>
      <c r="DA221" s="22"/>
      <c r="DB221" s="22"/>
      <c r="DC221" s="22"/>
      <c r="DD221" s="22"/>
      <c r="DE221" s="22"/>
      <c r="DF221" s="22"/>
      <c r="DG221" s="22"/>
      <c r="DH221" s="22"/>
      <c r="DI221" s="22"/>
      <c r="DJ221" s="22"/>
      <c r="DK221" s="22"/>
    </row>
    <row r="222" spans="1:115" ht="16.5" customHeight="1" x14ac:dyDescent="0.25">
      <c r="A222" s="32" t="s">
        <v>157</v>
      </c>
      <c r="B222" s="41" t="s">
        <v>27</v>
      </c>
      <c r="C222" s="18"/>
      <c r="D222" s="18"/>
      <c r="E222" s="19"/>
      <c r="F222" s="28"/>
      <c r="G222" s="21"/>
    </row>
    <row r="223" spans="1:115" ht="18.75" customHeight="1" x14ac:dyDescent="0.25">
      <c r="A223" s="23" t="s">
        <v>158</v>
      </c>
      <c r="B223" s="24"/>
      <c r="C223" s="25">
        <v>42829</v>
      </c>
      <c r="D223" s="25">
        <v>42829</v>
      </c>
      <c r="E223" s="27">
        <v>2</v>
      </c>
      <c r="F223" s="28">
        <f t="shared" ref="F223:F296" si="21">G223/E223</f>
        <v>1</v>
      </c>
      <c r="G223" s="29">
        <v>2</v>
      </c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S223" s="22"/>
      <c r="AT223" s="22"/>
      <c r="AU223" s="22"/>
      <c r="AV223" s="22"/>
      <c r="AW223" s="22"/>
      <c r="AX223" s="22"/>
      <c r="AY223" s="22"/>
      <c r="AZ223" s="22"/>
      <c r="BA223" s="22"/>
      <c r="BB223" s="22"/>
      <c r="BC223" s="22"/>
      <c r="BD223" s="22"/>
      <c r="BE223" s="22"/>
      <c r="BF223" s="22"/>
      <c r="BG223" s="22"/>
      <c r="BH223" s="22"/>
      <c r="BI223" s="22"/>
      <c r="BJ223" s="22"/>
      <c r="BK223" s="22"/>
    </row>
    <row r="224" spans="1:115" ht="18.75" customHeight="1" x14ac:dyDescent="0.25">
      <c r="A224" s="23" t="s">
        <v>97</v>
      </c>
      <c r="B224" s="24"/>
      <c r="C224" s="25">
        <v>42829</v>
      </c>
      <c r="D224" s="25">
        <v>42829</v>
      </c>
      <c r="E224" s="27">
        <v>1</v>
      </c>
      <c r="F224" s="28">
        <f t="shared" si="21"/>
        <v>2</v>
      </c>
      <c r="G224" s="29">
        <v>2</v>
      </c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S224" s="22"/>
      <c r="AT224" s="22"/>
      <c r="AU224" s="22"/>
      <c r="AV224" s="22"/>
      <c r="AW224" s="22"/>
      <c r="AX224" s="22"/>
      <c r="AY224" s="22"/>
      <c r="AZ224" s="22"/>
      <c r="BA224" s="22"/>
      <c r="BB224" s="22"/>
      <c r="BC224" s="22"/>
      <c r="BD224" s="22"/>
      <c r="BE224" s="22"/>
      <c r="BF224" s="22"/>
      <c r="BG224" s="22"/>
      <c r="BH224" s="22"/>
      <c r="BI224" s="22"/>
      <c r="BJ224" s="22"/>
      <c r="BK224" s="22"/>
    </row>
    <row r="225" spans="1:84" ht="18.75" customHeight="1" x14ac:dyDescent="0.25">
      <c r="A225" s="23" t="s">
        <v>159</v>
      </c>
      <c r="B225" s="24"/>
      <c r="C225" s="25">
        <v>42829</v>
      </c>
      <c r="D225" s="25">
        <v>42829</v>
      </c>
      <c r="E225" s="27">
        <v>2</v>
      </c>
      <c r="F225" s="28">
        <f t="shared" si="21"/>
        <v>1</v>
      </c>
      <c r="G225" s="29">
        <v>2</v>
      </c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  <c r="AM225" s="22"/>
      <c r="AN225" s="22"/>
      <c r="AO225" s="22"/>
      <c r="AP225" s="22"/>
      <c r="AQ225" s="22"/>
      <c r="AR225" s="22"/>
      <c r="AS225" s="22"/>
      <c r="AT225" s="22"/>
      <c r="AU225" s="22"/>
      <c r="AV225" s="22"/>
      <c r="AW225" s="22"/>
      <c r="AX225" s="22"/>
      <c r="AY225" s="22"/>
      <c r="AZ225" s="22"/>
      <c r="BA225" s="22"/>
      <c r="BB225" s="22"/>
      <c r="BC225" s="22"/>
      <c r="BD225" s="22"/>
      <c r="BE225" s="22"/>
      <c r="BF225" s="22"/>
      <c r="BG225" s="22"/>
      <c r="BH225" s="22"/>
      <c r="BI225" s="22"/>
      <c r="BJ225" s="22"/>
      <c r="BK225" s="22"/>
    </row>
    <row r="226" spans="1:84" x14ac:dyDescent="0.25">
      <c r="A226" s="31" t="s">
        <v>160</v>
      </c>
      <c r="B226" s="39" t="s">
        <v>21</v>
      </c>
      <c r="F226" s="28"/>
    </row>
    <row r="227" spans="1:84" ht="18.75" customHeight="1" x14ac:dyDescent="0.25">
      <c r="A227" s="23" t="s">
        <v>161</v>
      </c>
      <c r="B227" s="24"/>
      <c r="C227" s="25">
        <v>42829</v>
      </c>
      <c r="D227" s="25">
        <v>42829</v>
      </c>
      <c r="E227" s="27">
        <v>1</v>
      </c>
      <c r="F227" s="28">
        <f t="shared" si="21"/>
        <v>1</v>
      </c>
      <c r="G227" s="29">
        <v>1</v>
      </c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  <c r="AO227" s="22"/>
      <c r="AP227" s="22"/>
      <c r="AQ227" s="22"/>
      <c r="AR227" s="22"/>
      <c r="AS227" s="22"/>
      <c r="AT227" s="22"/>
      <c r="AU227" s="22"/>
      <c r="AV227" s="22"/>
      <c r="AW227" s="22"/>
      <c r="AX227" s="22"/>
      <c r="AY227" s="22"/>
      <c r="AZ227" s="22"/>
      <c r="BA227" s="22"/>
      <c r="BB227" s="22"/>
      <c r="BC227" s="22"/>
      <c r="BD227" s="22"/>
      <c r="BE227" s="22"/>
      <c r="BF227" s="22"/>
      <c r="BG227" s="22"/>
      <c r="BH227" s="22"/>
      <c r="BI227" s="22"/>
      <c r="BJ227" s="22"/>
      <c r="BK227" s="22"/>
    </row>
    <row r="228" spans="1:84" ht="18.75" customHeight="1" x14ac:dyDescent="0.25">
      <c r="A228" s="23" t="s">
        <v>162</v>
      </c>
      <c r="B228" s="24"/>
      <c r="C228" s="25">
        <v>42829</v>
      </c>
      <c r="D228" s="25">
        <v>42829</v>
      </c>
      <c r="E228" s="27">
        <v>2</v>
      </c>
      <c r="F228" s="28">
        <f t="shared" si="21"/>
        <v>1</v>
      </c>
      <c r="G228" s="29">
        <v>2</v>
      </c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  <c r="AL228" s="22"/>
      <c r="AM228" s="22"/>
      <c r="AN228" s="22"/>
      <c r="AO228" s="22"/>
      <c r="AP228" s="22"/>
      <c r="AQ228" s="22"/>
      <c r="AR228" s="22"/>
      <c r="AS228" s="22"/>
      <c r="AT228" s="22"/>
      <c r="AU228" s="22"/>
      <c r="AV228" s="22"/>
      <c r="AW228" s="22"/>
      <c r="AX228" s="22"/>
      <c r="AY228" s="22"/>
      <c r="AZ228" s="22"/>
      <c r="BA228" s="22"/>
      <c r="BB228" s="22"/>
      <c r="BC228" s="22"/>
      <c r="BD228" s="22"/>
      <c r="BE228" s="22"/>
      <c r="BF228" s="22"/>
      <c r="BG228" s="22"/>
      <c r="BH228" s="22"/>
      <c r="BI228" s="22"/>
      <c r="BJ228" s="22"/>
      <c r="BK228" s="22"/>
    </row>
    <row r="229" spans="1:84" ht="18.75" customHeight="1" x14ac:dyDescent="0.25">
      <c r="A229" s="23" t="s">
        <v>130</v>
      </c>
      <c r="B229" s="24"/>
      <c r="C229" s="25">
        <v>42829</v>
      </c>
      <c r="D229" s="25">
        <v>42829</v>
      </c>
      <c r="E229" s="27">
        <v>1</v>
      </c>
      <c r="F229" s="28">
        <f t="shared" si="21"/>
        <v>1</v>
      </c>
      <c r="G229" s="29">
        <v>1</v>
      </c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  <c r="AO229" s="22"/>
      <c r="AP229" s="22"/>
      <c r="AQ229" s="22"/>
      <c r="AR229" s="22"/>
      <c r="AS229" s="22"/>
      <c r="AT229" s="22"/>
      <c r="AU229" s="22"/>
      <c r="AV229" s="22"/>
      <c r="AW229" s="22"/>
      <c r="AX229" s="22"/>
      <c r="AY229" s="22"/>
      <c r="AZ229" s="22"/>
      <c r="BA229" s="22"/>
      <c r="BB229" s="22"/>
      <c r="BC229" s="22"/>
      <c r="BD229" s="22"/>
      <c r="BE229" s="22"/>
      <c r="BF229" s="22"/>
      <c r="BG229" s="22"/>
      <c r="BH229" s="22"/>
      <c r="BI229" s="22"/>
      <c r="BJ229" s="22"/>
      <c r="BK229" s="22"/>
    </row>
    <row r="230" spans="1:84" x14ac:dyDescent="0.25">
      <c r="A230" s="49" t="s">
        <v>58</v>
      </c>
      <c r="B230" s="49" t="s">
        <v>89</v>
      </c>
      <c r="C230" s="18"/>
      <c r="D230" s="18"/>
      <c r="E230" s="19"/>
      <c r="F230" s="28"/>
      <c r="G230" s="21"/>
    </row>
    <row r="231" spans="1:84" ht="18.75" customHeight="1" x14ac:dyDescent="0.25">
      <c r="A231" s="23" t="s">
        <v>112</v>
      </c>
      <c r="B231" s="24"/>
      <c r="C231" s="25">
        <v>42829</v>
      </c>
      <c r="D231" s="25">
        <v>42829</v>
      </c>
      <c r="E231" s="27">
        <v>3</v>
      </c>
      <c r="F231" s="28">
        <f t="shared" si="21"/>
        <v>1</v>
      </c>
      <c r="G231" s="29">
        <v>3</v>
      </c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22"/>
      <c r="AN231" s="22"/>
      <c r="AO231" s="22"/>
      <c r="AP231" s="22"/>
      <c r="AQ231" s="22"/>
      <c r="AR231" s="22"/>
      <c r="AS231" s="22"/>
      <c r="AT231" s="22"/>
      <c r="AU231" s="22"/>
      <c r="AV231" s="22"/>
      <c r="AW231" s="22"/>
      <c r="AX231" s="22"/>
      <c r="AY231" s="22"/>
      <c r="AZ231" s="22"/>
      <c r="BA231" s="22"/>
      <c r="BB231" s="22"/>
      <c r="BC231" s="22"/>
      <c r="BD231" s="22"/>
      <c r="BE231" s="22"/>
      <c r="BF231" s="22"/>
      <c r="BG231" s="22"/>
      <c r="BH231" s="22"/>
      <c r="BI231" s="22"/>
      <c r="BJ231" s="22"/>
      <c r="BK231" s="22"/>
    </row>
    <row r="232" spans="1:84" x14ac:dyDescent="0.25">
      <c r="A232" s="32" t="s">
        <v>147</v>
      </c>
      <c r="B232" s="37" t="s">
        <v>11</v>
      </c>
      <c r="C232" s="18"/>
      <c r="D232" s="18"/>
      <c r="E232" s="19"/>
      <c r="F232" s="28"/>
      <c r="G232" s="21"/>
    </row>
    <row r="233" spans="1:84" ht="18.75" customHeight="1" x14ac:dyDescent="0.25">
      <c r="A233" s="23" t="s">
        <v>94</v>
      </c>
      <c r="B233" s="24"/>
      <c r="C233" s="25">
        <v>42829</v>
      </c>
      <c r="D233" s="25">
        <v>42829</v>
      </c>
      <c r="E233" s="27">
        <v>1</v>
      </c>
      <c r="F233" s="28">
        <f t="shared" si="21"/>
        <v>2</v>
      </c>
      <c r="G233" s="29">
        <v>2</v>
      </c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  <c r="AL233" s="22"/>
      <c r="AM233" s="22"/>
      <c r="AN233" s="22"/>
      <c r="AO233" s="22"/>
      <c r="AP233" s="22"/>
      <c r="AQ233" s="22"/>
      <c r="AR233" s="22"/>
      <c r="AS233" s="22"/>
      <c r="AT233" s="22"/>
      <c r="AU233" s="22"/>
      <c r="AV233" s="22"/>
      <c r="AW233" s="22"/>
      <c r="AX233" s="22"/>
      <c r="AY233" s="22"/>
      <c r="AZ233" s="22"/>
      <c r="BA233" s="22"/>
      <c r="BB233" s="22"/>
      <c r="BC233" s="22"/>
      <c r="BD233" s="22"/>
      <c r="BE233" s="22"/>
      <c r="BF233" s="22"/>
      <c r="BG233" s="22"/>
      <c r="BH233" s="22"/>
      <c r="BI233" s="22"/>
      <c r="BJ233" s="22"/>
      <c r="BK233" s="22"/>
    </row>
    <row r="234" spans="1:84" ht="18.75" customHeight="1" x14ac:dyDescent="0.25">
      <c r="A234" s="23" t="s">
        <v>163</v>
      </c>
      <c r="B234" s="24"/>
      <c r="C234" s="25">
        <v>42829</v>
      </c>
      <c r="D234" s="25">
        <v>42829</v>
      </c>
      <c r="E234" s="27">
        <v>2</v>
      </c>
      <c r="F234" s="28">
        <f t="shared" si="21"/>
        <v>1</v>
      </c>
      <c r="G234" s="29">
        <v>2</v>
      </c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  <c r="AK234" s="22"/>
      <c r="AL234" s="22"/>
      <c r="AM234" s="22"/>
      <c r="AN234" s="22"/>
      <c r="AO234" s="22"/>
      <c r="AP234" s="22"/>
      <c r="AQ234" s="22"/>
      <c r="AR234" s="22"/>
      <c r="AS234" s="22"/>
      <c r="AT234" s="22"/>
      <c r="AU234" s="22"/>
      <c r="AV234" s="22"/>
      <c r="AW234" s="22"/>
      <c r="AX234" s="22"/>
      <c r="AY234" s="22"/>
      <c r="AZ234" s="22"/>
      <c r="BA234" s="22"/>
      <c r="BB234" s="22"/>
      <c r="BC234" s="22"/>
      <c r="BD234" s="22"/>
      <c r="BE234" s="22"/>
      <c r="BF234" s="22"/>
      <c r="BG234" s="22"/>
      <c r="BH234" s="22"/>
      <c r="BI234" s="22"/>
      <c r="BJ234" s="22"/>
      <c r="BK234" s="22"/>
      <c r="BL234" s="22"/>
      <c r="BM234" s="22"/>
      <c r="BN234" s="22"/>
      <c r="BO234" s="22"/>
      <c r="BP234" s="22"/>
      <c r="BQ234" s="22"/>
      <c r="BR234" s="22"/>
      <c r="BS234" s="22"/>
      <c r="BT234" s="22"/>
      <c r="BU234" s="22"/>
      <c r="BV234" s="22"/>
      <c r="BW234" s="22"/>
      <c r="BX234" s="22"/>
      <c r="BY234" s="22"/>
      <c r="BZ234" s="22"/>
      <c r="CA234" s="22"/>
      <c r="CB234" s="22"/>
      <c r="CC234" s="22"/>
      <c r="CD234" s="22"/>
      <c r="CE234" s="22"/>
      <c r="CF234" s="22"/>
    </row>
    <row r="235" spans="1:84" ht="18.75" customHeight="1" x14ac:dyDescent="0.25">
      <c r="A235" s="23" t="s">
        <v>164</v>
      </c>
      <c r="B235" s="24"/>
      <c r="C235" s="25">
        <v>42829</v>
      </c>
      <c r="D235" s="25">
        <v>42829</v>
      </c>
      <c r="E235" s="27">
        <v>1</v>
      </c>
      <c r="F235" s="28">
        <f t="shared" si="21"/>
        <v>2</v>
      </c>
      <c r="G235" s="29">
        <v>2</v>
      </c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  <c r="AK235" s="22"/>
      <c r="AL235" s="22"/>
      <c r="AM235" s="22"/>
      <c r="AN235" s="22"/>
      <c r="AO235" s="22"/>
      <c r="AP235" s="22"/>
      <c r="AQ235" s="22"/>
      <c r="AR235" s="22"/>
      <c r="AS235" s="22"/>
      <c r="AT235" s="22"/>
      <c r="AU235" s="22"/>
      <c r="AV235" s="22"/>
      <c r="AW235" s="22"/>
      <c r="AX235" s="22"/>
      <c r="AY235" s="22"/>
      <c r="AZ235" s="22"/>
      <c r="BA235" s="22"/>
      <c r="BB235" s="22"/>
      <c r="BC235" s="22"/>
      <c r="BD235" s="22"/>
      <c r="BE235" s="22"/>
      <c r="BF235" s="22"/>
      <c r="BG235" s="22"/>
      <c r="BH235" s="22"/>
      <c r="BI235" s="22"/>
      <c r="BJ235" s="22"/>
      <c r="BK235" s="22"/>
      <c r="BL235" s="22"/>
      <c r="BM235" s="22"/>
      <c r="BN235" s="22"/>
      <c r="BO235" s="22"/>
      <c r="BP235" s="22"/>
      <c r="BQ235" s="22"/>
      <c r="BR235" s="22"/>
      <c r="BS235" s="22"/>
      <c r="BT235" s="22"/>
      <c r="BU235" s="22"/>
      <c r="BV235" s="22"/>
      <c r="BW235" s="22"/>
      <c r="BX235" s="22"/>
      <c r="BY235" s="22"/>
      <c r="BZ235" s="22"/>
      <c r="CA235" s="22"/>
      <c r="CB235" s="22"/>
      <c r="CC235" s="22"/>
      <c r="CD235" s="22"/>
      <c r="CE235" s="22"/>
      <c r="CF235" s="22"/>
    </row>
    <row r="236" spans="1:84" x14ac:dyDescent="0.25">
      <c r="A236" s="31" t="s">
        <v>165</v>
      </c>
      <c r="B236" s="40" t="s">
        <v>28</v>
      </c>
      <c r="F236" s="28"/>
    </row>
    <row r="237" spans="1:84" ht="18.75" customHeight="1" x14ac:dyDescent="0.25">
      <c r="A237" s="23" t="s">
        <v>166</v>
      </c>
      <c r="B237" s="24"/>
      <c r="C237" s="25">
        <v>42829</v>
      </c>
      <c r="D237" s="25">
        <v>42830</v>
      </c>
      <c r="E237" s="27">
        <v>12</v>
      </c>
      <c r="F237" s="28">
        <f t="shared" si="21"/>
        <v>0.83333333333333337</v>
      </c>
      <c r="G237" s="29">
        <v>10</v>
      </c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  <c r="AK237" s="22"/>
      <c r="AL237" s="22"/>
      <c r="AM237" s="22"/>
      <c r="AN237" s="22"/>
      <c r="AO237" s="22"/>
      <c r="AP237" s="22"/>
      <c r="AQ237" s="22"/>
      <c r="AR237" s="22"/>
      <c r="AS237" s="22"/>
      <c r="AT237" s="22"/>
      <c r="AU237" s="22"/>
      <c r="AV237" s="22"/>
      <c r="AW237" s="22"/>
      <c r="AX237" s="22"/>
      <c r="AY237" s="22"/>
      <c r="AZ237" s="22"/>
      <c r="BA237" s="22"/>
      <c r="BB237" s="22"/>
      <c r="BC237" s="22"/>
      <c r="BD237" s="22"/>
      <c r="BE237" s="22"/>
      <c r="BF237" s="22"/>
      <c r="BG237" s="22"/>
      <c r="BH237" s="22"/>
      <c r="BI237" s="22"/>
      <c r="BJ237" s="22"/>
      <c r="BK237" s="22"/>
      <c r="BL237" s="22"/>
      <c r="BM237" s="22"/>
      <c r="BN237" s="22"/>
      <c r="BO237" s="22"/>
      <c r="BP237" s="22"/>
      <c r="BQ237" s="22"/>
      <c r="BR237" s="22"/>
      <c r="BS237" s="22"/>
      <c r="BT237" s="22"/>
      <c r="BU237" s="22"/>
      <c r="BV237" s="22"/>
      <c r="BW237" s="22"/>
      <c r="BX237" s="22"/>
      <c r="BY237" s="22"/>
      <c r="BZ237" s="22"/>
      <c r="CA237" s="22"/>
      <c r="CB237" s="22"/>
      <c r="CC237" s="22"/>
      <c r="CD237" s="22"/>
      <c r="CE237" s="22"/>
      <c r="CF237" s="22"/>
    </row>
    <row r="238" spans="1:84" ht="16.5" customHeight="1" x14ac:dyDescent="0.25">
      <c r="A238" s="30" t="s">
        <v>167</v>
      </c>
      <c r="B238" s="38" t="s">
        <v>14</v>
      </c>
      <c r="C238" s="18"/>
      <c r="D238" s="18"/>
      <c r="E238" s="19"/>
      <c r="F238" s="28"/>
      <c r="G238" s="21"/>
    </row>
    <row r="239" spans="1:84" ht="16.5" customHeight="1" x14ac:dyDescent="0.25">
      <c r="A239" s="47" t="s">
        <v>167</v>
      </c>
      <c r="B239" s="24"/>
      <c r="C239" s="25">
        <v>42830</v>
      </c>
      <c r="D239" s="25">
        <v>42830</v>
      </c>
      <c r="E239" s="27">
        <v>4</v>
      </c>
      <c r="F239" s="28">
        <f t="shared" si="21"/>
        <v>1</v>
      </c>
      <c r="G239" s="29">
        <v>4</v>
      </c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2"/>
      <c r="AW239" s="22"/>
      <c r="AX239" s="22"/>
      <c r="AY239" s="22"/>
      <c r="AZ239" s="22"/>
      <c r="BA239" s="22"/>
      <c r="BB239" s="22"/>
      <c r="BC239" s="22"/>
      <c r="BD239" s="22"/>
      <c r="BE239" s="22"/>
      <c r="BF239" s="22"/>
      <c r="BG239" s="22"/>
      <c r="BH239" s="22"/>
      <c r="BI239" s="22"/>
      <c r="BJ239" s="22"/>
      <c r="BK239" s="22"/>
      <c r="BL239" s="22"/>
      <c r="BM239" s="22"/>
      <c r="BN239" s="22"/>
      <c r="BO239" s="22"/>
      <c r="BP239" s="22"/>
      <c r="BQ239" s="22"/>
      <c r="BR239" s="22"/>
      <c r="BS239" s="22"/>
      <c r="BT239" s="22"/>
      <c r="BU239" s="22"/>
      <c r="BV239" s="22"/>
      <c r="BW239" s="22"/>
      <c r="BX239" s="22"/>
      <c r="BY239" s="22"/>
      <c r="BZ239" s="22"/>
      <c r="CA239" s="22"/>
      <c r="CB239" s="22"/>
      <c r="CC239" s="22"/>
      <c r="CD239" s="22"/>
      <c r="CE239" s="22"/>
      <c r="CF239" s="22"/>
    </row>
    <row r="240" spans="1:84" x14ac:dyDescent="0.25">
      <c r="A240" s="31" t="s">
        <v>168</v>
      </c>
      <c r="B240" s="39" t="s">
        <v>21</v>
      </c>
      <c r="F240" s="28"/>
    </row>
    <row r="241" spans="1:115" ht="18.75" customHeight="1" x14ac:dyDescent="0.25">
      <c r="A241" s="47" t="s">
        <v>168</v>
      </c>
      <c r="B241" s="24"/>
      <c r="C241" s="25">
        <v>42830</v>
      </c>
      <c r="D241" s="25">
        <v>42830</v>
      </c>
      <c r="E241" s="27">
        <v>5</v>
      </c>
      <c r="F241" s="28">
        <f t="shared" si="21"/>
        <v>0.8</v>
      </c>
      <c r="G241" s="29">
        <v>4</v>
      </c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  <c r="AK241" s="22"/>
      <c r="AL241" s="22"/>
      <c r="AM241" s="22"/>
      <c r="AN241" s="22"/>
      <c r="AO241" s="22"/>
      <c r="AP241" s="22"/>
      <c r="AQ241" s="22"/>
      <c r="AR241" s="22"/>
      <c r="AS241" s="22"/>
      <c r="AT241" s="22"/>
      <c r="AU241" s="22"/>
      <c r="AV241" s="22"/>
      <c r="AW241" s="22"/>
      <c r="AX241" s="22"/>
      <c r="AY241" s="22"/>
      <c r="AZ241" s="22"/>
      <c r="BA241" s="22"/>
      <c r="BB241" s="22"/>
      <c r="BC241" s="22"/>
      <c r="BD241" s="22"/>
      <c r="BE241" s="22"/>
      <c r="BF241" s="22"/>
      <c r="BG241" s="22"/>
      <c r="BH241" s="22"/>
      <c r="BI241" s="22"/>
      <c r="BJ241" s="22"/>
      <c r="BK241" s="22"/>
      <c r="BL241" s="22"/>
      <c r="BM241" s="22"/>
      <c r="BN241" s="22"/>
      <c r="BO241" s="22"/>
      <c r="BP241" s="22"/>
      <c r="BQ241" s="22"/>
      <c r="BR241" s="22"/>
      <c r="BS241" s="22"/>
      <c r="BT241" s="22"/>
      <c r="BU241" s="22"/>
      <c r="BV241" s="22"/>
      <c r="BW241" s="22"/>
      <c r="BX241" s="22"/>
      <c r="BY241" s="22"/>
      <c r="BZ241" s="22"/>
      <c r="CA241" s="22"/>
      <c r="CB241" s="22"/>
      <c r="CC241" s="22"/>
      <c r="CD241" s="22"/>
      <c r="CE241" s="22"/>
      <c r="CF241" s="22"/>
    </row>
    <row r="242" spans="1:115" ht="17.25" customHeight="1" x14ac:dyDescent="0.25">
      <c r="A242" s="32" t="s">
        <v>169</v>
      </c>
      <c r="B242" s="41" t="s">
        <v>27</v>
      </c>
      <c r="C242" s="18"/>
      <c r="D242" s="18"/>
      <c r="E242" s="19"/>
      <c r="F242" s="28"/>
      <c r="G242" s="21"/>
    </row>
    <row r="243" spans="1:115" ht="18.75" customHeight="1" x14ac:dyDescent="0.25">
      <c r="A243" s="47" t="s">
        <v>52</v>
      </c>
      <c r="B243" s="24"/>
      <c r="C243" s="25">
        <v>42830</v>
      </c>
      <c r="D243" s="25">
        <v>42830</v>
      </c>
      <c r="E243" s="27">
        <v>3</v>
      </c>
      <c r="F243" s="28">
        <f t="shared" si="21"/>
        <v>1.3333333333333333</v>
      </c>
      <c r="G243" s="29">
        <v>4</v>
      </c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22"/>
      <c r="AN243" s="22"/>
      <c r="AO243" s="22"/>
      <c r="AP243" s="22"/>
      <c r="AQ243" s="22"/>
      <c r="AR243" s="22"/>
      <c r="AS243" s="22"/>
      <c r="AT243" s="22"/>
      <c r="AU243" s="22"/>
      <c r="AV243" s="22"/>
      <c r="AW243" s="22"/>
      <c r="AX243" s="22"/>
      <c r="AY243" s="22"/>
      <c r="AZ243" s="22"/>
      <c r="BA243" s="22"/>
      <c r="BB243" s="22"/>
      <c r="BC243" s="22"/>
      <c r="BD243" s="22"/>
      <c r="BE243" s="22"/>
      <c r="BF243" s="22"/>
      <c r="BG243" s="22"/>
      <c r="BH243" s="22"/>
      <c r="BI243" s="22"/>
      <c r="BJ243" s="22"/>
      <c r="BK243" s="22"/>
      <c r="BL243" s="22"/>
      <c r="BM243" s="22"/>
      <c r="BN243" s="22"/>
      <c r="BO243" s="22"/>
      <c r="BP243" s="22"/>
      <c r="BQ243" s="22"/>
      <c r="BR243" s="22"/>
      <c r="BS243" s="22"/>
      <c r="BT243" s="22"/>
      <c r="BU243" s="22"/>
      <c r="BV243" s="22"/>
      <c r="BW243" s="22"/>
      <c r="BX243" s="22"/>
      <c r="BY243" s="22"/>
      <c r="BZ243" s="22"/>
      <c r="CA243" s="22"/>
      <c r="CB243" s="22"/>
      <c r="CC243" s="22"/>
      <c r="CD243" s="22"/>
      <c r="CE243" s="22"/>
      <c r="CF243" s="22"/>
    </row>
    <row r="244" spans="1:115" x14ac:dyDescent="0.25">
      <c r="A244" s="32" t="s">
        <v>147</v>
      </c>
      <c r="B244" s="37" t="s">
        <v>11</v>
      </c>
      <c r="C244" s="18"/>
      <c r="D244" s="18"/>
      <c r="E244" s="19"/>
      <c r="F244" s="28"/>
      <c r="G244" s="21"/>
    </row>
    <row r="245" spans="1:115" ht="18.75" customHeight="1" x14ac:dyDescent="0.25">
      <c r="A245" s="47" t="s">
        <v>170</v>
      </c>
      <c r="B245" s="24"/>
      <c r="C245" s="25">
        <v>42830</v>
      </c>
      <c r="D245" s="25">
        <v>42830</v>
      </c>
      <c r="E245" s="27">
        <v>5</v>
      </c>
      <c r="F245" s="28">
        <f t="shared" si="21"/>
        <v>0.8</v>
      </c>
      <c r="G245" s="29">
        <v>4</v>
      </c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  <c r="AM245" s="22"/>
      <c r="AN245" s="22"/>
      <c r="AO245" s="22"/>
      <c r="AP245" s="22"/>
      <c r="AQ245" s="22"/>
      <c r="AR245" s="22"/>
      <c r="AS245" s="22"/>
      <c r="AT245" s="22"/>
      <c r="AU245" s="22"/>
      <c r="AV245" s="22"/>
      <c r="AW245" s="22"/>
      <c r="AX245" s="22"/>
      <c r="AY245" s="22"/>
      <c r="AZ245" s="22"/>
      <c r="BA245" s="22"/>
      <c r="BB245" s="22"/>
      <c r="BC245" s="22"/>
      <c r="BD245" s="22"/>
      <c r="BE245" s="22"/>
      <c r="BF245" s="22"/>
      <c r="BG245" s="22"/>
      <c r="BH245" s="22"/>
      <c r="BI245" s="22"/>
      <c r="BJ245" s="22"/>
      <c r="BK245" s="22"/>
      <c r="BL245" s="22"/>
      <c r="BM245" s="22"/>
      <c r="BN245" s="22"/>
      <c r="BO245" s="22"/>
      <c r="BP245" s="22"/>
      <c r="BQ245" s="22"/>
      <c r="BR245" s="22"/>
      <c r="BS245" s="22"/>
      <c r="BT245" s="22"/>
      <c r="BU245" s="22"/>
      <c r="BV245" s="22"/>
      <c r="BW245" s="22"/>
      <c r="BX245" s="22"/>
      <c r="BY245" s="22"/>
      <c r="BZ245" s="22"/>
      <c r="CA245" s="22"/>
      <c r="CB245" s="22"/>
      <c r="CC245" s="22"/>
      <c r="CD245" s="22"/>
      <c r="CE245" s="22"/>
      <c r="CF245" s="22"/>
    </row>
    <row r="246" spans="1:115" x14ac:dyDescent="0.25">
      <c r="A246" s="50" t="s">
        <v>230</v>
      </c>
      <c r="B246" s="50" t="s">
        <v>108</v>
      </c>
      <c r="F246" s="28"/>
      <c r="CL246" s="22"/>
      <c r="CM246" s="22"/>
      <c r="CN246" s="22"/>
      <c r="CO246" s="22"/>
      <c r="CP246" s="22"/>
      <c r="CQ246" s="22"/>
      <c r="CR246" s="22"/>
      <c r="CS246" s="22"/>
      <c r="CT246" s="22"/>
      <c r="CU246" s="22"/>
      <c r="CV246" s="22"/>
      <c r="CW246" s="22"/>
      <c r="CX246" s="22"/>
      <c r="CY246" s="22"/>
      <c r="CZ246" s="22"/>
      <c r="DA246" s="22"/>
      <c r="DB246" s="22"/>
      <c r="DC246" s="22"/>
      <c r="DD246" s="22"/>
      <c r="DE246" s="22"/>
      <c r="DF246" s="22"/>
      <c r="DG246" s="22"/>
      <c r="DH246" s="22"/>
      <c r="DI246" s="22"/>
      <c r="DJ246" s="22"/>
      <c r="DK246" s="22"/>
    </row>
    <row r="247" spans="1:115" ht="17.25" customHeight="1" x14ac:dyDescent="0.25">
      <c r="A247" s="47" t="s">
        <v>230</v>
      </c>
      <c r="B247" s="24"/>
      <c r="C247" s="25">
        <v>42831</v>
      </c>
      <c r="D247" s="25">
        <v>42831</v>
      </c>
      <c r="E247" s="27">
        <v>3</v>
      </c>
      <c r="F247" s="28">
        <f t="shared" ref="F247" si="22">G247/E247</f>
        <v>1.3333333333333333</v>
      </c>
      <c r="G247" s="29">
        <v>4</v>
      </c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  <c r="AK247" s="22"/>
      <c r="AL247" s="22"/>
      <c r="AM247" s="22"/>
      <c r="AN247" s="22"/>
      <c r="AO247" s="22"/>
      <c r="AP247" s="22"/>
      <c r="AQ247" s="22"/>
      <c r="AR247" s="22"/>
      <c r="AS247" s="22"/>
      <c r="AT247" s="22"/>
      <c r="AU247" s="22"/>
      <c r="AV247" s="22"/>
      <c r="AW247" s="22"/>
      <c r="AX247" s="22"/>
      <c r="AY247" s="22"/>
      <c r="AZ247" s="22"/>
      <c r="BA247" s="22"/>
      <c r="BB247" s="22"/>
      <c r="BC247" s="22"/>
      <c r="BD247" s="22"/>
      <c r="BE247" s="22"/>
      <c r="BF247" s="22"/>
      <c r="BG247" s="22"/>
      <c r="BH247" s="22"/>
      <c r="BI247" s="22"/>
      <c r="BJ247" s="22"/>
      <c r="BK247" s="22"/>
      <c r="BL247" s="22"/>
      <c r="BM247" s="22"/>
      <c r="BN247" s="22"/>
      <c r="BO247" s="22"/>
      <c r="BP247" s="22"/>
      <c r="BQ247" s="22"/>
      <c r="BR247" s="22"/>
      <c r="BS247" s="22"/>
      <c r="BT247" s="22"/>
      <c r="BU247" s="22"/>
      <c r="BV247" s="22"/>
      <c r="BW247" s="22"/>
      <c r="BX247" s="22"/>
      <c r="BY247" s="22"/>
      <c r="BZ247" s="22"/>
      <c r="CA247" s="22"/>
      <c r="CB247" s="22"/>
      <c r="CC247" s="22"/>
      <c r="CD247" s="22"/>
      <c r="CE247" s="22"/>
      <c r="CF247" s="22"/>
      <c r="CJ247" s="22"/>
      <c r="CK247" s="22"/>
      <c r="CL247" s="22"/>
      <c r="CM247" s="22"/>
      <c r="CN247" s="22"/>
      <c r="CO247" s="22"/>
      <c r="CP247" s="22"/>
      <c r="CQ247" s="22"/>
      <c r="CR247" s="22"/>
      <c r="CS247" s="22"/>
      <c r="CT247" s="22"/>
      <c r="CU247" s="22"/>
      <c r="CV247" s="22"/>
      <c r="CW247" s="22"/>
      <c r="CX247" s="22"/>
      <c r="CY247" s="22"/>
      <c r="CZ247" s="22"/>
      <c r="DA247" s="22"/>
      <c r="DB247" s="22"/>
      <c r="DC247" s="22"/>
      <c r="DD247" s="22"/>
      <c r="DE247" s="22"/>
      <c r="DF247" s="22"/>
      <c r="DG247" s="22"/>
      <c r="DH247" s="22"/>
      <c r="DI247" s="22"/>
      <c r="DJ247" s="22"/>
      <c r="DK247" s="22"/>
    </row>
    <row r="248" spans="1:115" ht="16.5" customHeight="1" x14ac:dyDescent="0.25">
      <c r="A248" s="30" t="s">
        <v>171</v>
      </c>
      <c r="B248" s="38" t="s">
        <v>14</v>
      </c>
      <c r="C248" s="18"/>
      <c r="D248" s="18"/>
      <c r="E248" s="19"/>
      <c r="F248" s="28"/>
      <c r="G248" s="21"/>
    </row>
    <row r="249" spans="1:115" ht="16.5" customHeight="1" x14ac:dyDescent="0.25">
      <c r="A249" s="47" t="s">
        <v>172</v>
      </c>
      <c r="B249" s="24"/>
      <c r="C249" s="25">
        <v>42831</v>
      </c>
      <c r="D249" s="25">
        <v>42831</v>
      </c>
      <c r="E249" s="27">
        <v>3</v>
      </c>
      <c r="F249" s="28">
        <f t="shared" si="21"/>
        <v>0.66666666666666663</v>
      </c>
      <c r="G249" s="29">
        <v>2</v>
      </c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22"/>
      <c r="AN249" s="22"/>
      <c r="AO249" s="22"/>
      <c r="AP249" s="22"/>
      <c r="AQ249" s="22"/>
      <c r="AR249" s="22"/>
      <c r="AS249" s="22"/>
      <c r="AT249" s="22"/>
      <c r="AU249" s="22"/>
      <c r="AV249" s="22"/>
      <c r="AW249" s="22"/>
      <c r="AX249" s="22"/>
      <c r="AY249" s="22"/>
      <c r="AZ249" s="22"/>
      <c r="BA249" s="22"/>
      <c r="BB249" s="22"/>
      <c r="BC249" s="22"/>
      <c r="BD249" s="22"/>
      <c r="BE249" s="22"/>
      <c r="BF249" s="22"/>
      <c r="BG249" s="22"/>
      <c r="BH249" s="22"/>
      <c r="BI249" s="22"/>
      <c r="BJ249" s="22"/>
      <c r="BK249" s="22"/>
      <c r="BL249" s="22"/>
      <c r="BM249" s="22"/>
      <c r="BN249" s="22"/>
      <c r="BO249" s="22"/>
      <c r="BP249" s="22"/>
      <c r="BQ249" s="22"/>
      <c r="BR249" s="22"/>
      <c r="BS249" s="22"/>
      <c r="BT249" s="22"/>
      <c r="BU249" s="22"/>
      <c r="BV249" s="22"/>
      <c r="BW249" s="22"/>
      <c r="BX249" s="22"/>
      <c r="BY249" s="22"/>
      <c r="BZ249" s="22"/>
      <c r="CA249" s="22"/>
      <c r="CB249" s="22"/>
      <c r="CC249" s="22"/>
      <c r="CD249" s="22"/>
      <c r="CE249" s="22"/>
      <c r="CF249" s="22"/>
    </row>
    <row r="250" spans="1:115" ht="16.5" customHeight="1" x14ac:dyDescent="0.25">
      <c r="A250" s="47" t="s">
        <v>174</v>
      </c>
      <c r="B250" s="24"/>
      <c r="C250" s="25">
        <v>42831</v>
      </c>
      <c r="D250" s="25">
        <v>42832</v>
      </c>
      <c r="E250" s="27">
        <v>3</v>
      </c>
      <c r="F250" s="28">
        <f t="shared" si="21"/>
        <v>1.3333333333333333</v>
      </c>
      <c r="G250" s="29">
        <v>4</v>
      </c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  <c r="AK250" s="22"/>
      <c r="AL250" s="22"/>
      <c r="AM250" s="22"/>
      <c r="AN250" s="22"/>
      <c r="AO250" s="22"/>
      <c r="AP250" s="22"/>
      <c r="AQ250" s="22"/>
      <c r="AR250" s="22"/>
      <c r="AS250" s="22"/>
      <c r="AT250" s="22"/>
      <c r="AU250" s="22"/>
      <c r="AV250" s="22"/>
      <c r="AW250" s="22"/>
      <c r="AX250" s="22"/>
      <c r="AY250" s="22"/>
      <c r="AZ250" s="22"/>
      <c r="BA250" s="22"/>
      <c r="BB250" s="22"/>
      <c r="BC250" s="22"/>
      <c r="BD250" s="22"/>
      <c r="BE250" s="22"/>
      <c r="BF250" s="22"/>
      <c r="BG250" s="22"/>
      <c r="BH250" s="22"/>
      <c r="BI250" s="22"/>
      <c r="BJ250" s="22"/>
      <c r="BK250" s="22"/>
      <c r="BL250" s="22"/>
      <c r="BM250" s="22"/>
      <c r="BN250" s="22"/>
      <c r="BO250" s="22"/>
      <c r="BP250" s="22"/>
      <c r="BQ250" s="22"/>
      <c r="BR250" s="22"/>
      <c r="BS250" s="22"/>
      <c r="BT250" s="22"/>
      <c r="BU250" s="22"/>
      <c r="BV250" s="22"/>
      <c r="BW250" s="22"/>
      <c r="BX250" s="22"/>
      <c r="BY250" s="22"/>
      <c r="BZ250" s="22"/>
      <c r="CA250" s="22"/>
      <c r="CB250" s="22"/>
      <c r="CC250" s="22"/>
      <c r="CD250" s="22"/>
      <c r="CE250" s="22"/>
      <c r="CF250" s="22"/>
    </row>
    <row r="251" spans="1:115" x14ac:dyDescent="0.25">
      <c r="A251" s="32" t="s">
        <v>173</v>
      </c>
      <c r="B251" s="37" t="s">
        <v>11</v>
      </c>
      <c r="C251" s="18"/>
      <c r="D251" s="18"/>
      <c r="E251" s="19"/>
      <c r="F251" s="28"/>
      <c r="G251" s="21"/>
    </row>
    <row r="252" spans="1:115" ht="18.75" customHeight="1" x14ac:dyDescent="0.25">
      <c r="A252" s="47" t="s">
        <v>173</v>
      </c>
      <c r="B252" s="24"/>
      <c r="C252" s="25">
        <v>42831</v>
      </c>
      <c r="D252" s="25">
        <v>42831</v>
      </c>
      <c r="E252" s="27">
        <v>2</v>
      </c>
      <c r="F252" s="28">
        <f t="shared" si="21"/>
        <v>1</v>
      </c>
      <c r="G252" s="29">
        <v>2</v>
      </c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22"/>
      <c r="AL252" s="22"/>
      <c r="AM252" s="22"/>
      <c r="AN252" s="22"/>
      <c r="AO252" s="22"/>
      <c r="AP252" s="22"/>
      <c r="AQ252" s="22"/>
      <c r="AR252" s="22"/>
      <c r="AS252" s="22"/>
      <c r="AT252" s="22"/>
      <c r="AU252" s="22"/>
      <c r="AV252" s="22"/>
      <c r="AW252" s="22"/>
      <c r="AX252" s="22"/>
      <c r="AY252" s="22"/>
      <c r="AZ252" s="22"/>
      <c r="BA252" s="22"/>
      <c r="BB252" s="22"/>
      <c r="BC252" s="22"/>
      <c r="BD252" s="22"/>
      <c r="BE252" s="22"/>
      <c r="BF252" s="22"/>
      <c r="BG252" s="22"/>
      <c r="BH252" s="22"/>
      <c r="BI252" s="22"/>
      <c r="BJ252" s="22"/>
      <c r="BK252" s="22"/>
      <c r="BL252" s="22"/>
      <c r="BM252" s="22"/>
      <c r="BN252" s="22"/>
      <c r="BO252" s="22"/>
      <c r="BP252" s="22"/>
      <c r="BQ252" s="22"/>
      <c r="BR252" s="22"/>
      <c r="BS252" s="22"/>
      <c r="BT252" s="22"/>
      <c r="BU252" s="22"/>
      <c r="BV252" s="22"/>
      <c r="BW252" s="22"/>
      <c r="BX252" s="22"/>
      <c r="BY252" s="22"/>
      <c r="BZ252" s="22"/>
      <c r="CA252" s="22"/>
      <c r="CB252" s="22"/>
      <c r="CC252" s="22"/>
      <c r="CD252" s="22"/>
      <c r="CE252" s="22"/>
      <c r="CF252" s="22"/>
    </row>
    <row r="253" spans="1:115" x14ac:dyDescent="0.25">
      <c r="A253" s="49" t="s">
        <v>335</v>
      </c>
      <c r="B253" s="49" t="s">
        <v>89</v>
      </c>
      <c r="C253" s="18"/>
      <c r="D253" s="18"/>
      <c r="E253" s="19"/>
      <c r="F253" s="28"/>
      <c r="G253" s="21"/>
    </row>
    <row r="254" spans="1:115" ht="18.75" customHeight="1" x14ac:dyDescent="0.25">
      <c r="A254" s="23" t="s">
        <v>335</v>
      </c>
      <c r="B254" s="24"/>
      <c r="C254" s="25">
        <v>42831</v>
      </c>
      <c r="D254" s="25">
        <v>42835</v>
      </c>
      <c r="E254" s="27">
        <v>5</v>
      </c>
      <c r="F254" s="28">
        <f t="shared" ref="F254" si="23">G254/E254</f>
        <v>2.4</v>
      </c>
      <c r="G254" s="29">
        <v>12</v>
      </c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  <c r="AP254" s="22"/>
      <c r="AQ254" s="22"/>
      <c r="AR254" s="22"/>
      <c r="AS254" s="22"/>
      <c r="AT254" s="22"/>
      <c r="AU254" s="22"/>
      <c r="AV254" s="22"/>
      <c r="AW254" s="22"/>
      <c r="AX254" s="22"/>
      <c r="AY254" s="22"/>
      <c r="AZ254" s="22"/>
      <c r="BA254" s="22"/>
      <c r="BB254" s="22"/>
      <c r="BC254" s="22"/>
      <c r="BD254" s="22"/>
      <c r="BE254" s="22"/>
      <c r="BF254" s="22"/>
      <c r="BG254" s="22"/>
      <c r="BH254" s="22"/>
      <c r="BI254" s="22"/>
      <c r="BJ254" s="22"/>
      <c r="BK254" s="22"/>
    </row>
    <row r="255" spans="1:115" x14ac:dyDescent="0.25">
      <c r="A255" s="31" t="s">
        <v>175</v>
      </c>
      <c r="B255" s="40" t="s">
        <v>28</v>
      </c>
      <c r="F255" s="28"/>
      <c r="AN255" s="22"/>
      <c r="AO255" s="22"/>
      <c r="AP255" s="22"/>
      <c r="AQ255" s="22"/>
      <c r="AR255" s="22"/>
      <c r="AS255" s="22"/>
      <c r="AT255" s="22"/>
      <c r="AU255" s="22"/>
      <c r="AV255" s="22"/>
      <c r="AW255" s="22"/>
      <c r="AX255" s="22"/>
      <c r="AY255" s="22"/>
      <c r="AZ255" s="22"/>
      <c r="BA255" s="22"/>
      <c r="BB255" s="22"/>
      <c r="BC255" s="22"/>
      <c r="BD255" s="22"/>
      <c r="BE255" s="22"/>
      <c r="BF255" s="22"/>
      <c r="BG255" s="22"/>
      <c r="BH255" s="22"/>
      <c r="BI255" s="22"/>
      <c r="BJ255" s="22"/>
      <c r="BK255" s="22"/>
      <c r="BL255" s="22"/>
      <c r="BM255" s="22"/>
      <c r="BN255" s="22"/>
      <c r="BO255" s="22"/>
      <c r="BP255" s="22"/>
      <c r="BQ255" s="22"/>
      <c r="BR255" s="22"/>
      <c r="BS255" s="22"/>
      <c r="BT255" s="22"/>
      <c r="BU255" s="22"/>
      <c r="BV255" s="22"/>
      <c r="BW255" s="22"/>
      <c r="BX255" s="22"/>
      <c r="BY255" s="22"/>
      <c r="BZ255" s="22"/>
      <c r="CA255" s="22"/>
      <c r="CB255" s="22"/>
      <c r="CC255" s="22"/>
      <c r="CD255" s="22"/>
      <c r="CE255" s="22"/>
      <c r="CF255" s="22"/>
    </row>
    <row r="256" spans="1:115" ht="18.75" customHeight="1" x14ac:dyDescent="0.25">
      <c r="A256" s="47" t="s">
        <v>176</v>
      </c>
      <c r="B256" s="24"/>
      <c r="C256" s="25">
        <v>42839</v>
      </c>
      <c r="D256" s="25">
        <v>42839</v>
      </c>
      <c r="E256" s="27">
        <v>7</v>
      </c>
      <c r="F256" s="28">
        <f t="shared" si="21"/>
        <v>0.8571428571428571</v>
      </c>
      <c r="G256" s="29">
        <v>6</v>
      </c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  <c r="AJ256" s="22"/>
      <c r="AK256" s="22"/>
      <c r="AL256" s="22"/>
      <c r="AM256" s="22"/>
      <c r="AN256" s="22"/>
      <c r="AO256" s="22"/>
      <c r="AP256" s="22"/>
      <c r="AQ256" s="22"/>
      <c r="AR256" s="22"/>
      <c r="AS256" s="22"/>
      <c r="AT256" s="22"/>
      <c r="AU256" s="22"/>
      <c r="AV256" s="22"/>
      <c r="AW256" s="22"/>
      <c r="AX256" s="22"/>
      <c r="AY256" s="22"/>
      <c r="AZ256" s="22"/>
      <c r="BA256" s="22"/>
      <c r="BB256" s="22"/>
      <c r="BC256" s="22"/>
      <c r="BD256" s="22"/>
      <c r="BE256" s="22"/>
      <c r="BF256" s="22"/>
      <c r="BG256" s="22"/>
      <c r="BH256" s="22"/>
      <c r="BI256" s="22"/>
      <c r="BJ256" s="22"/>
      <c r="BK256" s="22"/>
      <c r="BL256" s="22"/>
      <c r="BM256" s="22"/>
      <c r="BN256" s="22"/>
      <c r="BO256" s="22"/>
      <c r="BP256" s="22"/>
      <c r="BQ256" s="22"/>
      <c r="BR256" s="22"/>
      <c r="BS256" s="22"/>
      <c r="BT256" s="22"/>
      <c r="BU256" s="22"/>
      <c r="BV256" s="22"/>
      <c r="BW256" s="22"/>
      <c r="BX256" s="22"/>
      <c r="BY256" s="22"/>
      <c r="BZ256" s="22"/>
      <c r="CA256" s="22"/>
      <c r="CB256" s="22"/>
      <c r="CC256" s="22"/>
      <c r="CD256" s="22"/>
      <c r="CE256" s="22"/>
      <c r="CF256" s="22"/>
    </row>
    <row r="257" spans="1:84" x14ac:dyDescent="0.25">
      <c r="A257" s="31" t="s">
        <v>177</v>
      </c>
      <c r="B257" s="39" t="s">
        <v>21</v>
      </c>
      <c r="F257" s="28"/>
    </row>
    <row r="258" spans="1:84" ht="18.75" customHeight="1" x14ac:dyDescent="0.25">
      <c r="A258" s="47" t="s">
        <v>178</v>
      </c>
      <c r="B258" s="24"/>
      <c r="C258" s="25">
        <v>42839</v>
      </c>
      <c r="D258" s="25">
        <v>42839</v>
      </c>
      <c r="E258" s="27">
        <v>4</v>
      </c>
      <c r="F258" s="28">
        <f t="shared" si="21"/>
        <v>0.75</v>
      </c>
      <c r="G258" s="29">
        <v>3</v>
      </c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22"/>
      <c r="AL258" s="22"/>
      <c r="AM258" s="22"/>
      <c r="AN258" s="22"/>
      <c r="AO258" s="22"/>
      <c r="AP258" s="22"/>
      <c r="AQ258" s="22"/>
      <c r="AR258" s="22"/>
      <c r="AS258" s="22"/>
      <c r="AT258" s="22"/>
      <c r="AU258" s="22"/>
      <c r="AV258" s="22"/>
      <c r="AW258" s="22"/>
      <c r="AX258" s="22"/>
      <c r="AY258" s="22"/>
      <c r="AZ258" s="22"/>
      <c r="BA258" s="22"/>
      <c r="BB258" s="22"/>
      <c r="BC258" s="22"/>
      <c r="BD258" s="22"/>
      <c r="BE258" s="22"/>
      <c r="BF258" s="22"/>
      <c r="BG258" s="22"/>
      <c r="BH258" s="22"/>
      <c r="BI258" s="22"/>
      <c r="BJ258" s="22"/>
      <c r="BK258" s="22"/>
      <c r="BL258" s="22"/>
      <c r="BM258" s="22"/>
      <c r="BN258" s="22"/>
      <c r="BO258" s="22"/>
      <c r="BP258" s="22"/>
      <c r="BQ258" s="22"/>
      <c r="BR258" s="22"/>
      <c r="BS258" s="22"/>
      <c r="BT258" s="22"/>
      <c r="BU258" s="22"/>
      <c r="BV258" s="22"/>
      <c r="BW258" s="22"/>
      <c r="BX258" s="22"/>
      <c r="BY258" s="22"/>
      <c r="BZ258" s="22"/>
      <c r="CA258" s="22"/>
      <c r="CB258" s="22"/>
      <c r="CC258" s="22"/>
      <c r="CD258" s="22"/>
      <c r="CE258" s="22"/>
      <c r="CF258" s="22"/>
    </row>
    <row r="259" spans="1:84" ht="17.25" customHeight="1" x14ac:dyDescent="0.25">
      <c r="A259" s="32" t="s">
        <v>179</v>
      </c>
      <c r="B259" s="41" t="s">
        <v>27</v>
      </c>
      <c r="C259" s="18"/>
      <c r="D259" s="18"/>
      <c r="E259" s="19"/>
      <c r="F259" s="28"/>
      <c r="G259" s="21"/>
    </row>
    <row r="260" spans="1:84" ht="18.75" customHeight="1" x14ac:dyDescent="0.25">
      <c r="A260" s="47" t="s">
        <v>179</v>
      </c>
      <c r="B260" s="24"/>
      <c r="C260" s="25">
        <v>42841</v>
      </c>
      <c r="D260" s="25">
        <v>42841</v>
      </c>
      <c r="E260" s="27">
        <v>3</v>
      </c>
      <c r="F260" s="28">
        <f t="shared" si="21"/>
        <v>1</v>
      </c>
      <c r="G260" s="29">
        <v>3</v>
      </c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  <c r="AK260" s="22"/>
      <c r="AL260" s="22"/>
      <c r="AM260" s="22"/>
      <c r="AN260" s="22"/>
      <c r="AO260" s="22"/>
      <c r="AP260" s="22"/>
      <c r="AQ260" s="22"/>
      <c r="AR260" s="22"/>
      <c r="AS260" s="22"/>
      <c r="AT260" s="22"/>
      <c r="AU260" s="22"/>
      <c r="AV260" s="22"/>
      <c r="AW260" s="22"/>
      <c r="AX260" s="22"/>
      <c r="AY260" s="22"/>
      <c r="AZ260" s="22"/>
      <c r="BA260" s="22"/>
      <c r="BB260" s="22"/>
      <c r="BC260" s="22"/>
      <c r="BD260" s="22"/>
      <c r="BE260" s="22"/>
      <c r="BF260" s="22"/>
      <c r="BG260" s="22"/>
      <c r="BH260" s="22"/>
      <c r="BI260" s="22"/>
      <c r="BJ260" s="22"/>
      <c r="BK260" s="22"/>
      <c r="BL260" s="22"/>
      <c r="BM260" s="22"/>
      <c r="BN260" s="22"/>
      <c r="BO260" s="22"/>
      <c r="BP260" s="22"/>
      <c r="BQ260" s="22"/>
      <c r="BR260" s="22"/>
      <c r="BS260" s="22"/>
      <c r="BT260" s="22"/>
      <c r="BU260" s="22"/>
      <c r="BV260" s="22"/>
      <c r="BW260" s="22"/>
      <c r="BX260" s="22"/>
      <c r="BY260" s="22"/>
      <c r="BZ260" s="22"/>
      <c r="CA260" s="22"/>
      <c r="CB260" s="22"/>
      <c r="CC260" s="22"/>
      <c r="CD260" s="22"/>
      <c r="CE260" s="22"/>
      <c r="CF260" s="22"/>
    </row>
    <row r="261" spans="1:84" x14ac:dyDescent="0.25">
      <c r="A261" s="31" t="s">
        <v>180</v>
      </c>
      <c r="B261" s="39" t="s">
        <v>21</v>
      </c>
      <c r="F261" s="28"/>
    </row>
    <row r="262" spans="1:84" ht="18.75" customHeight="1" x14ac:dyDescent="0.25">
      <c r="A262" s="47" t="s">
        <v>180</v>
      </c>
      <c r="B262" s="24"/>
      <c r="C262" s="25">
        <v>42842</v>
      </c>
      <c r="D262" s="25">
        <v>42842</v>
      </c>
      <c r="E262" s="27">
        <v>6</v>
      </c>
      <c r="F262" s="28">
        <f t="shared" si="21"/>
        <v>0.66666666666666663</v>
      </c>
      <c r="G262" s="29">
        <v>4</v>
      </c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J262" s="22"/>
      <c r="AK262" s="22"/>
      <c r="AL262" s="22"/>
      <c r="AM262" s="22"/>
      <c r="AN262" s="22"/>
      <c r="AO262" s="22"/>
      <c r="AP262" s="22"/>
      <c r="AQ262" s="22"/>
      <c r="AR262" s="22"/>
      <c r="AS262" s="22"/>
      <c r="AT262" s="22"/>
      <c r="AU262" s="22"/>
      <c r="AV262" s="22"/>
      <c r="AW262" s="22"/>
      <c r="AX262" s="22"/>
      <c r="AY262" s="22"/>
      <c r="AZ262" s="22"/>
      <c r="BA262" s="22"/>
      <c r="BB262" s="22"/>
      <c r="BC262" s="22"/>
      <c r="BD262" s="22"/>
      <c r="BE262" s="22"/>
      <c r="BF262" s="22"/>
      <c r="BG262" s="22"/>
      <c r="BH262" s="22"/>
      <c r="BI262" s="22"/>
      <c r="BJ262" s="22"/>
      <c r="BK262" s="22"/>
      <c r="BL262" s="22"/>
      <c r="BM262" s="22"/>
      <c r="BN262" s="22"/>
      <c r="BO262" s="22"/>
      <c r="BP262" s="22"/>
      <c r="BQ262" s="22"/>
      <c r="BR262" s="22"/>
      <c r="BS262" s="22"/>
      <c r="BT262" s="22"/>
      <c r="BU262" s="22"/>
      <c r="BV262" s="22"/>
      <c r="BW262" s="22"/>
      <c r="BX262" s="22"/>
      <c r="BY262" s="22"/>
      <c r="BZ262" s="22"/>
      <c r="CA262" s="22"/>
      <c r="CB262" s="22"/>
      <c r="CC262" s="22"/>
      <c r="CD262" s="22"/>
      <c r="CE262" s="22"/>
      <c r="CF262" s="22"/>
    </row>
    <row r="263" spans="1:84" x14ac:dyDescent="0.25">
      <c r="A263" s="49" t="s">
        <v>337</v>
      </c>
      <c r="B263" s="49" t="s">
        <v>89</v>
      </c>
      <c r="C263" s="18"/>
      <c r="D263" s="18"/>
      <c r="E263" s="19"/>
      <c r="F263" s="28"/>
      <c r="G263" s="21"/>
    </row>
    <row r="264" spans="1:84" ht="18.75" customHeight="1" x14ac:dyDescent="0.25">
      <c r="A264" s="23" t="s">
        <v>337</v>
      </c>
      <c r="B264" s="24"/>
      <c r="C264" s="25">
        <v>42842</v>
      </c>
      <c r="D264" s="25">
        <v>42844</v>
      </c>
      <c r="E264" s="27">
        <v>3</v>
      </c>
      <c r="F264" s="28">
        <f t="shared" ref="F264" si="24">G264/E264</f>
        <v>1</v>
      </c>
      <c r="G264" s="29">
        <v>3</v>
      </c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J264" s="22"/>
      <c r="AK264" s="22"/>
      <c r="AL264" s="22"/>
      <c r="AM264" s="22"/>
      <c r="AN264" s="22"/>
      <c r="AO264" s="22"/>
      <c r="AP264" s="22"/>
      <c r="AQ264" s="22"/>
      <c r="AR264" s="22"/>
      <c r="AS264" s="22"/>
      <c r="AT264" s="22"/>
      <c r="AU264" s="22"/>
      <c r="AV264" s="22"/>
      <c r="AW264" s="22"/>
      <c r="AX264" s="22"/>
      <c r="AY264" s="22"/>
      <c r="AZ264" s="22"/>
      <c r="BA264" s="22"/>
      <c r="BB264" s="22"/>
      <c r="BC264" s="22"/>
      <c r="BD264" s="22"/>
      <c r="BE264" s="22"/>
      <c r="BF264" s="22"/>
      <c r="BG264" s="22"/>
      <c r="BH264" s="22"/>
      <c r="BI264" s="22"/>
      <c r="BJ264" s="22"/>
      <c r="BK264" s="22"/>
    </row>
    <row r="265" spans="1:84" ht="17.25" customHeight="1" x14ac:dyDescent="0.25">
      <c r="A265" s="32" t="s">
        <v>179</v>
      </c>
      <c r="B265" s="41" t="s">
        <v>27</v>
      </c>
      <c r="C265" s="18"/>
      <c r="D265" s="18"/>
      <c r="E265" s="19"/>
      <c r="F265" s="28"/>
      <c r="G265" s="21"/>
    </row>
    <row r="266" spans="1:84" ht="18.75" customHeight="1" x14ac:dyDescent="0.25">
      <c r="A266" s="47" t="s">
        <v>179</v>
      </c>
      <c r="B266" s="24"/>
      <c r="C266" s="25">
        <v>42842</v>
      </c>
      <c r="D266" s="25">
        <v>42844</v>
      </c>
      <c r="E266" s="27">
        <v>5</v>
      </c>
      <c r="F266" s="28">
        <f t="shared" si="21"/>
        <v>0.8</v>
      </c>
      <c r="G266" s="29">
        <v>4</v>
      </c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J266" s="22"/>
      <c r="AK266" s="22"/>
      <c r="AL266" s="22"/>
      <c r="AM266" s="22"/>
      <c r="AN266" s="22"/>
      <c r="AO266" s="22"/>
      <c r="AP266" s="22"/>
      <c r="AQ266" s="22"/>
      <c r="AR266" s="22"/>
      <c r="AS266" s="22"/>
      <c r="AT266" s="22"/>
      <c r="AU266" s="22"/>
      <c r="AV266" s="22"/>
      <c r="AW266" s="22"/>
      <c r="AX266" s="22"/>
      <c r="AY266" s="22"/>
      <c r="AZ266" s="22"/>
      <c r="BA266" s="22"/>
      <c r="BB266" s="22"/>
      <c r="BC266" s="22"/>
      <c r="BD266" s="22"/>
      <c r="BE266" s="22"/>
      <c r="BF266" s="22"/>
      <c r="BG266" s="22"/>
      <c r="BH266" s="22"/>
      <c r="BI266" s="22"/>
      <c r="BJ266" s="22"/>
      <c r="BK266" s="22"/>
      <c r="BL266" s="22"/>
      <c r="BM266" s="22"/>
      <c r="BN266" s="22"/>
      <c r="BO266" s="22"/>
      <c r="BP266" s="22"/>
      <c r="BQ266" s="22"/>
      <c r="BR266" s="22"/>
      <c r="BS266" s="22"/>
      <c r="BT266" s="22"/>
      <c r="BU266" s="22"/>
      <c r="BV266" s="22"/>
      <c r="BW266" s="22"/>
      <c r="BX266" s="22"/>
      <c r="BY266" s="22"/>
      <c r="BZ266" s="22"/>
      <c r="CA266" s="22"/>
      <c r="CB266" s="22"/>
      <c r="CC266" s="22"/>
      <c r="CD266" s="22"/>
      <c r="CE266" s="22"/>
      <c r="CF266" s="22"/>
    </row>
    <row r="267" spans="1:84" ht="16.5" customHeight="1" x14ac:dyDescent="0.25">
      <c r="A267" s="30" t="s">
        <v>181</v>
      </c>
      <c r="B267" s="38" t="s">
        <v>14</v>
      </c>
      <c r="C267" s="18"/>
      <c r="D267" s="18"/>
      <c r="E267" s="19"/>
      <c r="F267" s="28"/>
      <c r="G267" s="21"/>
    </row>
    <row r="268" spans="1:84" ht="16.5" customHeight="1" x14ac:dyDescent="0.25">
      <c r="A268" s="47" t="s">
        <v>181</v>
      </c>
      <c r="B268" s="24"/>
      <c r="C268" s="25">
        <v>42843</v>
      </c>
      <c r="D268" s="25">
        <v>42843</v>
      </c>
      <c r="E268" s="27">
        <v>4</v>
      </c>
      <c r="F268" s="28">
        <f t="shared" si="21"/>
        <v>0.75</v>
      </c>
      <c r="G268" s="29">
        <v>3</v>
      </c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22"/>
      <c r="AK268" s="22"/>
      <c r="AL268" s="22"/>
      <c r="AM268" s="22"/>
      <c r="AN268" s="22"/>
      <c r="AO268" s="22"/>
      <c r="AP268" s="22"/>
      <c r="AQ268" s="22"/>
      <c r="AR268" s="22"/>
      <c r="AS268" s="22"/>
      <c r="AT268" s="22"/>
      <c r="AU268" s="22"/>
      <c r="AV268" s="22"/>
      <c r="AW268" s="22"/>
      <c r="AX268" s="22"/>
      <c r="AY268" s="22"/>
      <c r="AZ268" s="22"/>
      <c r="BA268" s="22"/>
      <c r="BB268" s="22"/>
      <c r="BC268" s="22"/>
      <c r="BD268" s="22"/>
      <c r="BE268" s="22"/>
      <c r="BF268" s="22"/>
      <c r="BG268" s="22"/>
      <c r="BH268" s="22"/>
      <c r="BI268" s="22"/>
      <c r="BJ268" s="22"/>
      <c r="BK268" s="22"/>
      <c r="BL268" s="22"/>
      <c r="BM268" s="22"/>
      <c r="BN268" s="22"/>
      <c r="BO268" s="22"/>
      <c r="BP268" s="22"/>
      <c r="BQ268" s="22"/>
      <c r="BR268" s="22"/>
      <c r="BS268" s="22"/>
      <c r="BT268" s="22"/>
      <c r="BU268" s="22"/>
      <c r="BV268" s="22"/>
      <c r="BW268" s="22"/>
      <c r="BX268" s="22"/>
      <c r="BY268" s="22"/>
      <c r="BZ268" s="22"/>
      <c r="CA268" s="22"/>
      <c r="CB268" s="22"/>
      <c r="CC268" s="22"/>
      <c r="CD268" s="22"/>
      <c r="CE268" s="22"/>
      <c r="CF268" s="22"/>
    </row>
    <row r="269" spans="1:84" ht="13.5" customHeight="1" x14ac:dyDescent="0.25">
      <c r="A269" s="32" t="s">
        <v>173</v>
      </c>
      <c r="B269" s="37" t="s">
        <v>11</v>
      </c>
      <c r="C269" s="18"/>
      <c r="D269" s="18"/>
      <c r="E269" s="19"/>
      <c r="F269" s="28"/>
      <c r="G269" s="21"/>
    </row>
    <row r="270" spans="1:84" ht="18.75" customHeight="1" x14ac:dyDescent="0.25">
      <c r="A270" s="47" t="s">
        <v>182</v>
      </c>
      <c r="B270" s="24"/>
      <c r="C270" s="25">
        <v>42843</v>
      </c>
      <c r="D270" s="25">
        <v>42843</v>
      </c>
      <c r="E270" s="27">
        <v>3</v>
      </c>
      <c r="F270" s="28">
        <f t="shared" si="21"/>
        <v>0.66666666666666663</v>
      </c>
      <c r="G270" s="29">
        <v>2</v>
      </c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  <c r="AJ270" s="22"/>
      <c r="AK270" s="22"/>
      <c r="AL270" s="22"/>
      <c r="AM270" s="22"/>
      <c r="AN270" s="22"/>
      <c r="AO270" s="22"/>
      <c r="AP270" s="22"/>
      <c r="AQ270" s="22"/>
      <c r="AR270" s="22"/>
      <c r="AS270" s="22"/>
      <c r="AT270" s="22"/>
      <c r="AU270" s="22"/>
      <c r="AV270" s="22"/>
      <c r="AW270" s="22"/>
      <c r="AX270" s="22"/>
      <c r="AY270" s="22"/>
      <c r="AZ270" s="22"/>
      <c r="BA270" s="22"/>
      <c r="BB270" s="22"/>
      <c r="BC270" s="22"/>
      <c r="BD270" s="22"/>
      <c r="BE270" s="22"/>
      <c r="BF270" s="22"/>
      <c r="BG270" s="22"/>
      <c r="BH270" s="22"/>
      <c r="BI270" s="22"/>
      <c r="BJ270" s="22"/>
      <c r="BK270" s="22"/>
      <c r="BL270" s="22"/>
      <c r="BM270" s="22"/>
      <c r="BN270" s="22"/>
      <c r="BO270" s="22"/>
      <c r="BP270" s="22"/>
      <c r="BQ270" s="22"/>
      <c r="BR270" s="22"/>
      <c r="BS270" s="22"/>
      <c r="BT270" s="22"/>
      <c r="BU270" s="22"/>
      <c r="BV270" s="22"/>
      <c r="BW270" s="22"/>
      <c r="BX270" s="22"/>
      <c r="BY270" s="22"/>
      <c r="BZ270" s="22"/>
      <c r="CA270" s="22"/>
      <c r="CB270" s="22"/>
      <c r="CC270" s="22"/>
      <c r="CD270" s="22"/>
      <c r="CE270" s="22"/>
      <c r="CF270" s="22"/>
    </row>
    <row r="271" spans="1:84" ht="16.5" customHeight="1" x14ac:dyDescent="0.25">
      <c r="A271" s="30" t="s">
        <v>171</v>
      </c>
      <c r="B271" s="38" t="s">
        <v>14</v>
      </c>
      <c r="C271" s="18"/>
      <c r="D271" s="18"/>
      <c r="E271" s="19"/>
      <c r="F271" s="28"/>
      <c r="G271" s="21"/>
    </row>
    <row r="272" spans="1:84" ht="16.5" customHeight="1" x14ac:dyDescent="0.25">
      <c r="A272" s="47" t="s">
        <v>174</v>
      </c>
      <c r="B272" s="24"/>
      <c r="C272" s="25">
        <v>42846</v>
      </c>
      <c r="D272" s="25">
        <v>42846</v>
      </c>
      <c r="E272" s="27">
        <v>6</v>
      </c>
      <c r="F272" s="28">
        <f t="shared" si="21"/>
        <v>1</v>
      </c>
      <c r="G272" s="29">
        <v>6</v>
      </c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  <c r="AK272" s="22"/>
      <c r="AL272" s="22"/>
      <c r="AM272" s="22"/>
      <c r="AN272" s="22"/>
      <c r="AO272" s="22"/>
      <c r="AP272" s="22"/>
      <c r="AQ272" s="22"/>
      <c r="AR272" s="22"/>
      <c r="AS272" s="22"/>
      <c r="AT272" s="22"/>
      <c r="AU272" s="22"/>
      <c r="AV272" s="22"/>
      <c r="AW272" s="22"/>
      <c r="AX272" s="22"/>
      <c r="AY272" s="22"/>
      <c r="AZ272" s="22"/>
      <c r="BA272" s="22"/>
      <c r="BB272" s="22"/>
      <c r="BC272" s="22"/>
      <c r="BD272" s="22"/>
      <c r="BE272" s="22"/>
      <c r="BF272" s="22"/>
      <c r="BG272" s="22"/>
      <c r="BH272" s="22"/>
      <c r="BI272" s="22"/>
      <c r="BJ272" s="22"/>
      <c r="BK272" s="22"/>
      <c r="BL272" s="22"/>
      <c r="BM272" s="22"/>
      <c r="BN272" s="22"/>
      <c r="BO272" s="22"/>
      <c r="BP272" s="22"/>
      <c r="BQ272" s="22"/>
      <c r="BR272" s="22"/>
      <c r="BS272" s="22"/>
      <c r="BT272" s="22"/>
      <c r="BU272" s="22"/>
      <c r="BV272" s="22"/>
      <c r="BW272" s="22"/>
      <c r="BX272" s="22"/>
      <c r="BY272" s="22"/>
      <c r="BZ272" s="22"/>
      <c r="CA272" s="22"/>
      <c r="CB272" s="22"/>
      <c r="CC272" s="22"/>
      <c r="CD272" s="22"/>
      <c r="CE272" s="22"/>
      <c r="CF272" s="22"/>
    </row>
    <row r="273" spans="1:108" ht="17.25" customHeight="1" x14ac:dyDescent="0.25">
      <c r="A273" s="32" t="s">
        <v>179</v>
      </c>
      <c r="B273" s="41" t="s">
        <v>27</v>
      </c>
      <c r="C273" s="18"/>
      <c r="D273" s="18"/>
      <c r="E273" s="19"/>
      <c r="F273" s="28"/>
      <c r="G273" s="21"/>
    </row>
    <row r="274" spans="1:108" ht="18.75" customHeight="1" x14ac:dyDescent="0.25">
      <c r="A274" s="47" t="s">
        <v>183</v>
      </c>
      <c r="B274" s="24"/>
      <c r="C274" s="25">
        <v>42846</v>
      </c>
      <c r="D274" s="25">
        <v>42846</v>
      </c>
      <c r="E274" s="27">
        <v>5</v>
      </c>
      <c r="F274" s="28">
        <f t="shared" si="21"/>
        <v>1.2</v>
      </c>
      <c r="G274" s="29">
        <v>6</v>
      </c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  <c r="AK274" s="22"/>
      <c r="AL274" s="22"/>
      <c r="AM274" s="22"/>
      <c r="AN274" s="22"/>
      <c r="AO274" s="22"/>
      <c r="AP274" s="22"/>
      <c r="AQ274" s="22"/>
      <c r="AR274" s="22"/>
      <c r="AS274" s="22"/>
      <c r="AT274" s="22"/>
      <c r="AU274" s="22"/>
      <c r="AV274" s="22"/>
      <c r="AW274" s="22"/>
      <c r="AX274" s="22"/>
      <c r="AY274" s="22"/>
      <c r="AZ274" s="22"/>
      <c r="BA274" s="22"/>
      <c r="BB274" s="22"/>
      <c r="BC274" s="22"/>
      <c r="BD274" s="22"/>
      <c r="BE274" s="22"/>
      <c r="BF274" s="22"/>
      <c r="BG274" s="22"/>
      <c r="BH274" s="22"/>
      <c r="BI274" s="22"/>
      <c r="BJ274" s="22"/>
      <c r="BK274" s="22"/>
      <c r="BL274" s="22"/>
      <c r="BM274" s="22"/>
      <c r="BN274" s="22"/>
      <c r="BO274" s="22"/>
      <c r="BP274" s="22"/>
      <c r="BQ274" s="22"/>
      <c r="BR274" s="22"/>
      <c r="BS274" s="22"/>
      <c r="BT274" s="22"/>
      <c r="BU274" s="22"/>
      <c r="BV274" s="22"/>
      <c r="BW274" s="22"/>
      <c r="BX274" s="22"/>
      <c r="BY274" s="22"/>
      <c r="BZ274" s="22"/>
      <c r="CA274" s="22"/>
      <c r="CB274" s="22"/>
      <c r="CC274" s="22"/>
      <c r="CD274" s="22"/>
      <c r="CE274" s="22"/>
      <c r="CF274" s="22"/>
    </row>
    <row r="275" spans="1:108" ht="18.75" customHeight="1" x14ac:dyDescent="0.25">
      <c r="A275" s="47" t="s">
        <v>184</v>
      </c>
      <c r="B275" s="24"/>
      <c r="C275" s="25">
        <v>42847</v>
      </c>
      <c r="D275" s="25">
        <v>42847</v>
      </c>
      <c r="E275" s="27">
        <v>4</v>
      </c>
      <c r="F275" s="28">
        <f t="shared" si="21"/>
        <v>0.75</v>
      </c>
      <c r="G275" s="29">
        <v>3</v>
      </c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  <c r="AK275" s="22"/>
      <c r="AL275" s="22"/>
      <c r="AM275" s="22"/>
      <c r="AN275" s="22"/>
      <c r="AO275" s="22"/>
      <c r="AP275" s="22"/>
      <c r="AQ275" s="22"/>
      <c r="AR275" s="22"/>
      <c r="AS275" s="22"/>
      <c r="AT275" s="22"/>
      <c r="AU275" s="22"/>
      <c r="AV275" s="22"/>
      <c r="AW275" s="22"/>
      <c r="AX275" s="22"/>
      <c r="AY275" s="22"/>
      <c r="AZ275" s="22"/>
      <c r="BA275" s="22"/>
      <c r="BB275" s="22"/>
      <c r="BC275" s="22"/>
      <c r="BD275" s="22"/>
      <c r="BE275" s="22"/>
      <c r="BF275" s="22"/>
      <c r="BG275" s="22"/>
      <c r="BH275" s="22"/>
      <c r="BI275" s="22"/>
      <c r="BJ275" s="22"/>
      <c r="BK275" s="22"/>
      <c r="BL275" s="22"/>
      <c r="BM275" s="22"/>
      <c r="BN275" s="22"/>
      <c r="BO275" s="22"/>
      <c r="BP275" s="22"/>
      <c r="BQ275" s="22"/>
      <c r="BR275" s="22"/>
      <c r="BS275" s="22"/>
      <c r="BT275" s="22"/>
      <c r="BU275" s="22"/>
      <c r="BV275" s="22"/>
      <c r="BW275" s="22"/>
      <c r="BX275" s="22"/>
      <c r="BY275" s="22"/>
      <c r="BZ275" s="22"/>
      <c r="CA275" s="22"/>
      <c r="CB275" s="22"/>
      <c r="CC275" s="22"/>
      <c r="CD275" s="22"/>
      <c r="CE275" s="22"/>
      <c r="CF275" s="22"/>
    </row>
    <row r="276" spans="1:108" x14ac:dyDescent="0.25">
      <c r="A276" s="49" t="s">
        <v>336</v>
      </c>
      <c r="B276" s="49" t="s">
        <v>89</v>
      </c>
      <c r="C276" s="18"/>
      <c r="D276" s="18"/>
      <c r="E276" s="19"/>
      <c r="F276" s="28"/>
      <c r="G276" s="21"/>
    </row>
    <row r="277" spans="1:108" ht="18.75" customHeight="1" x14ac:dyDescent="0.25">
      <c r="A277" s="23" t="s">
        <v>336</v>
      </c>
      <c r="B277" s="24"/>
      <c r="C277" s="25">
        <v>42847</v>
      </c>
      <c r="D277" s="25">
        <v>42847</v>
      </c>
      <c r="E277" s="27">
        <v>4</v>
      </c>
      <c r="F277" s="28">
        <f t="shared" ref="F277" si="25">G277/E277</f>
        <v>1.5</v>
      </c>
      <c r="G277" s="29">
        <v>6</v>
      </c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22"/>
      <c r="AN277" s="22"/>
      <c r="AO277" s="22"/>
      <c r="AP277" s="22"/>
      <c r="AQ277" s="22"/>
      <c r="AR277" s="22"/>
      <c r="AS277" s="22"/>
      <c r="AT277" s="22"/>
      <c r="AU277" s="22"/>
      <c r="AV277" s="22"/>
      <c r="AW277" s="22"/>
      <c r="AX277" s="22"/>
      <c r="AY277" s="22"/>
      <c r="AZ277" s="22"/>
      <c r="BA277" s="22"/>
      <c r="BB277" s="22"/>
      <c r="BC277" s="22"/>
      <c r="BD277" s="22"/>
      <c r="BE277" s="22"/>
      <c r="BF277" s="22"/>
      <c r="BG277" s="22"/>
      <c r="BH277" s="22"/>
      <c r="BI277" s="22"/>
      <c r="BJ277" s="22"/>
      <c r="BK277" s="22"/>
    </row>
    <row r="278" spans="1:108" ht="16.5" customHeight="1" x14ac:dyDescent="0.25">
      <c r="A278" s="30" t="s">
        <v>185</v>
      </c>
      <c r="B278" s="38" t="s">
        <v>14</v>
      </c>
      <c r="C278" s="18"/>
      <c r="D278" s="18"/>
      <c r="E278" s="19"/>
      <c r="F278" s="28"/>
      <c r="G278" s="21"/>
    </row>
    <row r="279" spans="1:108" ht="16.5" customHeight="1" x14ac:dyDescent="0.25">
      <c r="A279" s="47" t="s">
        <v>186</v>
      </c>
      <c r="B279" s="24"/>
      <c r="C279" s="25">
        <v>42847</v>
      </c>
      <c r="D279" s="25">
        <v>42847</v>
      </c>
      <c r="E279" s="27">
        <v>2</v>
      </c>
      <c r="F279" s="28">
        <f t="shared" si="21"/>
        <v>1</v>
      </c>
      <c r="G279" s="29">
        <v>2</v>
      </c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  <c r="AK279" s="22"/>
      <c r="AL279" s="22"/>
      <c r="AM279" s="22"/>
      <c r="AN279" s="22"/>
      <c r="AO279" s="22"/>
      <c r="AP279" s="22"/>
      <c r="AQ279" s="22"/>
      <c r="AR279" s="22"/>
      <c r="AS279" s="22"/>
      <c r="AT279" s="22"/>
      <c r="AU279" s="22"/>
      <c r="AV279" s="22"/>
      <c r="AW279" s="22"/>
      <c r="AX279" s="22"/>
      <c r="AY279" s="22"/>
      <c r="AZ279" s="22"/>
      <c r="BA279" s="22"/>
      <c r="BB279" s="22"/>
      <c r="BC279" s="22"/>
      <c r="BD279" s="22"/>
      <c r="BE279" s="22"/>
      <c r="BF279" s="22"/>
      <c r="BG279" s="22"/>
      <c r="BH279" s="22"/>
      <c r="BI279" s="22"/>
      <c r="BJ279" s="22"/>
      <c r="BK279" s="22"/>
      <c r="BL279" s="22"/>
      <c r="BM279" s="22"/>
      <c r="BN279" s="22"/>
      <c r="BO279" s="22"/>
      <c r="BP279" s="22"/>
      <c r="BQ279" s="22"/>
      <c r="BR279" s="22"/>
      <c r="BS279" s="22"/>
      <c r="BT279" s="22"/>
      <c r="BU279" s="22"/>
      <c r="BV279" s="22"/>
      <c r="BW279" s="22"/>
      <c r="BX279" s="22"/>
      <c r="BY279" s="22"/>
      <c r="BZ279" s="22"/>
      <c r="CA279" s="22"/>
      <c r="CB279" s="22"/>
      <c r="CC279" s="22"/>
      <c r="CD279" s="22"/>
      <c r="CE279" s="22"/>
      <c r="CF279" s="22"/>
    </row>
    <row r="280" spans="1:108" ht="16.5" customHeight="1" x14ac:dyDescent="0.25">
      <c r="A280" s="47" t="s">
        <v>190</v>
      </c>
      <c r="B280" s="24"/>
      <c r="C280" s="25">
        <v>42847</v>
      </c>
      <c r="D280" s="25">
        <v>42848</v>
      </c>
      <c r="E280" s="27">
        <v>2</v>
      </c>
      <c r="F280" s="28">
        <f t="shared" si="21"/>
        <v>2</v>
      </c>
      <c r="G280" s="29">
        <v>4</v>
      </c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  <c r="AK280" s="22"/>
      <c r="AL280" s="22"/>
      <c r="AM280" s="22"/>
      <c r="AN280" s="22"/>
      <c r="AO280" s="22"/>
      <c r="AP280" s="22"/>
      <c r="AQ280" s="22"/>
      <c r="AR280" s="22"/>
      <c r="AS280" s="22"/>
      <c r="AT280" s="22"/>
      <c r="AU280" s="22"/>
      <c r="AV280" s="22"/>
      <c r="AW280" s="22"/>
      <c r="AX280" s="22"/>
      <c r="AY280" s="22"/>
      <c r="AZ280" s="22"/>
      <c r="BA280" s="22"/>
      <c r="BB280" s="22"/>
      <c r="BC280" s="22"/>
      <c r="BD280" s="22"/>
      <c r="BE280" s="22"/>
      <c r="BF280" s="22"/>
      <c r="BG280" s="22"/>
      <c r="BH280" s="22"/>
      <c r="BI280" s="22"/>
      <c r="BJ280" s="22"/>
      <c r="BK280" s="22"/>
      <c r="BL280" s="22"/>
      <c r="BM280" s="22"/>
      <c r="BN280" s="22"/>
      <c r="BO280" s="22"/>
      <c r="BP280" s="22"/>
      <c r="BQ280" s="22"/>
      <c r="BR280" s="22"/>
      <c r="BS280" s="22"/>
      <c r="BT280" s="22"/>
      <c r="BU280" s="22"/>
      <c r="BV280" s="22"/>
      <c r="BW280" s="22"/>
      <c r="BX280" s="22"/>
      <c r="BY280" s="22"/>
      <c r="BZ280" s="22"/>
      <c r="CA280" s="22"/>
      <c r="CB280" s="22"/>
      <c r="CC280" s="22"/>
      <c r="CD280" s="22"/>
      <c r="CE280" s="22"/>
      <c r="CF280" s="22"/>
      <c r="CJ280" s="22"/>
      <c r="CK280" s="22"/>
      <c r="CL280" s="22"/>
      <c r="CM280" s="22"/>
      <c r="CN280" s="22"/>
      <c r="CO280" s="22"/>
      <c r="CP280" s="22"/>
      <c r="CQ280" s="22"/>
      <c r="CR280" s="22"/>
      <c r="CS280" s="22"/>
      <c r="CT280" s="22"/>
      <c r="CU280" s="22"/>
      <c r="CV280" s="22"/>
      <c r="CW280" s="22"/>
      <c r="CX280" s="22"/>
      <c r="CY280" s="22"/>
      <c r="CZ280" s="22"/>
      <c r="DA280" s="22"/>
      <c r="DB280" s="22"/>
      <c r="DC280" s="22"/>
      <c r="DD280" s="22"/>
    </row>
    <row r="281" spans="1:108" x14ac:dyDescent="0.25">
      <c r="A281" s="32" t="s">
        <v>187</v>
      </c>
      <c r="B281" s="37" t="s">
        <v>11</v>
      </c>
      <c r="C281" s="18"/>
      <c r="D281" s="18"/>
      <c r="E281" s="19"/>
      <c r="F281" s="28"/>
      <c r="G281" s="21"/>
    </row>
    <row r="282" spans="1:108" ht="18.75" customHeight="1" x14ac:dyDescent="0.25">
      <c r="A282" s="47" t="s">
        <v>188</v>
      </c>
      <c r="B282" s="24"/>
      <c r="C282" s="25">
        <v>42847</v>
      </c>
      <c r="D282" s="25">
        <v>42847</v>
      </c>
      <c r="E282" s="27">
        <v>3</v>
      </c>
      <c r="F282" s="28">
        <f t="shared" si="21"/>
        <v>1.3333333333333333</v>
      </c>
      <c r="G282" s="29">
        <v>4</v>
      </c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  <c r="AK282" s="22"/>
      <c r="AL282" s="22"/>
      <c r="AM282" s="22"/>
      <c r="AN282" s="22"/>
      <c r="AO282" s="22"/>
      <c r="AP282" s="22"/>
      <c r="AQ282" s="22"/>
      <c r="AR282" s="22"/>
      <c r="AS282" s="22"/>
      <c r="AT282" s="22"/>
      <c r="AU282" s="22"/>
      <c r="AV282" s="22"/>
      <c r="AW282" s="22"/>
      <c r="AX282" s="22"/>
      <c r="AY282" s="22"/>
      <c r="AZ282" s="22"/>
      <c r="BA282" s="22"/>
      <c r="BB282" s="22"/>
      <c r="BC282" s="22"/>
      <c r="BD282" s="22"/>
      <c r="BE282" s="22"/>
      <c r="BF282" s="22"/>
      <c r="BG282" s="22"/>
      <c r="BH282" s="22"/>
      <c r="BI282" s="22"/>
      <c r="BJ282" s="22"/>
      <c r="BK282" s="22"/>
      <c r="BL282" s="22"/>
      <c r="BM282" s="22"/>
      <c r="BN282" s="22"/>
      <c r="BO282" s="22"/>
      <c r="BP282" s="22"/>
      <c r="BQ282" s="22"/>
      <c r="BR282" s="22"/>
      <c r="BS282" s="22"/>
      <c r="BT282" s="22"/>
      <c r="BU282" s="22"/>
      <c r="BV282" s="22"/>
      <c r="BW282" s="22"/>
      <c r="BX282" s="22"/>
      <c r="BY282" s="22"/>
      <c r="BZ282" s="22"/>
      <c r="CA282" s="22"/>
      <c r="CB282" s="22"/>
      <c r="CC282" s="22"/>
      <c r="CD282" s="22"/>
      <c r="CE282" s="22"/>
      <c r="CF282" s="22"/>
      <c r="CJ282" s="22"/>
      <c r="CK282" s="22"/>
      <c r="CL282" s="22"/>
      <c r="CM282" s="22"/>
      <c r="CN282" s="22"/>
      <c r="CO282" s="22"/>
      <c r="CP282" s="22"/>
      <c r="CQ282" s="22"/>
      <c r="CR282" s="22"/>
      <c r="CS282" s="22"/>
      <c r="CT282" s="22"/>
      <c r="CU282" s="22"/>
      <c r="CV282" s="22"/>
      <c r="CW282" s="22"/>
      <c r="CX282" s="22"/>
      <c r="CY282" s="22"/>
      <c r="CZ282" s="22"/>
      <c r="DA282" s="22"/>
      <c r="DB282" s="22"/>
      <c r="DC282" s="22"/>
      <c r="DD282" s="22"/>
    </row>
    <row r="283" spans="1:108" ht="18.75" customHeight="1" x14ac:dyDescent="0.25">
      <c r="A283" s="47" t="s">
        <v>189</v>
      </c>
      <c r="B283" s="24"/>
      <c r="C283" s="25">
        <v>42848</v>
      </c>
      <c r="D283" s="25">
        <v>42848</v>
      </c>
      <c r="E283" s="27">
        <v>3</v>
      </c>
      <c r="F283" s="28">
        <f t="shared" si="21"/>
        <v>1</v>
      </c>
      <c r="G283" s="29">
        <v>3</v>
      </c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  <c r="AK283" s="22"/>
      <c r="AL283" s="22"/>
      <c r="AM283" s="22"/>
      <c r="AN283" s="22"/>
      <c r="AO283" s="22"/>
      <c r="AP283" s="22"/>
      <c r="AQ283" s="22"/>
      <c r="AR283" s="22"/>
      <c r="AS283" s="22"/>
      <c r="AT283" s="22"/>
      <c r="AU283" s="22"/>
      <c r="AV283" s="22"/>
      <c r="AW283" s="22"/>
      <c r="AX283" s="22"/>
      <c r="AY283" s="22"/>
      <c r="AZ283" s="22"/>
      <c r="BA283" s="22"/>
      <c r="BB283" s="22"/>
      <c r="BC283" s="22"/>
      <c r="BD283" s="22"/>
      <c r="BE283" s="22"/>
      <c r="BF283" s="22"/>
      <c r="BG283" s="22"/>
      <c r="BH283" s="22"/>
      <c r="BI283" s="22"/>
      <c r="BJ283" s="22"/>
      <c r="BK283" s="22"/>
      <c r="BL283" s="22"/>
      <c r="BM283" s="22"/>
      <c r="BN283" s="22"/>
      <c r="BO283" s="22"/>
      <c r="BP283" s="22"/>
      <c r="BQ283" s="22"/>
      <c r="BR283" s="22"/>
      <c r="BS283" s="22"/>
      <c r="BT283" s="22"/>
      <c r="BU283" s="22"/>
      <c r="BV283" s="22"/>
      <c r="BW283" s="22"/>
      <c r="BX283" s="22"/>
      <c r="BY283" s="22"/>
      <c r="BZ283" s="22"/>
      <c r="CA283" s="22"/>
      <c r="CB283" s="22"/>
      <c r="CC283" s="22"/>
      <c r="CD283" s="22"/>
      <c r="CE283" s="22"/>
      <c r="CF283" s="22"/>
      <c r="CJ283" s="22"/>
      <c r="CK283" s="22"/>
      <c r="CL283" s="22"/>
      <c r="CM283" s="22"/>
      <c r="CN283" s="22"/>
      <c r="CO283" s="22"/>
      <c r="CP283" s="22"/>
      <c r="CQ283" s="22"/>
      <c r="CR283" s="22"/>
      <c r="CS283" s="22"/>
      <c r="CT283" s="22"/>
      <c r="CU283" s="22"/>
      <c r="CV283" s="22"/>
      <c r="CW283" s="22"/>
      <c r="CX283" s="22"/>
      <c r="CY283" s="22"/>
      <c r="CZ283" s="22"/>
      <c r="DA283" s="22"/>
      <c r="DB283" s="22"/>
      <c r="DC283" s="22"/>
      <c r="DD283" s="22"/>
    </row>
    <row r="284" spans="1:108" ht="17.25" customHeight="1" x14ac:dyDescent="0.25">
      <c r="A284" s="32" t="s">
        <v>179</v>
      </c>
      <c r="B284" s="41" t="s">
        <v>27</v>
      </c>
      <c r="C284" s="18"/>
      <c r="D284" s="18"/>
      <c r="E284" s="19"/>
      <c r="F284" s="28"/>
      <c r="G284" s="21"/>
    </row>
    <row r="285" spans="1:108" ht="18.75" customHeight="1" x14ac:dyDescent="0.25">
      <c r="A285" s="47" t="s">
        <v>191</v>
      </c>
      <c r="B285" s="24"/>
      <c r="C285" s="25">
        <v>42848</v>
      </c>
      <c r="D285" s="25">
        <v>42848</v>
      </c>
      <c r="E285" s="27">
        <v>4</v>
      </c>
      <c r="F285" s="28">
        <f t="shared" si="21"/>
        <v>0.75</v>
      </c>
      <c r="G285" s="29">
        <v>3</v>
      </c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  <c r="AK285" s="22"/>
      <c r="AL285" s="22"/>
      <c r="AM285" s="22"/>
      <c r="AN285" s="22"/>
      <c r="AO285" s="22"/>
      <c r="AP285" s="22"/>
      <c r="AQ285" s="22"/>
      <c r="AR285" s="22"/>
      <c r="AS285" s="22"/>
      <c r="AT285" s="22"/>
      <c r="AU285" s="22"/>
      <c r="AV285" s="22"/>
      <c r="AW285" s="22"/>
      <c r="AX285" s="22"/>
      <c r="AY285" s="22"/>
      <c r="AZ285" s="22"/>
      <c r="BA285" s="22"/>
      <c r="BB285" s="22"/>
      <c r="BC285" s="22"/>
      <c r="BD285" s="22"/>
      <c r="BE285" s="22"/>
      <c r="BF285" s="22"/>
      <c r="BG285" s="22"/>
      <c r="BH285" s="22"/>
      <c r="BI285" s="22"/>
      <c r="BJ285" s="22"/>
      <c r="BK285" s="22"/>
      <c r="BL285" s="22"/>
      <c r="BM285" s="22"/>
      <c r="BN285" s="22"/>
      <c r="BO285" s="22"/>
      <c r="BP285" s="22"/>
      <c r="BQ285" s="22"/>
      <c r="BR285" s="22"/>
      <c r="BS285" s="22"/>
      <c r="BT285" s="22"/>
      <c r="BU285" s="22"/>
      <c r="BV285" s="22"/>
      <c r="BW285" s="22"/>
      <c r="BX285" s="22"/>
      <c r="BY285" s="22"/>
      <c r="BZ285" s="22"/>
      <c r="CA285" s="22"/>
      <c r="CB285" s="22"/>
      <c r="CC285" s="22"/>
      <c r="CD285" s="22"/>
      <c r="CE285" s="22"/>
      <c r="CF285" s="22"/>
      <c r="CJ285" s="22"/>
      <c r="CK285" s="22"/>
      <c r="CL285" s="22"/>
      <c r="CM285" s="22"/>
      <c r="CN285" s="22"/>
      <c r="CO285" s="22"/>
      <c r="CP285" s="22"/>
      <c r="CQ285" s="22"/>
      <c r="CR285" s="22"/>
      <c r="CS285" s="22"/>
      <c r="CT285" s="22"/>
      <c r="CU285" s="22"/>
      <c r="CV285" s="22"/>
      <c r="CW285" s="22"/>
      <c r="CX285" s="22"/>
      <c r="CY285" s="22"/>
      <c r="CZ285" s="22"/>
      <c r="DA285" s="22"/>
      <c r="DB285" s="22"/>
      <c r="DC285" s="22"/>
      <c r="DD285" s="22"/>
    </row>
    <row r="286" spans="1:108" x14ac:dyDescent="0.25">
      <c r="A286" s="50" t="s">
        <v>200</v>
      </c>
      <c r="B286" s="50" t="s">
        <v>108</v>
      </c>
      <c r="F286" s="28"/>
    </row>
    <row r="287" spans="1:108" ht="18.75" customHeight="1" x14ac:dyDescent="0.25">
      <c r="A287" s="47" t="s">
        <v>201</v>
      </c>
      <c r="B287" s="24"/>
      <c r="C287" s="25">
        <v>42848</v>
      </c>
      <c r="D287" s="25">
        <v>42850</v>
      </c>
      <c r="E287" s="27">
        <v>10</v>
      </c>
      <c r="F287" s="28">
        <f t="shared" ref="F287" si="26">G287/E287</f>
        <v>1</v>
      </c>
      <c r="G287" s="29">
        <v>10</v>
      </c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22"/>
      <c r="AN287" s="22"/>
      <c r="AO287" s="22"/>
      <c r="AP287" s="22"/>
      <c r="AQ287" s="22"/>
      <c r="AR287" s="22"/>
      <c r="AS287" s="22"/>
      <c r="AT287" s="22"/>
      <c r="AU287" s="22"/>
      <c r="AV287" s="22"/>
      <c r="AW287" s="22"/>
      <c r="AX287" s="22"/>
      <c r="AY287" s="22"/>
      <c r="AZ287" s="22"/>
      <c r="BA287" s="22"/>
      <c r="BB287" s="22"/>
      <c r="BC287" s="22"/>
      <c r="BD287" s="22"/>
      <c r="BE287" s="22"/>
      <c r="BF287" s="22"/>
      <c r="BG287" s="22"/>
      <c r="BH287" s="22"/>
      <c r="BI287" s="22"/>
      <c r="BJ287" s="22"/>
      <c r="BK287" s="22"/>
      <c r="BL287" s="22"/>
      <c r="BM287" s="22"/>
      <c r="BN287" s="22"/>
      <c r="BO287" s="22"/>
      <c r="BP287" s="22"/>
      <c r="BQ287" s="22"/>
      <c r="BR287" s="22"/>
      <c r="BS287" s="22"/>
      <c r="BT287" s="22"/>
      <c r="BU287" s="22"/>
      <c r="BV287" s="22"/>
      <c r="BW287" s="22"/>
      <c r="BX287" s="22"/>
      <c r="BY287" s="22"/>
      <c r="BZ287" s="22"/>
      <c r="CA287" s="22"/>
      <c r="CB287" s="22"/>
      <c r="CC287" s="22"/>
      <c r="CD287" s="22"/>
      <c r="CE287" s="22"/>
      <c r="CF287" s="22"/>
      <c r="CJ287" s="22"/>
      <c r="CK287" s="22"/>
      <c r="CL287" s="22"/>
      <c r="CM287" s="22"/>
      <c r="CN287" s="22"/>
      <c r="CO287" s="22"/>
      <c r="CP287" s="22"/>
      <c r="CQ287" s="22"/>
      <c r="CR287" s="22"/>
      <c r="CS287" s="22"/>
      <c r="CT287" s="22"/>
      <c r="CU287" s="22"/>
      <c r="CV287" s="22"/>
      <c r="CW287" s="22"/>
      <c r="CX287" s="22"/>
      <c r="CY287" s="22"/>
      <c r="CZ287" s="22"/>
      <c r="DA287" s="22"/>
      <c r="DB287" s="22"/>
      <c r="DC287" s="22"/>
      <c r="DD287" s="22"/>
    </row>
    <row r="288" spans="1:108" ht="16.5" customHeight="1" x14ac:dyDescent="0.25">
      <c r="A288" s="30" t="s">
        <v>192</v>
      </c>
      <c r="B288" s="38" t="s">
        <v>14</v>
      </c>
      <c r="C288" s="18"/>
      <c r="D288" s="18"/>
      <c r="E288" s="19"/>
      <c r="F288" s="28"/>
      <c r="G288" s="21"/>
    </row>
    <row r="289" spans="1:108" ht="16.5" customHeight="1" x14ac:dyDescent="0.25">
      <c r="A289" s="47" t="s">
        <v>192</v>
      </c>
      <c r="B289" s="24"/>
      <c r="C289" s="25">
        <v>42849</v>
      </c>
      <c r="D289" s="25">
        <v>42849</v>
      </c>
      <c r="E289" s="27">
        <v>2</v>
      </c>
      <c r="F289" s="28">
        <f t="shared" si="21"/>
        <v>1</v>
      </c>
      <c r="G289" s="29">
        <v>2</v>
      </c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  <c r="AK289" s="22"/>
      <c r="AL289" s="22"/>
      <c r="AM289" s="22"/>
      <c r="AN289" s="22"/>
      <c r="AO289" s="22"/>
      <c r="AP289" s="22"/>
      <c r="AQ289" s="22"/>
      <c r="AR289" s="22"/>
      <c r="AS289" s="22"/>
      <c r="AT289" s="22"/>
      <c r="AU289" s="22"/>
      <c r="AV289" s="22"/>
      <c r="AW289" s="22"/>
      <c r="AX289" s="22"/>
      <c r="AY289" s="22"/>
      <c r="AZ289" s="22"/>
      <c r="BA289" s="22"/>
      <c r="BB289" s="22"/>
      <c r="BC289" s="22"/>
      <c r="BD289" s="22"/>
      <c r="BE289" s="22"/>
      <c r="BF289" s="22"/>
      <c r="BG289" s="22"/>
      <c r="BH289" s="22"/>
      <c r="BI289" s="22"/>
      <c r="BJ289" s="22"/>
      <c r="BK289" s="22"/>
      <c r="BL289" s="22"/>
      <c r="BM289" s="22"/>
      <c r="BN289" s="22"/>
      <c r="BO289" s="22"/>
      <c r="BP289" s="22"/>
      <c r="BQ289" s="22"/>
      <c r="BR289" s="22"/>
      <c r="BS289" s="22"/>
      <c r="BT289" s="22"/>
      <c r="BU289" s="22"/>
      <c r="BV289" s="22"/>
      <c r="BW289" s="22"/>
      <c r="BX289" s="22"/>
      <c r="BY289" s="22"/>
      <c r="BZ289" s="22"/>
      <c r="CA289" s="22"/>
      <c r="CB289" s="22"/>
      <c r="CC289" s="22"/>
      <c r="CD289" s="22"/>
      <c r="CE289" s="22"/>
      <c r="CF289" s="22"/>
      <c r="CJ289" s="22"/>
      <c r="CK289" s="22"/>
      <c r="CL289" s="22"/>
      <c r="CM289" s="22"/>
      <c r="CN289" s="22"/>
      <c r="CO289" s="22"/>
      <c r="CP289" s="22"/>
      <c r="CQ289" s="22"/>
      <c r="CR289" s="22"/>
      <c r="CS289" s="22"/>
      <c r="CT289" s="22"/>
      <c r="CU289" s="22"/>
      <c r="CV289" s="22"/>
      <c r="CW289" s="22"/>
      <c r="CX289" s="22"/>
      <c r="CY289" s="22"/>
      <c r="CZ289" s="22"/>
      <c r="DA289" s="22"/>
      <c r="DB289" s="22"/>
      <c r="DC289" s="22"/>
      <c r="DD289" s="22"/>
    </row>
    <row r="290" spans="1:108" ht="16.5" customHeight="1" x14ac:dyDescent="0.25">
      <c r="A290" s="47" t="s">
        <v>197</v>
      </c>
      <c r="B290" s="24"/>
      <c r="C290" s="25">
        <v>42849</v>
      </c>
      <c r="D290" s="25">
        <v>42850</v>
      </c>
      <c r="E290" s="27">
        <v>1</v>
      </c>
      <c r="F290" s="28">
        <f t="shared" si="21"/>
        <v>1</v>
      </c>
      <c r="G290" s="29">
        <v>1</v>
      </c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S290" s="22"/>
      <c r="AT290" s="22"/>
      <c r="AU290" s="22"/>
      <c r="AV290" s="22"/>
      <c r="AW290" s="22"/>
      <c r="AX290" s="22"/>
      <c r="AY290" s="22"/>
      <c r="AZ290" s="22"/>
      <c r="BA290" s="22"/>
      <c r="BB290" s="22"/>
      <c r="BC290" s="22"/>
      <c r="BD290" s="22"/>
      <c r="BE290" s="22"/>
      <c r="BF290" s="22"/>
      <c r="BG290" s="22"/>
      <c r="BH290" s="22"/>
      <c r="BI290" s="22"/>
      <c r="BJ290" s="22"/>
      <c r="BK290" s="22"/>
      <c r="BL290" s="22"/>
      <c r="BM290" s="22"/>
      <c r="BN290" s="22"/>
      <c r="BO290" s="22"/>
      <c r="BP290" s="22"/>
      <c r="BQ290" s="22"/>
      <c r="BR290" s="22"/>
      <c r="BS290" s="22"/>
      <c r="BT290" s="22"/>
      <c r="BU290" s="22"/>
      <c r="BV290" s="22"/>
      <c r="BW290" s="22"/>
      <c r="BX290" s="22"/>
      <c r="BY290" s="22"/>
      <c r="BZ290" s="22"/>
      <c r="CA290" s="22"/>
      <c r="CB290" s="22"/>
      <c r="CC290" s="22"/>
      <c r="CD290" s="22"/>
      <c r="CE290" s="22"/>
      <c r="CF290" s="22"/>
      <c r="CJ290" s="22"/>
      <c r="CK290" s="22"/>
      <c r="CL290" s="22"/>
      <c r="CM290" s="22"/>
      <c r="CN290" s="22"/>
      <c r="CO290" s="22"/>
      <c r="CP290" s="22"/>
      <c r="CQ290" s="22"/>
      <c r="CR290" s="22"/>
      <c r="CS290" s="22"/>
      <c r="CT290" s="22"/>
      <c r="CU290" s="22"/>
      <c r="CV290" s="22"/>
      <c r="CW290" s="22"/>
      <c r="CX290" s="22"/>
      <c r="CY290" s="22"/>
      <c r="CZ290" s="22"/>
      <c r="DA290" s="22"/>
      <c r="DB290" s="22"/>
      <c r="DC290" s="22"/>
      <c r="DD290" s="22"/>
    </row>
    <row r="291" spans="1:108" x14ac:dyDescent="0.25">
      <c r="A291" s="32" t="s">
        <v>193</v>
      </c>
      <c r="B291" s="37" t="s">
        <v>11</v>
      </c>
      <c r="C291" s="18"/>
      <c r="D291" s="18"/>
      <c r="E291" s="19"/>
      <c r="F291" s="28"/>
      <c r="G291" s="21"/>
    </row>
    <row r="292" spans="1:108" ht="18.75" customHeight="1" x14ac:dyDescent="0.25">
      <c r="A292" s="47" t="s">
        <v>194</v>
      </c>
      <c r="B292" s="24"/>
      <c r="C292" s="25">
        <v>42849</v>
      </c>
      <c r="D292" s="25">
        <v>42849</v>
      </c>
      <c r="E292" s="27">
        <v>2</v>
      </c>
      <c r="F292" s="28">
        <f t="shared" si="21"/>
        <v>1.5</v>
      </c>
      <c r="G292" s="29">
        <v>3</v>
      </c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  <c r="AK292" s="22"/>
      <c r="AL292" s="22"/>
      <c r="AM292" s="22"/>
      <c r="AN292" s="22"/>
      <c r="AO292" s="22"/>
      <c r="AP292" s="22"/>
      <c r="AQ292" s="22"/>
      <c r="AR292" s="22"/>
      <c r="AS292" s="22"/>
      <c r="AT292" s="22"/>
      <c r="AU292" s="22"/>
      <c r="AV292" s="22"/>
      <c r="AW292" s="22"/>
      <c r="AX292" s="22"/>
      <c r="AY292" s="22"/>
      <c r="AZ292" s="22"/>
      <c r="BA292" s="22"/>
      <c r="BB292" s="22"/>
      <c r="BC292" s="22"/>
      <c r="BD292" s="22"/>
      <c r="BE292" s="22"/>
      <c r="BF292" s="22"/>
      <c r="BG292" s="22"/>
      <c r="BH292" s="22"/>
      <c r="BI292" s="22"/>
      <c r="BJ292" s="22"/>
      <c r="BK292" s="22"/>
      <c r="BL292" s="22"/>
      <c r="BM292" s="22"/>
      <c r="BN292" s="22"/>
      <c r="BO292" s="22"/>
      <c r="BP292" s="22"/>
      <c r="BQ292" s="22"/>
      <c r="BR292" s="22"/>
      <c r="BS292" s="22"/>
      <c r="BT292" s="22"/>
      <c r="BU292" s="22"/>
      <c r="BV292" s="22"/>
      <c r="BW292" s="22"/>
      <c r="BX292" s="22"/>
      <c r="BY292" s="22"/>
      <c r="BZ292" s="22"/>
      <c r="CA292" s="22"/>
      <c r="CB292" s="22"/>
      <c r="CC292" s="22"/>
      <c r="CD292" s="22"/>
      <c r="CE292" s="22"/>
      <c r="CF292" s="22"/>
      <c r="CJ292" s="22"/>
      <c r="CK292" s="22"/>
      <c r="CL292" s="22"/>
      <c r="CM292" s="22"/>
      <c r="CN292" s="22"/>
      <c r="CO292" s="22"/>
      <c r="CP292" s="22"/>
      <c r="CQ292" s="22"/>
      <c r="CR292" s="22"/>
      <c r="CS292" s="22"/>
      <c r="CT292" s="22"/>
      <c r="CU292" s="22"/>
      <c r="CV292" s="22"/>
      <c r="CW292" s="22"/>
      <c r="CX292" s="22"/>
      <c r="CY292" s="22"/>
      <c r="CZ292" s="22"/>
      <c r="DA292" s="22"/>
      <c r="DB292" s="22"/>
      <c r="DC292" s="22"/>
      <c r="DD292" s="22"/>
    </row>
    <row r="293" spans="1:108" x14ac:dyDescent="0.25">
      <c r="A293" s="49" t="s">
        <v>195</v>
      </c>
      <c r="B293" s="49" t="s">
        <v>89</v>
      </c>
      <c r="C293" s="18"/>
      <c r="D293" s="18"/>
      <c r="E293" s="19"/>
      <c r="F293" s="28"/>
      <c r="G293" s="21"/>
    </row>
    <row r="294" spans="1:108" ht="18.75" customHeight="1" x14ac:dyDescent="0.25">
      <c r="A294" s="23" t="s">
        <v>195</v>
      </c>
      <c r="B294" s="24"/>
      <c r="C294" s="25">
        <v>42849</v>
      </c>
      <c r="D294" s="25">
        <v>42849</v>
      </c>
      <c r="E294" s="27">
        <v>2</v>
      </c>
      <c r="F294" s="28">
        <f t="shared" si="21"/>
        <v>1</v>
      </c>
      <c r="G294" s="29">
        <v>2</v>
      </c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22"/>
      <c r="AN294" s="22"/>
      <c r="AO294" s="22"/>
      <c r="AP294" s="22"/>
      <c r="AQ294" s="22"/>
      <c r="AR294" s="22"/>
      <c r="AS294" s="22"/>
      <c r="AT294" s="22"/>
      <c r="AU294" s="22"/>
      <c r="AV294" s="22"/>
      <c r="AW294" s="22"/>
      <c r="AX294" s="22"/>
      <c r="AY294" s="22"/>
      <c r="AZ294" s="22"/>
      <c r="BA294" s="22"/>
      <c r="BB294" s="22"/>
      <c r="BC294" s="22"/>
      <c r="BD294" s="22"/>
      <c r="BE294" s="22"/>
      <c r="BF294" s="22"/>
      <c r="BG294" s="22"/>
      <c r="BH294" s="22"/>
      <c r="BI294" s="22"/>
      <c r="BJ294" s="22"/>
      <c r="BK294" s="22"/>
      <c r="CJ294" s="22"/>
      <c r="CK294" s="22"/>
      <c r="CL294" s="22"/>
      <c r="CM294" s="22"/>
      <c r="CN294" s="22"/>
      <c r="CO294" s="22"/>
      <c r="CP294" s="22"/>
      <c r="CQ294" s="22"/>
      <c r="CR294" s="22"/>
      <c r="CS294" s="22"/>
      <c r="CT294" s="22"/>
    </row>
    <row r="295" spans="1:108" x14ac:dyDescent="0.25">
      <c r="A295" s="31" t="s">
        <v>196</v>
      </c>
      <c r="B295" s="40" t="s">
        <v>28</v>
      </c>
      <c r="F295" s="28"/>
      <c r="AN295" s="22"/>
      <c r="AO295" s="22"/>
      <c r="AP295" s="22"/>
      <c r="AQ295" s="22"/>
      <c r="AR295" s="22"/>
      <c r="AS295" s="22"/>
      <c r="AT295" s="22"/>
      <c r="AU295" s="22"/>
      <c r="AV295" s="22"/>
      <c r="AW295" s="22"/>
      <c r="AX295" s="22"/>
      <c r="AY295" s="22"/>
      <c r="AZ295" s="22"/>
      <c r="BA295" s="22"/>
      <c r="BB295" s="22"/>
      <c r="BC295" s="22"/>
      <c r="BD295" s="22"/>
      <c r="BE295" s="22"/>
      <c r="BF295" s="22"/>
      <c r="BG295" s="22"/>
      <c r="BH295" s="22"/>
      <c r="BI295" s="22"/>
      <c r="BJ295" s="22"/>
      <c r="BK295" s="22"/>
      <c r="BL295" s="22"/>
      <c r="BM295" s="22"/>
      <c r="BN295" s="22"/>
      <c r="BO295" s="22"/>
      <c r="BP295" s="22"/>
      <c r="BQ295" s="22"/>
      <c r="BR295" s="22"/>
      <c r="BS295" s="22"/>
      <c r="BT295" s="22"/>
      <c r="BU295" s="22"/>
      <c r="BV295" s="22"/>
      <c r="BW295" s="22"/>
      <c r="BX295" s="22"/>
      <c r="BY295" s="22"/>
      <c r="BZ295" s="22"/>
      <c r="CA295" s="22"/>
      <c r="CB295" s="22"/>
      <c r="CC295" s="22"/>
      <c r="CD295" s="22"/>
      <c r="CE295" s="22"/>
      <c r="CF295" s="22"/>
      <c r="CJ295" s="22"/>
      <c r="CK295" s="22"/>
      <c r="CL295" s="22"/>
      <c r="CM295" s="22"/>
      <c r="CN295" s="22"/>
      <c r="CO295" s="22"/>
      <c r="CP295" s="22"/>
      <c r="CQ295" s="22"/>
      <c r="CR295" s="22"/>
      <c r="CS295" s="22"/>
      <c r="CT295" s="22"/>
      <c r="CU295" s="22"/>
      <c r="CV295" s="22"/>
      <c r="CW295" s="22"/>
      <c r="CX295" s="22"/>
      <c r="CY295" s="22"/>
      <c r="CZ295" s="22"/>
      <c r="DA295" s="22"/>
      <c r="DB295" s="22"/>
      <c r="DC295" s="22"/>
      <c r="DD295" s="22"/>
    </row>
    <row r="296" spans="1:108" ht="18.75" customHeight="1" x14ac:dyDescent="0.25">
      <c r="A296" s="47" t="s">
        <v>175</v>
      </c>
      <c r="B296" s="24"/>
      <c r="C296" s="25">
        <v>42849</v>
      </c>
      <c r="D296" s="25">
        <v>42849</v>
      </c>
      <c r="E296" s="27">
        <v>6</v>
      </c>
      <c r="F296" s="28">
        <f t="shared" si="21"/>
        <v>1</v>
      </c>
      <c r="G296" s="29">
        <v>6</v>
      </c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  <c r="AI296" s="22"/>
      <c r="AJ296" s="22"/>
      <c r="AK296" s="22"/>
      <c r="AL296" s="22"/>
      <c r="AM296" s="22"/>
      <c r="AN296" s="22"/>
      <c r="AO296" s="22"/>
      <c r="AP296" s="22"/>
      <c r="AQ296" s="22"/>
      <c r="AR296" s="22"/>
      <c r="AS296" s="22"/>
      <c r="AT296" s="22"/>
      <c r="AU296" s="22"/>
      <c r="AV296" s="22"/>
      <c r="AW296" s="22"/>
      <c r="AX296" s="22"/>
      <c r="AY296" s="22"/>
      <c r="AZ296" s="22"/>
      <c r="BA296" s="22"/>
      <c r="BB296" s="22"/>
      <c r="BC296" s="22"/>
      <c r="BD296" s="22"/>
      <c r="BE296" s="22"/>
      <c r="BF296" s="22"/>
      <c r="BG296" s="22"/>
      <c r="BH296" s="22"/>
      <c r="BI296" s="22"/>
      <c r="BJ296" s="22"/>
      <c r="BK296" s="22"/>
      <c r="BL296" s="22"/>
      <c r="BM296" s="22"/>
      <c r="BN296" s="22"/>
      <c r="BO296" s="22"/>
      <c r="BP296" s="22"/>
      <c r="BQ296" s="22"/>
      <c r="BR296" s="22"/>
      <c r="BS296" s="22"/>
      <c r="BT296" s="22"/>
      <c r="BU296" s="22"/>
      <c r="BV296" s="22"/>
      <c r="BW296" s="22"/>
      <c r="BX296" s="22"/>
      <c r="BY296" s="22"/>
      <c r="BZ296" s="22"/>
      <c r="CA296" s="22"/>
      <c r="CB296" s="22"/>
      <c r="CC296" s="22"/>
      <c r="CD296" s="22"/>
      <c r="CE296" s="22"/>
      <c r="CF296" s="22"/>
      <c r="CJ296" s="22"/>
      <c r="CK296" s="22"/>
      <c r="CL296" s="22"/>
      <c r="CM296" s="22"/>
      <c r="CN296" s="22"/>
      <c r="CO296" s="22"/>
      <c r="CP296" s="22"/>
      <c r="CQ296" s="22"/>
      <c r="CR296" s="22"/>
      <c r="CS296" s="22"/>
      <c r="CT296" s="22"/>
      <c r="CU296" s="22"/>
      <c r="CV296" s="22"/>
      <c r="CW296" s="22"/>
      <c r="CX296" s="22"/>
      <c r="CY296" s="22"/>
      <c r="CZ296" s="22"/>
      <c r="DA296" s="22"/>
      <c r="DB296" s="22"/>
      <c r="DC296" s="22"/>
      <c r="DD296" s="22"/>
    </row>
    <row r="297" spans="1:108" ht="18.75" customHeight="1" x14ac:dyDescent="0.25">
      <c r="A297" s="47" t="s">
        <v>199</v>
      </c>
      <c r="B297" s="24"/>
      <c r="C297" s="25">
        <v>42849</v>
      </c>
      <c r="D297" s="25">
        <v>42850</v>
      </c>
      <c r="E297" s="27">
        <v>2</v>
      </c>
      <c r="F297" s="28">
        <f t="shared" ref="F297:F362" si="27">G297/E297</f>
        <v>1.5</v>
      </c>
      <c r="G297" s="29">
        <v>3</v>
      </c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  <c r="AJ297" s="22"/>
      <c r="AK297" s="22"/>
      <c r="AL297" s="22"/>
      <c r="AM297" s="22"/>
      <c r="AN297" s="22"/>
      <c r="AO297" s="22"/>
      <c r="AP297" s="22"/>
      <c r="AQ297" s="22"/>
      <c r="AR297" s="22"/>
      <c r="AS297" s="22"/>
      <c r="AT297" s="22"/>
      <c r="AU297" s="22"/>
      <c r="AV297" s="22"/>
      <c r="AW297" s="22"/>
      <c r="AX297" s="22"/>
      <c r="AY297" s="22"/>
      <c r="AZ297" s="22"/>
      <c r="BA297" s="22"/>
      <c r="BB297" s="22"/>
      <c r="BC297" s="22"/>
      <c r="BD297" s="22"/>
      <c r="BE297" s="22"/>
      <c r="BF297" s="22"/>
      <c r="BG297" s="22"/>
      <c r="BH297" s="22"/>
      <c r="BI297" s="22"/>
      <c r="BJ297" s="22"/>
      <c r="BK297" s="22"/>
      <c r="BL297" s="22"/>
      <c r="BM297" s="22"/>
      <c r="BN297" s="22"/>
      <c r="BO297" s="22"/>
      <c r="BP297" s="22"/>
      <c r="BQ297" s="22"/>
      <c r="BR297" s="22"/>
      <c r="BS297" s="22"/>
      <c r="BT297" s="22"/>
      <c r="BU297" s="22"/>
      <c r="BV297" s="22"/>
      <c r="BW297" s="22"/>
      <c r="BX297" s="22"/>
      <c r="BY297" s="22"/>
      <c r="BZ297" s="22"/>
      <c r="CA297" s="22"/>
      <c r="CB297" s="22"/>
      <c r="CC297" s="22"/>
      <c r="CD297" s="22"/>
      <c r="CE297" s="22"/>
      <c r="CF297" s="22"/>
      <c r="CJ297" s="22"/>
      <c r="CK297" s="22"/>
      <c r="CL297" s="22"/>
      <c r="CM297" s="22"/>
      <c r="CN297" s="22"/>
      <c r="CO297" s="22"/>
      <c r="CP297" s="22"/>
      <c r="CQ297" s="22"/>
      <c r="CR297" s="22"/>
      <c r="CS297" s="22"/>
      <c r="CT297" s="22"/>
      <c r="CU297" s="22"/>
      <c r="CV297" s="22"/>
      <c r="CW297" s="22"/>
      <c r="CX297" s="22"/>
      <c r="CY297" s="22"/>
      <c r="CZ297" s="22"/>
      <c r="DA297" s="22"/>
      <c r="DB297" s="22"/>
      <c r="DC297" s="22"/>
      <c r="DD297" s="22"/>
    </row>
    <row r="298" spans="1:108" x14ac:dyDescent="0.25">
      <c r="A298" s="31" t="s">
        <v>198</v>
      </c>
      <c r="B298" s="39" t="s">
        <v>21</v>
      </c>
      <c r="F298" s="28"/>
    </row>
    <row r="299" spans="1:108" ht="18.75" customHeight="1" x14ac:dyDescent="0.25">
      <c r="A299" s="47" t="s">
        <v>202</v>
      </c>
      <c r="B299" s="24"/>
      <c r="C299" s="25">
        <v>42849</v>
      </c>
      <c r="D299" s="25">
        <v>42851</v>
      </c>
      <c r="E299" s="27">
        <v>6</v>
      </c>
      <c r="F299" s="28">
        <f t="shared" si="27"/>
        <v>0.83333333333333337</v>
      </c>
      <c r="G299" s="29">
        <v>5</v>
      </c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  <c r="AJ299" s="22"/>
      <c r="AK299" s="22"/>
      <c r="AL299" s="22"/>
      <c r="AM299" s="22"/>
      <c r="AN299" s="22"/>
      <c r="AO299" s="22"/>
      <c r="AP299" s="22"/>
      <c r="AQ299" s="22"/>
      <c r="AR299" s="22"/>
      <c r="AS299" s="22"/>
      <c r="AT299" s="22"/>
      <c r="AU299" s="22"/>
      <c r="AV299" s="22"/>
      <c r="AW299" s="22"/>
      <c r="AX299" s="22"/>
      <c r="AY299" s="22"/>
      <c r="AZ299" s="22"/>
      <c r="BA299" s="22"/>
      <c r="BB299" s="22"/>
      <c r="BC299" s="22"/>
      <c r="BD299" s="22"/>
      <c r="BE299" s="22"/>
      <c r="BF299" s="22"/>
      <c r="BG299" s="22"/>
      <c r="BH299" s="22"/>
      <c r="BI299" s="22"/>
      <c r="BJ299" s="22"/>
      <c r="BK299" s="22"/>
      <c r="BL299" s="22"/>
      <c r="BM299" s="22"/>
      <c r="BN299" s="22"/>
      <c r="BO299" s="22"/>
      <c r="BP299" s="22"/>
      <c r="BQ299" s="22"/>
      <c r="BR299" s="22"/>
      <c r="BS299" s="22"/>
      <c r="BT299" s="22"/>
      <c r="BU299" s="22"/>
      <c r="BV299" s="22"/>
      <c r="BW299" s="22"/>
      <c r="BX299" s="22"/>
      <c r="BY299" s="22"/>
      <c r="BZ299" s="22"/>
      <c r="CA299" s="22"/>
      <c r="CB299" s="22"/>
      <c r="CC299" s="22"/>
      <c r="CD299" s="22"/>
      <c r="CE299" s="22"/>
      <c r="CF299" s="22"/>
      <c r="CJ299" s="22"/>
      <c r="CK299" s="22"/>
      <c r="CL299" s="22"/>
      <c r="CM299" s="22"/>
      <c r="CN299" s="22"/>
      <c r="CO299" s="22"/>
      <c r="CP299" s="22"/>
      <c r="CQ299" s="22"/>
      <c r="CR299" s="22"/>
      <c r="CS299" s="22"/>
      <c r="CT299" s="22"/>
      <c r="CU299" s="22"/>
      <c r="CV299" s="22"/>
      <c r="CW299" s="22"/>
      <c r="CX299" s="22"/>
      <c r="CY299" s="22"/>
      <c r="CZ299" s="22"/>
      <c r="DA299" s="22"/>
      <c r="DB299" s="22"/>
      <c r="DC299" s="22"/>
      <c r="DD299" s="22"/>
    </row>
    <row r="300" spans="1:108" x14ac:dyDescent="0.25">
      <c r="A300" s="50" t="s">
        <v>200</v>
      </c>
      <c r="B300" s="50" t="s">
        <v>108</v>
      </c>
      <c r="F300" s="28"/>
    </row>
    <row r="301" spans="1:108" ht="18.75" customHeight="1" x14ac:dyDescent="0.25">
      <c r="A301" s="47" t="s">
        <v>201</v>
      </c>
      <c r="B301" s="24"/>
      <c r="C301" s="25">
        <v>42850</v>
      </c>
      <c r="D301" s="25">
        <v>42854</v>
      </c>
      <c r="E301" s="27">
        <v>8</v>
      </c>
      <c r="F301" s="28">
        <f t="shared" si="27"/>
        <v>1.25</v>
      </c>
      <c r="G301" s="29">
        <v>10</v>
      </c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J301" s="22"/>
      <c r="AK301" s="22"/>
      <c r="AL301" s="22"/>
      <c r="AM301" s="22"/>
      <c r="AN301" s="22"/>
      <c r="AO301" s="22"/>
      <c r="AP301" s="22"/>
      <c r="AQ301" s="22"/>
      <c r="AR301" s="22"/>
      <c r="AS301" s="22"/>
      <c r="AT301" s="22"/>
      <c r="AU301" s="22"/>
      <c r="AV301" s="22"/>
      <c r="AW301" s="22"/>
      <c r="AX301" s="22"/>
      <c r="AY301" s="22"/>
      <c r="AZ301" s="22"/>
      <c r="BA301" s="22"/>
      <c r="BB301" s="22"/>
      <c r="BC301" s="22"/>
      <c r="BD301" s="22"/>
      <c r="BE301" s="22"/>
      <c r="BF301" s="22"/>
      <c r="BG301" s="22"/>
      <c r="BH301" s="22"/>
      <c r="BI301" s="22"/>
      <c r="BJ301" s="22"/>
      <c r="BK301" s="22"/>
      <c r="BL301" s="22"/>
      <c r="BM301" s="22"/>
      <c r="BN301" s="22"/>
      <c r="BO301" s="22"/>
      <c r="BP301" s="22"/>
      <c r="BQ301" s="22"/>
      <c r="BR301" s="22"/>
      <c r="BS301" s="22"/>
      <c r="BT301" s="22"/>
      <c r="BU301" s="22"/>
      <c r="BV301" s="22"/>
      <c r="BW301" s="22"/>
      <c r="BX301" s="22"/>
      <c r="BY301" s="22"/>
      <c r="BZ301" s="22"/>
      <c r="CA301" s="22"/>
      <c r="CB301" s="22"/>
      <c r="CC301" s="22"/>
      <c r="CD301" s="22"/>
      <c r="CE301" s="22"/>
      <c r="CF301" s="22"/>
      <c r="CJ301" s="22"/>
      <c r="CK301" s="22"/>
      <c r="CL301" s="22"/>
      <c r="CM301" s="22"/>
      <c r="CN301" s="22"/>
      <c r="CO301" s="22"/>
      <c r="CP301" s="22"/>
      <c r="CQ301" s="22"/>
      <c r="CR301" s="22"/>
      <c r="CS301" s="22"/>
      <c r="CT301" s="22"/>
      <c r="CU301" s="22"/>
      <c r="CV301" s="22"/>
      <c r="CW301" s="22"/>
      <c r="CX301" s="22"/>
      <c r="CY301" s="22"/>
      <c r="CZ301" s="22"/>
      <c r="DA301" s="22"/>
      <c r="DB301" s="22"/>
      <c r="DC301" s="22"/>
      <c r="DD301" s="22"/>
    </row>
    <row r="302" spans="1:108" x14ac:dyDescent="0.25">
      <c r="A302" s="31" t="s">
        <v>203</v>
      </c>
      <c r="B302" s="40" t="s">
        <v>28</v>
      </c>
      <c r="F302" s="28"/>
      <c r="AN302" s="22"/>
      <c r="AO302" s="22"/>
      <c r="AP302" s="22"/>
      <c r="AQ302" s="22"/>
      <c r="AR302" s="22"/>
      <c r="AS302" s="22"/>
      <c r="AT302" s="22"/>
      <c r="AU302" s="22"/>
      <c r="AV302" s="22"/>
      <c r="AW302" s="22"/>
      <c r="AX302" s="22"/>
      <c r="AY302" s="22"/>
      <c r="AZ302" s="22"/>
      <c r="BA302" s="22"/>
      <c r="BB302" s="22"/>
      <c r="BC302" s="22"/>
      <c r="BD302" s="22"/>
      <c r="BE302" s="22"/>
      <c r="BF302" s="22"/>
      <c r="BG302" s="22"/>
      <c r="BH302" s="22"/>
      <c r="BI302" s="22"/>
      <c r="BJ302" s="22"/>
      <c r="BK302" s="22"/>
      <c r="BL302" s="22"/>
      <c r="BM302" s="22"/>
      <c r="BN302" s="22"/>
      <c r="BO302" s="22"/>
      <c r="BP302" s="22"/>
      <c r="BQ302" s="22"/>
      <c r="BR302" s="22"/>
      <c r="BS302" s="22"/>
      <c r="BT302" s="22"/>
      <c r="BU302" s="22"/>
      <c r="BV302" s="22"/>
      <c r="BW302" s="22"/>
      <c r="BX302" s="22"/>
      <c r="BY302" s="22"/>
      <c r="BZ302" s="22"/>
      <c r="CA302" s="22"/>
      <c r="CB302" s="22"/>
      <c r="CC302" s="22"/>
      <c r="CD302" s="22"/>
      <c r="CE302" s="22"/>
      <c r="CF302" s="22"/>
      <c r="CJ302" s="22"/>
      <c r="CK302" s="22"/>
      <c r="CL302" s="22"/>
      <c r="CM302" s="22"/>
      <c r="CN302" s="22"/>
      <c r="CO302" s="22"/>
      <c r="CP302" s="22"/>
      <c r="CQ302" s="22"/>
      <c r="CR302" s="22"/>
      <c r="CS302" s="22"/>
      <c r="CT302" s="22"/>
      <c r="CU302" s="22"/>
      <c r="CV302" s="22"/>
      <c r="CW302" s="22"/>
      <c r="CX302" s="22"/>
      <c r="CY302" s="22"/>
      <c r="CZ302" s="22"/>
      <c r="DA302" s="22"/>
      <c r="DB302" s="22"/>
      <c r="DC302" s="22"/>
      <c r="DD302" s="22"/>
    </row>
    <row r="303" spans="1:108" ht="20.25" customHeight="1" x14ac:dyDescent="0.25">
      <c r="A303" s="47" t="s">
        <v>203</v>
      </c>
      <c r="B303" s="24"/>
      <c r="C303" s="25">
        <v>42851</v>
      </c>
      <c r="D303" s="25">
        <v>42851</v>
      </c>
      <c r="E303" s="27">
        <v>2</v>
      </c>
      <c r="F303" s="28">
        <f t="shared" si="27"/>
        <v>1.5</v>
      </c>
      <c r="G303" s="29">
        <v>3</v>
      </c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  <c r="AJ303" s="22"/>
      <c r="AK303" s="22"/>
      <c r="AL303" s="22"/>
      <c r="AM303" s="22"/>
      <c r="AN303" s="22"/>
      <c r="AO303" s="22"/>
      <c r="AP303" s="22"/>
      <c r="AQ303" s="22"/>
      <c r="AR303" s="22"/>
      <c r="AS303" s="22"/>
      <c r="AT303" s="22"/>
      <c r="AU303" s="22"/>
      <c r="AV303" s="22"/>
      <c r="AW303" s="22"/>
      <c r="AX303" s="22"/>
      <c r="AY303" s="22"/>
      <c r="AZ303" s="22"/>
      <c r="BA303" s="22"/>
      <c r="BB303" s="22"/>
      <c r="BC303" s="22"/>
      <c r="BD303" s="22"/>
      <c r="BE303" s="22"/>
      <c r="BF303" s="22"/>
      <c r="BG303" s="22"/>
      <c r="BH303" s="22"/>
      <c r="BI303" s="22"/>
      <c r="BJ303" s="22"/>
      <c r="BK303" s="22"/>
      <c r="BL303" s="22"/>
      <c r="BM303" s="22"/>
      <c r="BN303" s="22"/>
      <c r="BO303" s="22"/>
      <c r="BP303" s="22"/>
      <c r="BQ303" s="22"/>
      <c r="BR303" s="22"/>
      <c r="BS303" s="22"/>
      <c r="BT303" s="22"/>
      <c r="BU303" s="22"/>
      <c r="BV303" s="22"/>
      <c r="BW303" s="22"/>
      <c r="BX303" s="22"/>
      <c r="BY303" s="22"/>
      <c r="BZ303" s="22"/>
      <c r="CA303" s="22"/>
      <c r="CB303" s="22"/>
      <c r="CC303" s="22"/>
      <c r="CD303" s="22"/>
      <c r="CE303" s="22"/>
      <c r="CF303" s="22"/>
      <c r="CJ303" s="22"/>
      <c r="CK303" s="22"/>
      <c r="CL303" s="22"/>
      <c r="CM303" s="22"/>
      <c r="CN303" s="22"/>
      <c r="CO303" s="22"/>
      <c r="CP303" s="22"/>
      <c r="CQ303" s="22"/>
      <c r="CR303" s="22"/>
      <c r="CS303" s="22"/>
      <c r="CT303" s="22"/>
      <c r="CU303" s="22"/>
      <c r="CV303" s="22"/>
      <c r="CW303" s="22"/>
      <c r="CX303" s="22"/>
      <c r="CY303" s="22"/>
      <c r="CZ303" s="22"/>
      <c r="DA303" s="22"/>
      <c r="DB303" s="22"/>
      <c r="DC303" s="22"/>
      <c r="DD303" s="22"/>
    </row>
    <row r="304" spans="1:108" ht="16.5" customHeight="1" x14ac:dyDescent="0.25">
      <c r="A304" s="30" t="s">
        <v>204</v>
      </c>
      <c r="B304" s="38" t="s">
        <v>14</v>
      </c>
      <c r="C304" s="18"/>
      <c r="D304" s="18"/>
      <c r="E304" s="19"/>
      <c r="F304" s="28"/>
      <c r="G304" s="21"/>
    </row>
    <row r="305" spans="1:108" ht="16.5" customHeight="1" x14ac:dyDescent="0.25">
      <c r="A305" s="47" t="s">
        <v>205</v>
      </c>
      <c r="B305" s="24"/>
      <c r="C305" s="25">
        <v>42852</v>
      </c>
      <c r="D305" s="25">
        <v>42852</v>
      </c>
      <c r="E305" s="27">
        <v>4</v>
      </c>
      <c r="F305" s="28">
        <f t="shared" si="27"/>
        <v>1</v>
      </c>
      <c r="G305" s="29">
        <v>4</v>
      </c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  <c r="AI305" s="22"/>
      <c r="AJ305" s="22"/>
      <c r="AK305" s="22"/>
      <c r="AL305" s="22"/>
      <c r="AM305" s="22"/>
      <c r="AN305" s="22"/>
      <c r="AO305" s="22"/>
      <c r="AP305" s="22"/>
      <c r="AQ305" s="22"/>
      <c r="AR305" s="22"/>
      <c r="AS305" s="22"/>
      <c r="AT305" s="22"/>
      <c r="AU305" s="22"/>
      <c r="AV305" s="22"/>
      <c r="AW305" s="22"/>
      <c r="AX305" s="22"/>
      <c r="AY305" s="22"/>
      <c r="AZ305" s="22"/>
      <c r="BA305" s="22"/>
      <c r="BB305" s="22"/>
      <c r="BC305" s="22"/>
      <c r="BD305" s="22"/>
      <c r="BE305" s="22"/>
      <c r="BF305" s="22"/>
      <c r="BG305" s="22"/>
      <c r="BH305" s="22"/>
      <c r="BI305" s="22"/>
      <c r="BJ305" s="22"/>
      <c r="BK305" s="22"/>
      <c r="BL305" s="22"/>
      <c r="BM305" s="22"/>
      <c r="BN305" s="22"/>
      <c r="BO305" s="22"/>
      <c r="BP305" s="22"/>
      <c r="BQ305" s="22"/>
      <c r="BR305" s="22"/>
      <c r="BS305" s="22"/>
      <c r="BT305" s="22"/>
      <c r="BU305" s="22"/>
      <c r="BV305" s="22"/>
      <c r="BW305" s="22"/>
      <c r="BX305" s="22"/>
      <c r="BY305" s="22"/>
      <c r="BZ305" s="22"/>
      <c r="CA305" s="22"/>
      <c r="CB305" s="22"/>
      <c r="CC305" s="22"/>
      <c r="CD305" s="22"/>
      <c r="CE305" s="22"/>
      <c r="CF305" s="22"/>
      <c r="CJ305" s="22"/>
      <c r="CK305" s="22"/>
      <c r="CL305" s="22"/>
      <c r="CM305" s="22"/>
      <c r="CN305" s="22"/>
      <c r="CO305" s="22"/>
      <c r="CP305" s="22"/>
      <c r="CQ305" s="22"/>
      <c r="CR305" s="22"/>
      <c r="CS305" s="22"/>
      <c r="CT305" s="22"/>
      <c r="CU305" s="22"/>
      <c r="CV305" s="22"/>
      <c r="CW305" s="22"/>
      <c r="CX305" s="22"/>
      <c r="CY305" s="22"/>
      <c r="CZ305" s="22"/>
      <c r="DA305" s="22"/>
      <c r="DB305" s="22"/>
      <c r="DC305" s="22"/>
      <c r="DD305" s="22"/>
    </row>
    <row r="306" spans="1:108" ht="17.25" customHeight="1" x14ac:dyDescent="0.25">
      <c r="A306" s="32" t="s">
        <v>87</v>
      </c>
      <c r="B306" s="41" t="s">
        <v>27</v>
      </c>
      <c r="C306" s="18"/>
      <c r="D306" s="18"/>
      <c r="E306" s="19"/>
      <c r="F306" s="28"/>
      <c r="G306" s="21"/>
    </row>
    <row r="307" spans="1:108" ht="18.75" customHeight="1" x14ac:dyDescent="0.25">
      <c r="A307" s="47" t="s">
        <v>206</v>
      </c>
      <c r="B307" s="24"/>
      <c r="C307" s="25">
        <v>42852</v>
      </c>
      <c r="D307" s="25">
        <v>42852</v>
      </c>
      <c r="E307" s="27">
        <v>2</v>
      </c>
      <c r="F307" s="28">
        <f t="shared" si="27"/>
        <v>1</v>
      </c>
      <c r="G307" s="29">
        <v>2</v>
      </c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  <c r="AJ307" s="22"/>
      <c r="AK307" s="22"/>
      <c r="AL307" s="22"/>
      <c r="AM307" s="22"/>
      <c r="AN307" s="22"/>
      <c r="AO307" s="22"/>
      <c r="AP307" s="22"/>
      <c r="AQ307" s="22"/>
      <c r="AR307" s="22"/>
      <c r="AS307" s="22"/>
      <c r="AT307" s="22"/>
      <c r="AU307" s="22"/>
      <c r="AV307" s="22"/>
      <c r="AW307" s="22"/>
      <c r="AX307" s="22"/>
      <c r="AY307" s="22"/>
      <c r="AZ307" s="22"/>
      <c r="BA307" s="22"/>
      <c r="BB307" s="22"/>
      <c r="BC307" s="22"/>
      <c r="BD307" s="22"/>
      <c r="BE307" s="22"/>
      <c r="BF307" s="22"/>
      <c r="BG307" s="22"/>
      <c r="BH307" s="22"/>
      <c r="BI307" s="22"/>
      <c r="BJ307" s="22"/>
      <c r="BK307" s="22"/>
      <c r="BL307" s="22"/>
      <c r="BM307" s="22"/>
      <c r="BN307" s="22"/>
      <c r="BO307" s="22"/>
      <c r="BP307" s="22"/>
      <c r="BQ307" s="22"/>
      <c r="BR307" s="22"/>
      <c r="BS307" s="22"/>
      <c r="BT307" s="22"/>
      <c r="BU307" s="22"/>
      <c r="BV307" s="22"/>
      <c r="BW307" s="22"/>
      <c r="BX307" s="22"/>
      <c r="BY307" s="22"/>
      <c r="BZ307" s="22"/>
      <c r="CA307" s="22"/>
      <c r="CB307" s="22"/>
      <c r="CC307" s="22"/>
      <c r="CD307" s="22"/>
      <c r="CE307" s="22"/>
      <c r="CF307" s="22"/>
      <c r="CJ307" s="22"/>
      <c r="CK307" s="22"/>
      <c r="CL307" s="22"/>
      <c r="CM307" s="22"/>
      <c r="CN307" s="22"/>
      <c r="CO307" s="22"/>
      <c r="CP307" s="22"/>
      <c r="CQ307" s="22"/>
      <c r="CR307" s="22"/>
      <c r="CS307" s="22"/>
      <c r="CT307" s="22"/>
      <c r="CU307" s="22"/>
      <c r="CV307" s="22"/>
      <c r="CW307" s="22"/>
      <c r="CX307" s="22"/>
      <c r="CY307" s="22"/>
      <c r="CZ307" s="22"/>
      <c r="DA307" s="22"/>
      <c r="DB307" s="22"/>
      <c r="DC307" s="22"/>
      <c r="DD307" s="22"/>
    </row>
    <row r="308" spans="1:108" ht="18.75" customHeight="1" x14ac:dyDescent="0.25">
      <c r="A308" s="47" t="s">
        <v>207</v>
      </c>
      <c r="B308" s="24"/>
      <c r="C308" s="25">
        <v>42852</v>
      </c>
      <c r="D308" s="25">
        <v>42852</v>
      </c>
      <c r="E308" s="27">
        <v>3</v>
      </c>
      <c r="F308" s="28">
        <f t="shared" si="27"/>
        <v>1</v>
      </c>
      <c r="G308" s="29">
        <v>3</v>
      </c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  <c r="AI308" s="22"/>
      <c r="AJ308" s="22"/>
      <c r="AK308" s="22"/>
      <c r="AL308" s="22"/>
      <c r="AM308" s="22"/>
      <c r="AN308" s="22"/>
      <c r="AO308" s="22"/>
      <c r="AP308" s="22"/>
      <c r="AQ308" s="22"/>
      <c r="AR308" s="22"/>
      <c r="AS308" s="22"/>
      <c r="AT308" s="22"/>
      <c r="AU308" s="22"/>
      <c r="AV308" s="22"/>
      <c r="AW308" s="22"/>
      <c r="AX308" s="22"/>
      <c r="AY308" s="22"/>
      <c r="AZ308" s="22"/>
      <c r="BA308" s="22"/>
      <c r="BB308" s="22"/>
      <c r="BC308" s="22"/>
      <c r="BD308" s="22"/>
      <c r="BE308" s="22"/>
      <c r="BF308" s="22"/>
      <c r="BG308" s="22"/>
      <c r="BH308" s="22"/>
      <c r="BI308" s="22"/>
      <c r="BJ308" s="22"/>
      <c r="BK308" s="22"/>
      <c r="BL308" s="22"/>
      <c r="BM308" s="22"/>
      <c r="BN308" s="22"/>
      <c r="BO308" s="22"/>
      <c r="BP308" s="22"/>
      <c r="BQ308" s="22"/>
      <c r="BR308" s="22"/>
      <c r="BS308" s="22"/>
      <c r="BT308" s="22"/>
      <c r="BU308" s="22"/>
      <c r="BV308" s="22"/>
      <c r="BW308" s="22"/>
      <c r="BX308" s="22"/>
      <c r="BY308" s="22"/>
      <c r="BZ308" s="22"/>
      <c r="CA308" s="22"/>
      <c r="CB308" s="22"/>
      <c r="CC308" s="22"/>
      <c r="CD308" s="22"/>
      <c r="CE308" s="22"/>
      <c r="CF308" s="22"/>
      <c r="CJ308" s="22"/>
      <c r="CK308" s="22"/>
      <c r="CL308" s="22"/>
      <c r="CM308" s="22"/>
      <c r="CN308" s="22"/>
      <c r="CO308" s="22"/>
      <c r="CP308" s="22"/>
      <c r="CQ308" s="22"/>
      <c r="CR308" s="22"/>
      <c r="CS308" s="22"/>
      <c r="CT308" s="22"/>
      <c r="CU308" s="22"/>
      <c r="CV308" s="22"/>
      <c r="CW308" s="22"/>
      <c r="CX308" s="22"/>
      <c r="CY308" s="22"/>
      <c r="CZ308" s="22"/>
      <c r="DA308" s="22"/>
      <c r="DB308" s="22"/>
      <c r="DC308" s="22"/>
      <c r="DD308" s="22"/>
    </row>
    <row r="309" spans="1:108" x14ac:dyDescent="0.25">
      <c r="A309" s="31" t="s">
        <v>198</v>
      </c>
      <c r="B309" s="39" t="s">
        <v>21</v>
      </c>
      <c r="F309" s="28"/>
    </row>
    <row r="310" spans="1:108" ht="18.75" customHeight="1" x14ac:dyDescent="0.25">
      <c r="A310" s="47" t="s">
        <v>202</v>
      </c>
      <c r="B310" s="24"/>
      <c r="C310" s="25">
        <v>42852</v>
      </c>
      <c r="D310" s="25">
        <v>42852</v>
      </c>
      <c r="E310" s="27">
        <v>3</v>
      </c>
      <c r="F310" s="28">
        <f t="shared" si="27"/>
        <v>2</v>
      </c>
      <c r="G310" s="29">
        <v>6</v>
      </c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  <c r="AJ310" s="22"/>
      <c r="AK310" s="22"/>
      <c r="AL310" s="22"/>
      <c r="AM310" s="22"/>
      <c r="AN310" s="22"/>
      <c r="AO310" s="22"/>
      <c r="AP310" s="22"/>
      <c r="AQ310" s="22"/>
      <c r="AR310" s="22"/>
      <c r="AS310" s="22"/>
      <c r="AT310" s="22"/>
      <c r="AU310" s="22"/>
      <c r="AV310" s="22"/>
      <c r="AW310" s="22"/>
      <c r="AX310" s="22"/>
      <c r="AY310" s="22"/>
      <c r="AZ310" s="22"/>
      <c r="BA310" s="22"/>
      <c r="BB310" s="22"/>
      <c r="BC310" s="22"/>
      <c r="BD310" s="22"/>
      <c r="BE310" s="22"/>
      <c r="BF310" s="22"/>
      <c r="BG310" s="22"/>
      <c r="BH310" s="22"/>
      <c r="BI310" s="22"/>
      <c r="BJ310" s="22"/>
      <c r="BK310" s="22"/>
      <c r="BL310" s="22"/>
      <c r="BM310" s="22"/>
      <c r="BN310" s="22"/>
      <c r="BO310" s="22"/>
      <c r="BP310" s="22"/>
      <c r="BQ310" s="22"/>
      <c r="BR310" s="22"/>
      <c r="BS310" s="22"/>
      <c r="BT310" s="22"/>
      <c r="BU310" s="22"/>
      <c r="BV310" s="22"/>
      <c r="BW310" s="22"/>
      <c r="BX310" s="22"/>
      <c r="BY310" s="22"/>
      <c r="BZ310" s="22"/>
      <c r="CA310" s="22"/>
      <c r="CB310" s="22"/>
      <c r="CC310" s="22"/>
      <c r="CD310" s="22"/>
      <c r="CE310" s="22"/>
      <c r="CF310" s="22"/>
      <c r="CJ310" s="22"/>
      <c r="CK310" s="22"/>
      <c r="CL310" s="22"/>
      <c r="CM310" s="22"/>
      <c r="CN310" s="22"/>
      <c r="CO310" s="22"/>
      <c r="CP310" s="22"/>
      <c r="CQ310" s="22"/>
      <c r="CR310" s="22"/>
      <c r="CS310" s="22"/>
      <c r="CT310" s="22"/>
      <c r="CU310" s="22"/>
      <c r="CV310" s="22"/>
      <c r="CW310" s="22"/>
      <c r="CX310" s="22"/>
      <c r="CY310" s="22"/>
      <c r="CZ310" s="22"/>
      <c r="DA310" s="22"/>
      <c r="DB310" s="22"/>
      <c r="DC310" s="22"/>
      <c r="DD310" s="22"/>
    </row>
    <row r="311" spans="1:108" x14ac:dyDescent="0.25">
      <c r="A311" s="32" t="s">
        <v>208</v>
      </c>
      <c r="B311" s="37" t="s">
        <v>11</v>
      </c>
      <c r="C311" s="18"/>
      <c r="D311" s="18"/>
      <c r="E311" s="19"/>
      <c r="F311" s="28"/>
      <c r="G311" s="21"/>
    </row>
    <row r="312" spans="1:108" ht="18.75" customHeight="1" x14ac:dyDescent="0.25">
      <c r="A312" s="47" t="s">
        <v>209</v>
      </c>
      <c r="B312" s="24"/>
      <c r="C312" s="25">
        <v>42853</v>
      </c>
      <c r="D312" s="25">
        <v>42853</v>
      </c>
      <c r="E312" s="27">
        <v>1</v>
      </c>
      <c r="F312" s="28">
        <f t="shared" si="27"/>
        <v>1</v>
      </c>
      <c r="G312" s="29">
        <v>1</v>
      </c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  <c r="AJ312" s="22"/>
      <c r="AK312" s="22"/>
      <c r="AL312" s="22"/>
      <c r="AM312" s="22"/>
      <c r="AN312" s="22"/>
      <c r="AO312" s="22"/>
      <c r="AP312" s="22"/>
      <c r="AQ312" s="22"/>
      <c r="AR312" s="22"/>
      <c r="AS312" s="22"/>
      <c r="AT312" s="22"/>
      <c r="AU312" s="22"/>
      <c r="AV312" s="22"/>
      <c r="AW312" s="22"/>
      <c r="AX312" s="22"/>
      <c r="AY312" s="22"/>
      <c r="AZ312" s="22"/>
      <c r="BA312" s="22"/>
      <c r="BB312" s="22"/>
      <c r="BC312" s="22"/>
      <c r="BD312" s="22"/>
      <c r="BE312" s="22"/>
      <c r="BF312" s="22"/>
      <c r="BG312" s="22"/>
      <c r="BH312" s="22"/>
      <c r="BI312" s="22"/>
      <c r="BJ312" s="22"/>
      <c r="BK312" s="22"/>
      <c r="BL312" s="22"/>
      <c r="BM312" s="22"/>
      <c r="BN312" s="22"/>
      <c r="BO312" s="22"/>
      <c r="BP312" s="22"/>
      <c r="BQ312" s="22"/>
      <c r="BR312" s="22"/>
      <c r="BS312" s="22"/>
      <c r="BT312" s="22"/>
      <c r="BU312" s="22"/>
      <c r="BV312" s="22"/>
      <c r="BW312" s="22"/>
      <c r="BX312" s="22"/>
      <c r="BY312" s="22"/>
      <c r="BZ312" s="22"/>
      <c r="CA312" s="22"/>
      <c r="CB312" s="22"/>
      <c r="CC312" s="22"/>
      <c r="CD312" s="22"/>
      <c r="CE312" s="22"/>
      <c r="CF312" s="22"/>
      <c r="CJ312" s="22"/>
      <c r="CK312" s="22"/>
      <c r="CL312" s="22"/>
      <c r="CM312" s="22"/>
      <c r="CN312" s="22"/>
      <c r="CO312" s="22"/>
      <c r="CP312" s="22"/>
      <c r="CQ312" s="22"/>
      <c r="CR312" s="22"/>
      <c r="CS312" s="22"/>
      <c r="CT312" s="22"/>
      <c r="CU312" s="22"/>
      <c r="CV312" s="22"/>
      <c r="CW312" s="22"/>
      <c r="CX312" s="22"/>
      <c r="CY312" s="22"/>
      <c r="CZ312" s="22"/>
      <c r="DA312" s="22"/>
      <c r="DB312" s="22"/>
      <c r="DC312" s="22"/>
      <c r="DD312" s="22"/>
    </row>
    <row r="313" spans="1:108" ht="18.75" customHeight="1" x14ac:dyDescent="0.25">
      <c r="A313" s="47" t="s">
        <v>212</v>
      </c>
      <c r="B313" s="24"/>
      <c r="C313" s="25">
        <v>42853</v>
      </c>
      <c r="D313" s="25">
        <v>42856</v>
      </c>
      <c r="E313" s="27">
        <v>7</v>
      </c>
      <c r="F313" s="28">
        <f t="shared" si="27"/>
        <v>1.2857142857142858</v>
      </c>
      <c r="G313" s="29">
        <v>9</v>
      </c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J313" s="22"/>
      <c r="AK313" s="22"/>
      <c r="AL313" s="22"/>
      <c r="AM313" s="22"/>
      <c r="AN313" s="22"/>
      <c r="AO313" s="22"/>
      <c r="AP313" s="22"/>
      <c r="AQ313" s="22"/>
      <c r="AR313" s="22"/>
      <c r="AS313" s="22"/>
      <c r="AT313" s="22"/>
      <c r="AU313" s="22"/>
      <c r="AV313" s="22"/>
      <c r="AW313" s="22"/>
      <c r="AX313" s="22"/>
      <c r="AY313" s="22"/>
      <c r="AZ313" s="22"/>
      <c r="BA313" s="22"/>
      <c r="BB313" s="22"/>
      <c r="BC313" s="22"/>
      <c r="BD313" s="22"/>
      <c r="BE313" s="22"/>
      <c r="BF313" s="22"/>
      <c r="BG313" s="22"/>
      <c r="BH313" s="22"/>
      <c r="BI313" s="22"/>
      <c r="BJ313" s="22"/>
      <c r="BK313" s="22"/>
      <c r="BL313" s="22"/>
      <c r="BM313" s="22"/>
      <c r="BN313" s="22"/>
      <c r="BO313" s="22"/>
      <c r="BP313" s="22"/>
      <c r="BQ313" s="22"/>
      <c r="BR313" s="22"/>
      <c r="BS313" s="22"/>
      <c r="BT313" s="22"/>
      <c r="BU313" s="22"/>
      <c r="BV313" s="22"/>
      <c r="BW313" s="22"/>
      <c r="BX313" s="22"/>
      <c r="BY313" s="22"/>
      <c r="BZ313" s="22"/>
      <c r="CA313" s="22"/>
      <c r="CB313" s="22"/>
      <c r="CC313" s="22"/>
      <c r="CD313" s="22"/>
      <c r="CE313" s="22"/>
      <c r="CF313" s="22"/>
      <c r="CJ313" s="22"/>
      <c r="CK313" s="22"/>
      <c r="CL313" s="22"/>
      <c r="CM313" s="22"/>
      <c r="CN313" s="22"/>
      <c r="CO313" s="22"/>
      <c r="CP313" s="22"/>
      <c r="CQ313" s="22"/>
      <c r="CR313" s="22"/>
      <c r="CS313" s="22"/>
      <c r="CT313" s="22"/>
      <c r="CU313" s="22"/>
      <c r="CV313" s="22"/>
      <c r="CW313" s="22"/>
      <c r="CX313" s="22"/>
      <c r="CY313" s="22"/>
      <c r="CZ313" s="22"/>
      <c r="DA313" s="22"/>
      <c r="DB313" s="22"/>
      <c r="DC313" s="22"/>
      <c r="DD313" s="22"/>
    </row>
    <row r="314" spans="1:108" ht="17.25" customHeight="1" x14ac:dyDescent="0.25">
      <c r="A314" s="32" t="s">
        <v>210</v>
      </c>
      <c r="B314" s="41" t="s">
        <v>27</v>
      </c>
      <c r="C314" s="18"/>
      <c r="D314" s="18"/>
      <c r="E314" s="19"/>
      <c r="F314" s="28"/>
      <c r="G314" s="21"/>
    </row>
    <row r="315" spans="1:108" ht="18.75" customHeight="1" x14ac:dyDescent="0.25">
      <c r="A315" s="47" t="s">
        <v>211</v>
      </c>
      <c r="B315" s="24"/>
      <c r="C315" s="25">
        <v>42853</v>
      </c>
      <c r="D315" s="25">
        <v>42853</v>
      </c>
      <c r="E315" s="27">
        <v>2</v>
      </c>
      <c r="F315" s="28">
        <f t="shared" si="27"/>
        <v>1</v>
      </c>
      <c r="G315" s="29">
        <v>2</v>
      </c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  <c r="AK315" s="22"/>
      <c r="AL315" s="22"/>
      <c r="AM315" s="22"/>
      <c r="AN315" s="22"/>
      <c r="AO315" s="22"/>
      <c r="AP315" s="22"/>
      <c r="AQ315" s="22"/>
      <c r="AR315" s="22"/>
      <c r="AS315" s="22"/>
      <c r="AT315" s="22"/>
      <c r="AU315" s="22"/>
      <c r="AV315" s="22"/>
      <c r="AW315" s="22"/>
      <c r="AX315" s="22"/>
      <c r="AY315" s="22"/>
      <c r="AZ315" s="22"/>
      <c r="BA315" s="22"/>
      <c r="BB315" s="22"/>
      <c r="BC315" s="22"/>
      <c r="BD315" s="22"/>
      <c r="BE315" s="22"/>
      <c r="BF315" s="22"/>
      <c r="BG315" s="22"/>
      <c r="BH315" s="22"/>
      <c r="BI315" s="22"/>
      <c r="BJ315" s="22"/>
      <c r="BK315" s="22"/>
      <c r="BL315" s="22"/>
      <c r="BM315" s="22"/>
      <c r="BN315" s="22"/>
      <c r="BO315" s="22"/>
      <c r="BP315" s="22"/>
      <c r="BQ315" s="22"/>
      <c r="BR315" s="22"/>
      <c r="BS315" s="22"/>
      <c r="BT315" s="22"/>
      <c r="BU315" s="22"/>
      <c r="BV315" s="22"/>
      <c r="BW315" s="22"/>
      <c r="BX315" s="22"/>
      <c r="BY315" s="22"/>
      <c r="BZ315" s="22"/>
      <c r="CA315" s="22"/>
      <c r="CB315" s="22"/>
      <c r="CC315" s="22"/>
      <c r="CD315" s="22"/>
      <c r="CE315" s="22"/>
      <c r="CF315" s="22"/>
      <c r="CJ315" s="22"/>
      <c r="CK315" s="22"/>
      <c r="CL315" s="22"/>
      <c r="CM315" s="22"/>
      <c r="CN315" s="22"/>
      <c r="CO315" s="22"/>
      <c r="CP315" s="22"/>
      <c r="CQ315" s="22"/>
      <c r="CR315" s="22"/>
      <c r="CS315" s="22"/>
      <c r="CT315" s="22"/>
      <c r="CU315" s="22"/>
      <c r="CV315" s="22"/>
      <c r="CW315" s="22"/>
      <c r="CX315" s="22"/>
      <c r="CY315" s="22"/>
      <c r="CZ315" s="22"/>
      <c r="DA315" s="22"/>
      <c r="DB315" s="22"/>
      <c r="DC315" s="22"/>
      <c r="DD315" s="22"/>
    </row>
    <row r="316" spans="1:108" ht="18.75" customHeight="1" x14ac:dyDescent="0.25">
      <c r="A316" s="47" t="s">
        <v>146</v>
      </c>
      <c r="B316" s="24"/>
      <c r="C316" s="25">
        <v>42854</v>
      </c>
      <c r="D316" s="25">
        <v>42854</v>
      </c>
      <c r="E316" s="27">
        <v>3</v>
      </c>
      <c r="F316" s="28">
        <f t="shared" si="27"/>
        <v>2</v>
      </c>
      <c r="G316" s="29">
        <v>6</v>
      </c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  <c r="AI316" s="22"/>
      <c r="AJ316" s="22"/>
      <c r="AK316" s="22"/>
      <c r="AL316" s="22"/>
      <c r="AM316" s="22"/>
      <c r="AN316" s="22"/>
      <c r="AO316" s="22"/>
      <c r="AP316" s="22"/>
      <c r="AQ316" s="22"/>
      <c r="AR316" s="22"/>
      <c r="AS316" s="22"/>
      <c r="AT316" s="22"/>
      <c r="AU316" s="22"/>
      <c r="AV316" s="22"/>
      <c r="AW316" s="22"/>
      <c r="AX316" s="22"/>
      <c r="AY316" s="22"/>
      <c r="AZ316" s="22"/>
      <c r="BA316" s="22"/>
      <c r="BB316" s="22"/>
      <c r="BC316" s="22"/>
      <c r="BD316" s="22"/>
      <c r="BE316" s="22"/>
      <c r="BF316" s="22"/>
      <c r="BG316" s="22"/>
      <c r="BH316" s="22"/>
      <c r="BI316" s="22"/>
      <c r="BJ316" s="22"/>
      <c r="BK316" s="22"/>
      <c r="BL316" s="22"/>
      <c r="BM316" s="22"/>
      <c r="BN316" s="22"/>
      <c r="BO316" s="22"/>
      <c r="BP316" s="22"/>
      <c r="BQ316" s="22"/>
      <c r="BR316" s="22"/>
      <c r="BS316" s="22"/>
      <c r="BT316" s="22"/>
      <c r="BU316" s="22"/>
      <c r="BV316" s="22"/>
      <c r="BW316" s="22"/>
      <c r="BX316" s="22"/>
      <c r="BY316" s="22"/>
      <c r="BZ316" s="22"/>
      <c r="CA316" s="22"/>
      <c r="CB316" s="22"/>
      <c r="CC316" s="22"/>
      <c r="CD316" s="22"/>
      <c r="CE316" s="22"/>
      <c r="CF316" s="22"/>
      <c r="CJ316" s="22"/>
      <c r="CK316" s="22"/>
      <c r="CL316" s="22"/>
      <c r="CM316" s="22"/>
      <c r="CN316" s="22"/>
      <c r="CO316" s="22"/>
      <c r="CP316" s="22"/>
      <c r="CQ316" s="22"/>
      <c r="CR316" s="22"/>
      <c r="CS316" s="22"/>
      <c r="CT316" s="22"/>
      <c r="CU316" s="22"/>
      <c r="CV316" s="22"/>
      <c r="CW316" s="22"/>
      <c r="CX316" s="22"/>
      <c r="CY316" s="22"/>
      <c r="CZ316" s="22"/>
      <c r="DA316" s="22"/>
      <c r="DB316" s="22"/>
      <c r="DC316" s="22"/>
      <c r="DD316" s="22"/>
    </row>
    <row r="317" spans="1:108" x14ac:dyDescent="0.25">
      <c r="A317" s="31" t="s">
        <v>213</v>
      </c>
      <c r="B317" s="39" t="s">
        <v>21</v>
      </c>
      <c r="F317" s="28"/>
    </row>
    <row r="318" spans="1:108" ht="18.75" customHeight="1" x14ac:dyDescent="0.25">
      <c r="A318" s="47" t="s">
        <v>214</v>
      </c>
      <c r="B318" s="24"/>
      <c r="C318" s="25">
        <v>42854</v>
      </c>
      <c r="D318" s="25">
        <v>42854</v>
      </c>
      <c r="E318" s="27">
        <v>3</v>
      </c>
      <c r="F318" s="28">
        <f t="shared" si="27"/>
        <v>2</v>
      </c>
      <c r="G318" s="29">
        <v>6</v>
      </c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  <c r="AI318" s="22"/>
      <c r="AJ318" s="22"/>
      <c r="AK318" s="22"/>
      <c r="AL318" s="22"/>
      <c r="AM318" s="22"/>
      <c r="AN318" s="22"/>
      <c r="AO318" s="22"/>
      <c r="AP318" s="22"/>
      <c r="AQ318" s="22"/>
      <c r="AR318" s="22"/>
      <c r="AS318" s="22"/>
      <c r="AT318" s="22"/>
      <c r="AU318" s="22"/>
      <c r="AV318" s="22"/>
      <c r="AW318" s="22"/>
      <c r="AX318" s="22"/>
      <c r="AY318" s="22"/>
      <c r="AZ318" s="22"/>
      <c r="BA318" s="22"/>
      <c r="BB318" s="22"/>
      <c r="BC318" s="22"/>
      <c r="BD318" s="22"/>
      <c r="BE318" s="22"/>
      <c r="BF318" s="22"/>
      <c r="BG318" s="22"/>
      <c r="BH318" s="22"/>
      <c r="BI318" s="22"/>
      <c r="BJ318" s="22"/>
      <c r="BK318" s="22"/>
      <c r="BL318" s="22"/>
      <c r="BM318" s="22"/>
      <c r="BN318" s="22"/>
      <c r="BO318" s="22"/>
      <c r="BP318" s="22"/>
      <c r="BQ318" s="22"/>
      <c r="BR318" s="22"/>
      <c r="BS318" s="22"/>
      <c r="BT318" s="22"/>
      <c r="BU318" s="22"/>
      <c r="BV318" s="22"/>
      <c r="BW318" s="22"/>
      <c r="BX318" s="22"/>
      <c r="BY318" s="22"/>
      <c r="BZ318" s="22"/>
      <c r="CA318" s="22"/>
      <c r="CB318" s="22"/>
      <c r="CC318" s="22"/>
      <c r="CD318" s="22"/>
      <c r="CE318" s="22"/>
      <c r="CF318" s="22"/>
      <c r="CJ318" s="22"/>
      <c r="CK318" s="22"/>
      <c r="CL318" s="22"/>
      <c r="CM318" s="22"/>
      <c r="CN318" s="22"/>
      <c r="CO318" s="22"/>
      <c r="CP318" s="22"/>
      <c r="CQ318" s="22"/>
      <c r="CR318" s="22"/>
      <c r="CS318" s="22"/>
      <c r="CT318" s="22"/>
      <c r="CU318" s="22"/>
      <c r="CV318" s="22"/>
      <c r="CW318" s="22"/>
      <c r="CX318" s="22"/>
      <c r="CY318" s="22"/>
      <c r="CZ318" s="22"/>
      <c r="DA318" s="22"/>
      <c r="DB318" s="22"/>
      <c r="DC318" s="22"/>
      <c r="DD318" s="22"/>
    </row>
    <row r="319" spans="1:108" x14ac:dyDescent="0.25">
      <c r="A319" s="32" t="s">
        <v>215</v>
      </c>
      <c r="B319" s="37" t="s">
        <v>11</v>
      </c>
      <c r="C319" s="18"/>
      <c r="D319" s="18"/>
      <c r="E319" s="19"/>
      <c r="F319" s="28"/>
      <c r="G319" s="21"/>
    </row>
    <row r="320" spans="1:108" ht="18.75" customHeight="1" x14ac:dyDescent="0.25">
      <c r="A320" s="47" t="s">
        <v>215</v>
      </c>
      <c r="B320" s="24"/>
      <c r="C320" s="25">
        <v>42855</v>
      </c>
      <c r="D320" s="25">
        <v>42855</v>
      </c>
      <c r="E320" s="27">
        <v>2</v>
      </c>
      <c r="F320" s="28">
        <f t="shared" si="27"/>
        <v>1</v>
      </c>
      <c r="G320" s="29">
        <v>2</v>
      </c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  <c r="AI320" s="22"/>
      <c r="AJ320" s="22"/>
      <c r="AK320" s="22"/>
      <c r="AL320" s="22"/>
      <c r="AM320" s="22"/>
      <c r="AN320" s="22"/>
      <c r="AO320" s="22"/>
      <c r="AP320" s="22"/>
      <c r="AQ320" s="22"/>
      <c r="AR320" s="22"/>
      <c r="AS320" s="22"/>
      <c r="AT320" s="22"/>
      <c r="AU320" s="22"/>
      <c r="AV320" s="22"/>
      <c r="AW320" s="22"/>
      <c r="AX320" s="22"/>
      <c r="AY320" s="22"/>
      <c r="AZ320" s="22"/>
      <c r="BA320" s="22"/>
      <c r="BB320" s="22"/>
      <c r="BC320" s="22"/>
      <c r="BD320" s="22"/>
      <c r="BE320" s="22"/>
      <c r="BF320" s="22"/>
      <c r="BG320" s="22"/>
      <c r="BH320" s="22"/>
      <c r="BI320" s="22"/>
      <c r="BJ320" s="22"/>
      <c r="BK320" s="22"/>
      <c r="BL320" s="22"/>
      <c r="BM320" s="22"/>
      <c r="BN320" s="22"/>
      <c r="BO320" s="22"/>
      <c r="BP320" s="22"/>
      <c r="BQ320" s="22"/>
      <c r="BR320" s="22"/>
      <c r="BS320" s="22"/>
      <c r="BT320" s="22"/>
      <c r="BU320" s="22"/>
      <c r="BV320" s="22"/>
      <c r="BW320" s="22"/>
      <c r="BX320" s="22"/>
      <c r="BY320" s="22"/>
      <c r="BZ320" s="22"/>
      <c r="CA320" s="22"/>
      <c r="CB320" s="22"/>
      <c r="CC320" s="22"/>
      <c r="CD320" s="22"/>
      <c r="CE320" s="22"/>
      <c r="CF320" s="22"/>
      <c r="CJ320" s="22"/>
      <c r="CK320" s="22"/>
      <c r="CL320" s="22"/>
      <c r="CM320" s="22"/>
      <c r="CN320" s="22"/>
      <c r="CO320" s="22"/>
      <c r="CP320" s="22"/>
      <c r="CQ320" s="22"/>
      <c r="CR320" s="22"/>
      <c r="CS320" s="22"/>
      <c r="CT320" s="22"/>
      <c r="CU320" s="22"/>
      <c r="CV320" s="22"/>
      <c r="CW320" s="22"/>
      <c r="CX320" s="22"/>
      <c r="CY320" s="22"/>
      <c r="CZ320" s="22"/>
      <c r="DA320" s="22"/>
      <c r="DB320" s="22"/>
      <c r="DC320" s="22"/>
      <c r="DD320" s="22"/>
    </row>
    <row r="321" spans="1:115" ht="17.25" customHeight="1" x14ac:dyDescent="0.25">
      <c r="A321" s="32" t="s">
        <v>216</v>
      </c>
      <c r="B321" s="41" t="s">
        <v>27</v>
      </c>
      <c r="C321" s="18"/>
      <c r="D321" s="18"/>
      <c r="E321" s="19"/>
      <c r="F321" s="28"/>
      <c r="G321" s="21"/>
    </row>
    <row r="322" spans="1:115" ht="18.75" customHeight="1" x14ac:dyDescent="0.25">
      <c r="A322" s="47" t="s">
        <v>216</v>
      </c>
      <c r="B322" s="24"/>
      <c r="C322" s="25">
        <v>42855</v>
      </c>
      <c r="D322" s="25">
        <v>42856</v>
      </c>
      <c r="E322" s="27">
        <v>2</v>
      </c>
      <c r="F322" s="28">
        <f t="shared" si="27"/>
        <v>1.5</v>
      </c>
      <c r="G322" s="29">
        <v>3</v>
      </c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  <c r="AI322" s="22"/>
      <c r="AJ322" s="22"/>
      <c r="AK322" s="22"/>
      <c r="AL322" s="22"/>
      <c r="AM322" s="22"/>
      <c r="AN322" s="22"/>
      <c r="AO322" s="22"/>
      <c r="AP322" s="22"/>
      <c r="AQ322" s="22"/>
      <c r="AR322" s="22"/>
      <c r="AS322" s="22"/>
      <c r="AT322" s="22"/>
      <c r="AU322" s="22"/>
      <c r="AV322" s="22"/>
      <c r="AW322" s="22"/>
      <c r="AX322" s="22"/>
      <c r="AY322" s="22"/>
      <c r="AZ322" s="22"/>
      <c r="BA322" s="22"/>
      <c r="BB322" s="22"/>
      <c r="BC322" s="22"/>
      <c r="BD322" s="22"/>
      <c r="BE322" s="22"/>
      <c r="BF322" s="22"/>
      <c r="BG322" s="22"/>
      <c r="BH322" s="22"/>
      <c r="BI322" s="22"/>
      <c r="BJ322" s="22"/>
      <c r="BK322" s="22"/>
      <c r="BL322" s="22"/>
      <c r="BM322" s="22"/>
      <c r="BN322" s="22"/>
      <c r="BO322" s="22"/>
      <c r="BP322" s="22"/>
      <c r="BQ322" s="22"/>
      <c r="BR322" s="22"/>
      <c r="BS322" s="22"/>
      <c r="BT322" s="22"/>
      <c r="BU322" s="22"/>
      <c r="BV322" s="22"/>
      <c r="BW322" s="22"/>
      <c r="BX322" s="22"/>
      <c r="BY322" s="22"/>
      <c r="BZ322" s="22"/>
      <c r="CA322" s="22"/>
      <c r="CB322" s="22"/>
      <c r="CC322" s="22"/>
      <c r="CD322" s="22"/>
      <c r="CE322" s="22"/>
      <c r="CF322" s="22"/>
      <c r="CJ322" s="22"/>
      <c r="CK322" s="22"/>
      <c r="CL322" s="22"/>
      <c r="CM322" s="22"/>
      <c r="CN322" s="22"/>
      <c r="CO322" s="22"/>
      <c r="CP322" s="22"/>
      <c r="CQ322" s="22"/>
      <c r="CR322" s="22"/>
      <c r="CS322" s="22"/>
      <c r="CT322" s="22"/>
      <c r="CU322" s="22"/>
      <c r="CV322" s="22"/>
      <c r="CW322" s="22"/>
      <c r="CX322" s="22"/>
      <c r="CY322" s="22"/>
      <c r="CZ322" s="22"/>
      <c r="DA322" s="22"/>
      <c r="DB322" s="22"/>
      <c r="DC322" s="22"/>
      <c r="DD322" s="22"/>
    </row>
    <row r="323" spans="1:115" x14ac:dyDescent="0.25">
      <c r="A323" s="50" t="s">
        <v>200</v>
      </c>
      <c r="B323" s="50" t="s">
        <v>108</v>
      </c>
      <c r="F323" s="28"/>
    </row>
    <row r="324" spans="1:115" ht="18.75" customHeight="1" x14ac:dyDescent="0.25">
      <c r="A324" s="47" t="s">
        <v>201</v>
      </c>
      <c r="B324" s="24"/>
      <c r="C324" s="25">
        <v>42856</v>
      </c>
      <c r="D324" s="25">
        <v>42856</v>
      </c>
      <c r="E324" s="27">
        <v>4</v>
      </c>
      <c r="F324" s="28">
        <f t="shared" si="27"/>
        <v>1</v>
      </c>
      <c r="G324" s="29">
        <v>4</v>
      </c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  <c r="AI324" s="22"/>
      <c r="AJ324" s="22"/>
      <c r="AK324" s="22"/>
      <c r="AL324" s="22"/>
      <c r="AM324" s="22"/>
      <c r="AN324" s="22"/>
      <c r="AO324" s="22"/>
      <c r="AP324" s="22"/>
      <c r="AQ324" s="22"/>
      <c r="AR324" s="22"/>
      <c r="AS324" s="22"/>
      <c r="AT324" s="22"/>
      <c r="AU324" s="22"/>
      <c r="AV324" s="22"/>
      <c r="AW324" s="22"/>
      <c r="AX324" s="22"/>
      <c r="AY324" s="22"/>
      <c r="AZ324" s="22"/>
      <c r="BA324" s="22"/>
      <c r="BB324" s="22"/>
      <c r="BC324" s="22"/>
      <c r="BD324" s="22"/>
      <c r="BE324" s="22"/>
      <c r="BF324" s="22"/>
      <c r="BG324" s="22"/>
      <c r="BH324" s="22"/>
      <c r="BI324" s="22"/>
      <c r="BJ324" s="22"/>
      <c r="BK324" s="22"/>
      <c r="BL324" s="22"/>
      <c r="BM324" s="22"/>
      <c r="BN324" s="22"/>
      <c r="BO324" s="22"/>
      <c r="BP324" s="22"/>
      <c r="BQ324" s="22"/>
      <c r="BR324" s="22"/>
      <c r="BS324" s="22"/>
      <c r="BT324" s="22"/>
      <c r="BU324" s="22"/>
      <c r="BV324" s="22"/>
      <c r="BW324" s="22"/>
      <c r="BX324" s="22"/>
      <c r="BY324" s="22"/>
      <c r="BZ324" s="22"/>
      <c r="CA324" s="22"/>
      <c r="CB324" s="22"/>
      <c r="CC324" s="22"/>
      <c r="CD324" s="22"/>
      <c r="CE324" s="22"/>
      <c r="CF324" s="22"/>
      <c r="CJ324" s="22"/>
      <c r="CK324" s="22"/>
      <c r="CL324" s="22"/>
      <c r="CM324" s="22"/>
      <c r="CN324" s="22"/>
      <c r="CO324" s="22"/>
      <c r="CP324" s="22"/>
      <c r="CQ324" s="22"/>
      <c r="CR324" s="22"/>
      <c r="CS324" s="22"/>
      <c r="CT324" s="22"/>
      <c r="CU324" s="22"/>
      <c r="CV324" s="22"/>
      <c r="CW324" s="22"/>
      <c r="CX324" s="22"/>
      <c r="CY324" s="22"/>
      <c r="CZ324" s="22"/>
      <c r="DA324" s="22"/>
      <c r="DB324" s="22"/>
      <c r="DC324" s="22"/>
      <c r="DD324" s="22"/>
    </row>
    <row r="325" spans="1:115" ht="16.5" customHeight="1" x14ac:dyDescent="0.25">
      <c r="A325" s="30" t="s">
        <v>217</v>
      </c>
      <c r="B325" s="38" t="s">
        <v>14</v>
      </c>
      <c r="C325" s="18"/>
      <c r="D325" s="18"/>
      <c r="E325" s="19"/>
      <c r="F325" s="28"/>
      <c r="G325" s="21"/>
    </row>
    <row r="326" spans="1:115" ht="16.5" customHeight="1" x14ac:dyDescent="0.25">
      <c r="A326" s="47" t="s">
        <v>217</v>
      </c>
      <c r="B326" s="24"/>
      <c r="C326" s="25">
        <v>42858</v>
      </c>
      <c r="D326" s="25">
        <v>42859</v>
      </c>
      <c r="E326" s="27">
        <v>15</v>
      </c>
      <c r="F326" s="28">
        <f t="shared" si="27"/>
        <v>0.8</v>
      </c>
      <c r="G326" s="29">
        <v>12</v>
      </c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2"/>
      <c r="AJ326" s="22"/>
      <c r="AK326" s="22"/>
      <c r="AL326" s="22"/>
      <c r="AM326" s="22"/>
      <c r="AN326" s="22"/>
      <c r="AO326" s="22"/>
      <c r="AP326" s="22"/>
      <c r="AQ326" s="22"/>
      <c r="AR326" s="22"/>
      <c r="AS326" s="22"/>
      <c r="AT326" s="22"/>
      <c r="AU326" s="22"/>
      <c r="AV326" s="22"/>
      <c r="AW326" s="22"/>
      <c r="AX326" s="22"/>
      <c r="AY326" s="22"/>
      <c r="AZ326" s="22"/>
      <c r="BA326" s="22"/>
      <c r="BB326" s="22"/>
      <c r="BC326" s="22"/>
      <c r="BD326" s="22"/>
      <c r="BE326" s="22"/>
      <c r="BF326" s="22"/>
      <c r="BG326" s="22"/>
      <c r="BH326" s="22"/>
      <c r="BI326" s="22"/>
      <c r="BJ326" s="22"/>
      <c r="BK326" s="22"/>
      <c r="BL326" s="22"/>
      <c r="BM326" s="22"/>
      <c r="BN326" s="22"/>
      <c r="BO326" s="22"/>
      <c r="BP326" s="22"/>
      <c r="BQ326" s="22"/>
      <c r="BR326" s="22"/>
      <c r="BS326" s="22"/>
      <c r="BT326" s="22"/>
      <c r="BU326" s="22"/>
      <c r="BV326" s="22"/>
      <c r="BW326" s="22"/>
      <c r="BX326" s="22"/>
      <c r="BY326" s="22"/>
      <c r="BZ326" s="22"/>
      <c r="CA326" s="22"/>
      <c r="CB326" s="22"/>
      <c r="CC326" s="22"/>
      <c r="CD326" s="22"/>
      <c r="CE326" s="22"/>
      <c r="CF326" s="22"/>
      <c r="CJ326" s="22"/>
      <c r="CK326" s="22"/>
      <c r="CL326" s="22"/>
      <c r="CM326" s="22"/>
      <c r="CN326" s="22"/>
      <c r="CO326" s="22"/>
      <c r="CP326" s="22"/>
      <c r="CQ326" s="22"/>
      <c r="CR326" s="22"/>
      <c r="CS326" s="22"/>
      <c r="CT326" s="22"/>
      <c r="CU326" s="22"/>
      <c r="CV326" s="22"/>
      <c r="CW326" s="22"/>
      <c r="CX326" s="22"/>
      <c r="CY326" s="22"/>
      <c r="CZ326" s="22"/>
      <c r="DA326" s="22"/>
      <c r="DB326" s="22"/>
      <c r="DC326" s="22"/>
      <c r="DD326" s="22"/>
    </row>
    <row r="327" spans="1:115" x14ac:dyDescent="0.25">
      <c r="A327" s="31" t="s">
        <v>198</v>
      </c>
      <c r="B327" s="39" t="s">
        <v>21</v>
      </c>
      <c r="F327" s="28"/>
    </row>
    <row r="328" spans="1:115" ht="18.75" customHeight="1" x14ac:dyDescent="0.25">
      <c r="A328" s="47" t="s">
        <v>202</v>
      </c>
      <c r="B328" s="24"/>
      <c r="C328" s="25">
        <v>42861</v>
      </c>
      <c r="D328" s="25">
        <v>42861</v>
      </c>
      <c r="E328" s="27">
        <v>4</v>
      </c>
      <c r="F328" s="28">
        <f t="shared" si="27"/>
        <v>1</v>
      </c>
      <c r="G328" s="29">
        <v>4</v>
      </c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  <c r="AI328" s="22"/>
      <c r="AJ328" s="22"/>
      <c r="AK328" s="22"/>
      <c r="AL328" s="22"/>
      <c r="AM328" s="22"/>
      <c r="AN328" s="22"/>
      <c r="AO328" s="22"/>
      <c r="AP328" s="22"/>
      <c r="AQ328" s="22"/>
      <c r="AR328" s="22"/>
      <c r="AS328" s="22"/>
      <c r="AT328" s="22"/>
      <c r="AU328" s="22"/>
      <c r="AV328" s="22"/>
      <c r="AW328" s="22"/>
      <c r="AX328" s="22"/>
      <c r="AY328" s="22"/>
      <c r="AZ328" s="22"/>
      <c r="BA328" s="22"/>
      <c r="BB328" s="22"/>
      <c r="BC328" s="22"/>
      <c r="BD328" s="22"/>
      <c r="BE328" s="22"/>
      <c r="BF328" s="22"/>
      <c r="BG328" s="22"/>
      <c r="BH328" s="22"/>
      <c r="BI328" s="22"/>
      <c r="BJ328" s="22"/>
      <c r="BK328" s="22"/>
      <c r="BL328" s="22"/>
      <c r="BM328" s="22"/>
      <c r="BN328" s="22"/>
      <c r="BO328" s="22"/>
      <c r="BP328" s="22"/>
      <c r="BQ328" s="22"/>
      <c r="BR328" s="22"/>
      <c r="BS328" s="22"/>
      <c r="BT328" s="22"/>
      <c r="BU328" s="22"/>
      <c r="BV328" s="22"/>
      <c r="BW328" s="22"/>
      <c r="BX328" s="22"/>
      <c r="BY328" s="22"/>
      <c r="BZ328" s="22"/>
      <c r="CA328" s="22"/>
      <c r="CB328" s="22"/>
      <c r="CC328" s="22"/>
      <c r="CD328" s="22"/>
      <c r="CE328" s="22"/>
      <c r="CF328" s="22"/>
      <c r="CJ328" s="22"/>
      <c r="CK328" s="22"/>
      <c r="CL328" s="22"/>
      <c r="CM328" s="22"/>
      <c r="CN328" s="22"/>
      <c r="CO328" s="22"/>
      <c r="CP328" s="22"/>
      <c r="CQ328" s="22"/>
      <c r="CR328" s="22"/>
      <c r="CS328" s="22"/>
      <c r="CT328" s="22"/>
      <c r="CU328" s="22"/>
      <c r="CV328" s="22"/>
      <c r="CW328" s="22"/>
      <c r="CX328" s="22"/>
      <c r="CY328" s="22"/>
      <c r="CZ328" s="22"/>
      <c r="DA328" s="22"/>
      <c r="DB328" s="22"/>
      <c r="DC328" s="22"/>
      <c r="DD328" s="22"/>
    </row>
    <row r="329" spans="1:115" ht="16.5" customHeight="1" x14ac:dyDescent="0.25">
      <c r="A329" s="30" t="s">
        <v>218</v>
      </c>
      <c r="B329" s="38" t="s">
        <v>14</v>
      </c>
      <c r="C329" s="18"/>
      <c r="D329" s="18"/>
      <c r="E329" s="19"/>
      <c r="F329" s="28"/>
      <c r="G329" s="21"/>
    </row>
    <row r="330" spans="1:115" ht="16.5" customHeight="1" x14ac:dyDescent="0.25">
      <c r="A330" s="47" t="s">
        <v>219</v>
      </c>
      <c r="B330" s="24"/>
      <c r="C330" s="25">
        <v>42861</v>
      </c>
      <c r="D330" s="25">
        <v>42861</v>
      </c>
      <c r="E330" s="27">
        <v>2</v>
      </c>
      <c r="F330" s="28">
        <f t="shared" si="27"/>
        <v>0.5</v>
      </c>
      <c r="G330" s="29">
        <v>1</v>
      </c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  <c r="AI330" s="22"/>
      <c r="AJ330" s="22"/>
      <c r="AK330" s="22"/>
      <c r="AL330" s="22"/>
      <c r="AM330" s="22"/>
      <c r="AN330" s="22"/>
      <c r="AO330" s="22"/>
      <c r="AP330" s="22"/>
      <c r="AQ330" s="22"/>
      <c r="AR330" s="22"/>
      <c r="AS330" s="22"/>
      <c r="AT330" s="22"/>
      <c r="AU330" s="22"/>
      <c r="AV330" s="22"/>
      <c r="AW330" s="22"/>
      <c r="AX330" s="22"/>
      <c r="AY330" s="22"/>
      <c r="AZ330" s="22"/>
      <c r="BA330" s="22"/>
      <c r="BB330" s="22"/>
      <c r="BC330" s="22"/>
      <c r="BD330" s="22"/>
      <c r="BE330" s="22"/>
      <c r="BF330" s="22"/>
      <c r="BG330" s="22"/>
      <c r="BH330" s="22"/>
      <c r="BI330" s="22"/>
      <c r="BJ330" s="22"/>
      <c r="BK330" s="22"/>
      <c r="BL330" s="22"/>
      <c r="BM330" s="22"/>
      <c r="BN330" s="22"/>
      <c r="BO330" s="22"/>
      <c r="BP330" s="22"/>
      <c r="BQ330" s="22"/>
      <c r="BR330" s="22"/>
      <c r="BS330" s="22"/>
      <c r="BT330" s="22"/>
      <c r="BU330" s="22"/>
      <c r="BV330" s="22"/>
      <c r="BW330" s="22"/>
      <c r="BX330" s="22"/>
      <c r="BY330" s="22"/>
      <c r="BZ330" s="22"/>
      <c r="CA330" s="22"/>
      <c r="CB330" s="22"/>
      <c r="CC330" s="22"/>
      <c r="CD330" s="22"/>
      <c r="CE330" s="22"/>
      <c r="CF330" s="22"/>
      <c r="CJ330" s="22"/>
      <c r="CK330" s="22"/>
      <c r="CL330" s="22"/>
      <c r="CM330" s="22"/>
      <c r="CN330" s="22"/>
      <c r="CO330" s="22"/>
      <c r="CP330" s="22"/>
      <c r="CQ330" s="22"/>
      <c r="CR330" s="22"/>
      <c r="CS330" s="22"/>
      <c r="CT330" s="22"/>
      <c r="CU330" s="22"/>
      <c r="CV330" s="22"/>
      <c r="CW330" s="22"/>
      <c r="CX330" s="22"/>
      <c r="CY330" s="22"/>
      <c r="CZ330" s="22"/>
      <c r="DA330" s="22"/>
      <c r="DB330" s="22"/>
      <c r="DC330" s="22"/>
      <c r="DD330" s="22"/>
    </row>
    <row r="331" spans="1:115" ht="16.5" customHeight="1" x14ac:dyDescent="0.25">
      <c r="A331" s="47" t="s">
        <v>220</v>
      </c>
      <c r="B331" s="24"/>
      <c r="C331" s="25">
        <v>42861</v>
      </c>
      <c r="D331" s="25">
        <v>42861</v>
      </c>
      <c r="E331" s="27">
        <v>2</v>
      </c>
      <c r="F331" s="28">
        <f t="shared" si="27"/>
        <v>0.5</v>
      </c>
      <c r="G331" s="29">
        <v>1</v>
      </c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  <c r="AI331" s="22"/>
      <c r="AJ331" s="22"/>
      <c r="AK331" s="22"/>
      <c r="AL331" s="22"/>
      <c r="AM331" s="22"/>
      <c r="AN331" s="22"/>
      <c r="AO331" s="22"/>
      <c r="AP331" s="22"/>
      <c r="AQ331" s="22"/>
      <c r="AR331" s="22"/>
      <c r="AS331" s="22"/>
      <c r="AT331" s="22"/>
      <c r="AU331" s="22"/>
      <c r="AV331" s="22"/>
      <c r="AW331" s="22"/>
      <c r="AX331" s="22"/>
      <c r="AY331" s="22"/>
      <c r="AZ331" s="22"/>
      <c r="BA331" s="22"/>
      <c r="BB331" s="22"/>
      <c r="BC331" s="22"/>
      <c r="BD331" s="22"/>
      <c r="BE331" s="22"/>
      <c r="BF331" s="22"/>
      <c r="BG331" s="22"/>
      <c r="BH331" s="22"/>
      <c r="BI331" s="22"/>
      <c r="BJ331" s="22"/>
      <c r="BK331" s="22"/>
      <c r="BL331" s="22"/>
      <c r="BM331" s="22"/>
      <c r="BN331" s="22"/>
      <c r="BO331" s="22"/>
      <c r="BP331" s="22"/>
      <c r="BQ331" s="22"/>
      <c r="BR331" s="22"/>
      <c r="BS331" s="22"/>
      <c r="BT331" s="22"/>
      <c r="BU331" s="22"/>
      <c r="BV331" s="22"/>
      <c r="BW331" s="22"/>
      <c r="BX331" s="22"/>
      <c r="BY331" s="22"/>
      <c r="BZ331" s="22"/>
      <c r="CA331" s="22"/>
      <c r="CB331" s="22"/>
      <c r="CC331" s="22"/>
      <c r="CD331" s="22"/>
      <c r="CE331" s="22"/>
      <c r="CF331" s="22"/>
      <c r="CJ331" s="22"/>
      <c r="CK331" s="22"/>
      <c r="CL331" s="22"/>
      <c r="CM331" s="22"/>
      <c r="CN331" s="22"/>
      <c r="CO331" s="22"/>
      <c r="CP331" s="22"/>
      <c r="CQ331" s="22"/>
      <c r="CR331" s="22"/>
      <c r="CS331" s="22"/>
      <c r="CT331" s="22"/>
      <c r="CU331" s="22"/>
      <c r="CV331" s="22"/>
      <c r="CW331" s="22"/>
      <c r="CX331" s="22"/>
      <c r="CY331" s="22"/>
      <c r="CZ331" s="22"/>
      <c r="DA331" s="22"/>
      <c r="DB331" s="22"/>
      <c r="DC331" s="22"/>
      <c r="DD331" s="22"/>
    </row>
    <row r="332" spans="1:115" ht="16.5" customHeight="1" x14ac:dyDescent="0.25">
      <c r="A332" s="47" t="s">
        <v>221</v>
      </c>
      <c r="B332" s="24"/>
      <c r="C332" s="25">
        <v>42861</v>
      </c>
      <c r="D332" s="25">
        <v>42861</v>
      </c>
      <c r="E332" s="27">
        <v>2</v>
      </c>
      <c r="F332" s="28">
        <f t="shared" si="27"/>
        <v>1</v>
      </c>
      <c r="G332" s="29">
        <v>2</v>
      </c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  <c r="AI332" s="22"/>
      <c r="AJ332" s="22"/>
      <c r="AK332" s="22"/>
      <c r="AL332" s="22"/>
      <c r="AM332" s="22"/>
      <c r="AN332" s="22"/>
      <c r="AO332" s="22"/>
      <c r="AP332" s="22"/>
      <c r="AQ332" s="22"/>
      <c r="AR332" s="22"/>
      <c r="AS332" s="22"/>
      <c r="AT332" s="22"/>
      <c r="AU332" s="22"/>
      <c r="AV332" s="22"/>
      <c r="AW332" s="22"/>
      <c r="AX332" s="22"/>
      <c r="AY332" s="22"/>
      <c r="AZ332" s="22"/>
      <c r="BA332" s="22"/>
      <c r="BB332" s="22"/>
      <c r="BC332" s="22"/>
      <c r="BD332" s="22"/>
      <c r="BE332" s="22"/>
      <c r="BF332" s="22"/>
      <c r="BG332" s="22"/>
      <c r="BH332" s="22"/>
      <c r="BI332" s="22"/>
      <c r="BJ332" s="22"/>
      <c r="BK332" s="22"/>
      <c r="BL332" s="22"/>
      <c r="BM332" s="22"/>
      <c r="BN332" s="22"/>
      <c r="BO332" s="22"/>
      <c r="BP332" s="22"/>
      <c r="BQ332" s="22"/>
      <c r="BR332" s="22"/>
      <c r="BS332" s="22"/>
      <c r="BT332" s="22"/>
      <c r="BU332" s="22"/>
      <c r="BV332" s="22"/>
      <c r="BW332" s="22"/>
      <c r="BX332" s="22"/>
      <c r="BY332" s="22"/>
      <c r="BZ332" s="22"/>
      <c r="CA332" s="22"/>
      <c r="CB332" s="22"/>
      <c r="CC332" s="22"/>
      <c r="CD332" s="22"/>
      <c r="CE332" s="22"/>
      <c r="CF332" s="22"/>
      <c r="CJ332" s="22"/>
      <c r="CK332" s="22"/>
      <c r="CL332" s="22"/>
      <c r="CM332" s="22"/>
      <c r="CN332" s="22"/>
      <c r="CO332" s="22"/>
      <c r="CP332" s="22"/>
      <c r="CQ332" s="22"/>
      <c r="CR332" s="22"/>
      <c r="CS332" s="22"/>
      <c r="CT332" s="22"/>
      <c r="CU332" s="22"/>
      <c r="CV332" s="22"/>
      <c r="CW332" s="22"/>
      <c r="CX332" s="22"/>
      <c r="CY332" s="22"/>
      <c r="CZ332" s="22"/>
      <c r="DA332" s="22"/>
      <c r="DB332" s="22"/>
      <c r="DC332" s="22"/>
      <c r="DD332" s="22"/>
    </row>
    <row r="333" spans="1:115" ht="16.5" customHeight="1" x14ac:dyDescent="0.25">
      <c r="A333" s="47" t="s">
        <v>222</v>
      </c>
      <c r="B333" s="24"/>
      <c r="C333" s="25">
        <v>42861</v>
      </c>
      <c r="D333" s="25">
        <v>42861</v>
      </c>
      <c r="E333" s="27">
        <v>2</v>
      </c>
      <c r="F333" s="28">
        <f t="shared" si="27"/>
        <v>1</v>
      </c>
      <c r="G333" s="29">
        <v>2</v>
      </c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22"/>
      <c r="AN333" s="22"/>
      <c r="AO333" s="22"/>
      <c r="AP333" s="22"/>
      <c r="AQ333" s="22"/>
      <c r="AR333" s="22"/>
      <c r="AS333" s="22"/>
      <c r="AT333" s="22"/>
      <c r="AU333" s="22"/>
      <c r="AV333" s="22"/>
      <c r="AW333" s="22"/>
      <c r="AX333" s="22"/>
      <c r="AY333" s="22"/>
      <c r="AZ333" s="22"/>
      <c r="BA333" s="22"/>
      <c r="BB333" s="22"/>
      <c r="BC333" s="22"/>
      <c r="BD333" s="22"/>
      <c r="BE333" s="22"/>
      <c r="BF333" s="22"/>
      <c r="BG333" s="22"/>
      <c r="BH333" s="22"/>
      <c r="BI333" s="22"/>
      <c r="BJ333" s="22"/>
      <c r="BK333" s="22"/>
      <c r="BL333" s="22"/>
      <c r="BM333" s="22"/>
      <c r="BN333" s="22"/>
      <c r="BO333" s="22"/>
      <c r="BP333" s="22"/>
      <c r="BQ333" s="22"/>
      <c r="BR333" s="22"/>
      <c r="BS333" s="22"/>
      <c r="BT333" s="22"/>
      <c r="BU333" s="22"/>
      <c r="BV333" s="22"/>
      <c r="BW333" s="22"/>
      <c r="BX333" s="22"/>
      <c r="BY333" s="22"/>
      <c r="BZ333" s="22"/>
      <c r="CA333" s="22"/>
      <c r="CB333" s="22"/>
      <c r="CC333" s="22"/>
      <c r="CD333" s="22"/>
      <c r="CE333" s="22"/>
      <c r="CF333" s="22"/>
      <c r="CJ333" s="22"/>
      <c r="CK333" s="22"/>
      <c r="CL333" s="22"/>
      <c r="CM333" s="22"/>
      <c r="CN333" s="22"/>
      <c r="CO333" s="22"/>
      <c r="CP333" s="22"/>
      <c r="CQ333" s="22"/>
      <c r="CR333" s="22"/>
      <c r="CS333" s="22"/>
      <c r="CT333" s="22"/>
      <c r="CU333" s="22"/>
      <c r="CV333" s="22"/>
      <c r="CW333" s="22"/>
      <c r="CX333" s="22"/>
      <c r="CY333" s="22"/>
      <c r="CZ333" s="22"/>
      <c r="DA333" s="22"/>
      <c r="DB333" s="22"/>
      <c r="DC333" s="22"/>
      <c r="DD333" s="22"/>
      <c r="DE333" s="22"/>
      <c r="DF333" s="22"/>
      <c r="DG333" s="22"/>
      <c r="DH333" s="22"/>
      <c r="DI333" s="22"/>
      <c r="DJ333" s="22"/>
      <c r="DK333" s="22"/>
    </row>
    <row r="334" spans="1:115" ht="16.5" customHeight="1" x14ac:dyDescent="0.25">
      <c r="A334" s="47" t="s">
        <v>223</v>
      </c>
      <c r="B334" s="24"/>
      <c r="C334" s="25">
        <v>42861</v>
      </c>
      <c r="D334" s="25">
        <v>42861</v>
      </c>
      <c r="E334" s="27">
        <v>1</v>
      </c>
      <c r="F334" s="28">
        <f t="shared" si="27"/>
        <v>1</v>
      </c>
      <c r="G334" s="29">
        <v>1</v>
      </c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2"/>
      <c r="AJ334" s="22"/>
      <c r="AK334" s="22"/>
      <c r="AL334" s="22"/>
      <c r="AM334" s="22"/>
      <c r="AN334" s="22"/>
      <c r="AO334" s="22"/>
      <c r="AP334" s="22"/>
      <c r="AQ334" s="22"/>
      <c r="AR334" s="22"/>
      <c r="AS334" s="22"/>
      <c r="AT334" s="22"/>
      <c r="AU334" s="22"/>
      <c r="AV334" s="22"/>
      <c r="AW334" s="22"/>
      <c r="AX334" s="22"/>
      <c r="AY334" s="22"/>
      <c r="AZ334" s="22"/>
      <c r="BA334" s="22"/>
      <c r="BB334" s="22"/>
      <c r="BC334" s="22"/>
      <c r="BD334" s="22"/>
      <c r="BE334" s="22"/>
      <c r="BF334" s="22"/>
      <c r="BG334" s="22"/>
      <c r="BH334" s="22"/>
      <c r="BI334" s="22"/>
      <c r="BJ334" s="22"/>
      <c r="BK334" s="22"/>
      <c r="BL334" s="22"/>
      <c r="BM334" s="22"/>
      <c r="BN334" s="22"/>
      <c r="BO334" s="22"/>
      <c r="BP334" s="22"/>
      <c r="BQ334" s="22"/>
      <c r="BR334" s="22"/>
      <c r="BS334" s="22"/>
      <c r="BT334" s="22"/>
      <c r="BU334" s="22"/>
      <c r="BV334" s="22"/>
      <c r="BW334" s="22"/>
      <c r="BX334" s="22"/>
      <c r="BY334" s="22"/>
      <c r="BZ334" s="22"/>
      <c r="CA334" s="22"/>
      <c r="CB334" s="22"/>
      <c r="CC334" s="22"/>
      <c r="CD334" s="22"/>
      <c r="CE334" s="22"/>
      <c r="CF334" s="22"/>
      <c r="CJ334" s="22"/>
      <c r="CK334" s="22"/>
      <c r="CL334" s="22"/>
      <c r="CM334" s="22"/>
      <c r="CN334" s="22"/>
      <c r="CO334" s="22"/>
      <c r="CP334" s="22"/>
      <c r="CQ334" s="22"/>
      <c r="CR334" s="22"/>
      <c r="CS334" s="22"/>
      <c r="CT334" s="22"/>
      <c r="CU334" s="22"/>
      <c r="CV334" s="22"/>
      <c r="CW334" s="22"/>
      <c r="CX334" s="22"/>
      <c r="CY334" s="22"/>
      <c r="CZ334" s="22"/>
      <c r="DA334" s="22"/>
      <c r="DB334" s="22"/>
      <c r="DC334" s="22"/>
      <c r="DD334" s="22"/>
      <c r="DE334" s="22"/>
      <c r="DF334" s="22"/>
      <c r="DG334" s="22"/>
      <c r="DH334" s="22"/>
      <c r="DI334" s="22"/>
      <c r="DJ334" s="22"/>
      <c r="DK334" s="22"/>
    </row>
    <row r="335" spans="1:115" ht="16.5" customHeight="1" x14ac:dyDescent="0.25">
      <c r="A335" s="47" t="s">
        <v>224</v>
      </c>
      <c r="B335" s="24"/>
      <c r="C335" s="25">
        <v>42861</v>
      </c>
      <c r="D335" s="25">
        <v>42861</v>
      </c>
      <c r="E335" s="27">
        <v>1</v>
      </c>
      <c r="F335" s="28">
        <f t="shared" si="27"/>
        <v>1</v>
      </c>
      <c r="G335" s="29">
        <v>1</v>
      </c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2"/>
      <c r="AJ335" s="22"/>
      <c r="AK335" s="22"/>
      <c r="AL335" s="22"/>
      <c r="AM335" s="22"/>
      <c r="AN335" s="22"/>
      <c r="AO335" s="22"/>
      <c r="AP335" s="22"/>
      <c r="AQ335" s="22"/>
      <c r="AR335" s="22"/>
      <c r="AS335" s="22"/>
      <c r="AT335" s="22"/>
      <c r="AU335" s="22"/>
      <c r="AV335" s="22"/>
      <c r="AW335" s="22"/>
      <c r="AX335" s="22"/>
      <c r="AY335" s="22"/>
      <c r="AZ335" s="22"/>
      <c r="BA335" s="22"/>
      <c r="BB335" s="22"/>
      <c r="BC335" s="22"/>
      <c r="BD335" s="22"/>
      <c r="BE335" s="22"/>
      <c r="BF335" s="22"/>
      <c r="BG335" s="22"/>
      <c r="BH335" s="22"/>
      <c r="BI335" s="22"/>
      <c r="BJ335" s="22"/>
      <c r="BK335" s="22"/>
      <c r="BL335" s="22"/>
      <c r="BM335" s="22"/>
      <c r="BN335" s="22"/>
      <c r="BO335" s="22"/>
      <c r="BP335" s="22"/>
      <c r="BQ335" s="22"/>
      <c r="BR335" s="22"/>
      <c r="BS335" s="22"/>
      <c r="BT335" s="22"/>
      <c r="BU335" s="22"/>
      <c r="BV335" s="22"/>
      <c r="BW335" s="22"/>
      <c r="BX335" s="22"/>
      <c r="BY335" s="22"/>
      <c r="BZ335" s="22"/>
      <c r="CA335" s="22"/>
      <c r="CB335" s="22"/>
      <c r="CC335" s="22"/>
      <c r="CD335" s="22"/>
      <c r="CE335" s="22"/>
      <c r="CF335" s="22"/>
      <c r="CJ335" s="22"/>
      <c r="CK335" s="22"/>
      <c r="CL335" s="22"/>
      <c r="CM335" s="22"/>
      <c r="CN335" s="22"/>
      <c r="CO335" s="22"/>
      <c r="CP335" s="22"/>
      <c r="CQ335" s="22"/>
      <c r="CR335" s="22"/>
      <c r="CS335" s="22"/>
      <c r="CT335" s="22"/>
      <c r="CU335" s="22"/>
      <c r="CV335" s="22"/>
      <c r="CW335" s="22"/>
      <c r="CX335" s="22"/>
      <c r="CY335" s="22"/>
      <c r="CZ335" s="22"/>
      <c r="DA335" s="22"/>
      <c r="DB335" s="22"/>
      <c r="DC335" s="22"/>
      <c r="DD335" s="22"/>
      <c r="DE335" s="22"/>
      <c r="DF335" s="22"/>
      <c r="DG335" s="22"/>
      <c r="DH335" s="22"/>
      <c r="DI335" s="22"/>
      <c r="DJ335" s="22"/>
      <c r="DK335" s="22"/>
    </row>
    <row r="336" spans="1:115" x14ac:dyDescent="0.25">
      <c r="A336" s="31" t="s">
        <v>203</v>
      </c>
      <c r="B336" s="40" t="s">
        <v>28</v>
      </c>
      <c r="F336" s="28"/>
      <c r="AN336" s="22"/>
      <c r="AO336" s="22"/>
      <c r="AP336" s="22"/>
      <c r="AQ336" s="22"/>
      <c r="AR336" s="22"/>
      <c r="AS336" s="22"/>
      <c r="AT336" s="22"/>
      <c r="AU336" s="22"/>
      <c r="AV336" s="22"/>
      <c r="AW336" s="22"/>
      <c r="AX336" s="22"/>
      <c r="AY336" s="22"/>
      <c r="AZ336" s="22"/>
      <c r="CL336" s="22"/>
      <c r="CM336" s="22"/>
      <c r="CN336" s="22"/>
      <c r="CO336" s="22"/>
      <c r="CP336" s="22"/>
      <c r="CQ336" s="22"/>
      <c r="CR336" s="22"/>
      <c r="CS336" s="22"/>
      <c r="CT336" s="22"/>
      <c r="CU336" s="22"/>
      <c r="CV336" s="22"/>
      <c r="CW336" s="22"/>
      <c r="CX336" s="22"/>
      <c r="CY336" s="22"/>
      <c r="CZ336" s="22"/>
      <c r="DA336" s="22"/>
      <c r="DB336" s="22"/>
      <c r="DC336" s="22"/>
      <c r="DD336" s="22"/>
      <c r="DE336" s="22"/>
      <c r="DF336" s="22"/>
      <c r="DG336" s="22"/>
      <c r="DH336" s="22"/>
      <c r="DI336" s="22"/>
      <c r="DJ336" s="22"/>
      <c r="DK336" s="22"/>
    </row>
    <row r="337" spans="1:115" ht="18.75" customHeight="1" x14ac:dyDescent="0.25">
      <c r="A337" s="47" t="s">
        <v>225</v>
      </c>
      <c r="B337" s="24"/>
      <c r="C337" s="25">
        <v>42861</v>
      </c>
      <c r="D337" s="25">
        <v>42861</v>
      </c>
      <c r="E337" s="27">
        <v>4</v>
      </c>
      <c r="F337" s="28">
        <f t="shared" si="27"/>
        <v>1.5</v>
      </c>
      <c r="G337" s="29">
        <v>6</v>
      </c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  <c r="AI337" s="22"/>
      <c r="AJ337" s="22"/>
      <c r="AK337" s="22"/>
      <c r="AL337" s="22"/>
      <c r="AM337" s="22"/>
      <c r="AN337" s="22"/>
      <c r="AO337" s="22"/>
      <c r="AP337" s="22"/>
      <c r="AQ337" s="22"/>
      <c r="AR337" s="22"/>
      <c r="AS337" s="22"/>
      <c r="AT337" s="22"/>
      <c r="AU337" s="22"/>
      <c r="AV337" s="22"/>
      <c r="AW337" s="22"/>
      <c r="AX337" s="22"/>
      <c r="AY337" s="22"/>
      <c r="AZ337" s="22"/>
      <c r="BA337" s="22"/>
      <c r="BB337" s="22"/>
      <c r="BC337" s="22"/>
      <c r="BD337" s="22"/>
      <c r="BE337" s="22"/>
      <c r="BF337" s="22"/>
      <c r="BG337" s="22"/>
      <c r="BH337" s="22"/>
      <c r="BI337" s="22"/>
      <c r="BJ337" s="22"/>
      <c r="BK337" s="22"/>
      <c r="BL337" s="22"/>
      <c r="BM337" s="22"/>
      <c r="BN337" s="22"/>
      <c r="BO337" s="22"/>
      <c r="BP337" s="22"/>
      <c r="BQ337" s="22"/>
      <c r="BR337" s="22"/>
      <c r="BS337" s="22"/>
      <c r="BT337" s="22"/>
      <c r="BU337" s="22"/>
      <c r="BV337" s="22"/>
      <c r="BW337" s="22"/>
      <c r="BX337" s="22"/>
      <c r="BY337" s="22"/>
      <c r="BZ337" s="22"/>
      <c r="CA337" s="22"/>
      <c r="CB337" s="22"/>
      <c r="CC337" s="22"/>
      <c r="CD337" s="22"/>
      <c r="CE337" s="22"/>
      <c r="CF337" s="22"/>
      <c r="CJ337" s="22"/>
      <c r="CK337" s="22"/>
      <c r="CL337" s="22"/>
      <c r="CM337" s="22"/>
      <c r="CN337" s="22"/>
      <c r="CO337" s="22"/>
      <c r="CP337" s="22"/>
      <c r="CQ337" s="22"/>
      <c r="CR337" s="22"/>
      <c r="CS337" s="22"/>
      <c r="CT337" s="22"/>
      <c r="CU337" s="22"/>
      <c r="CV337" s="22"/>
      <c r="CW337" s="22"/>
      <c r="CX337" s="22"/>
      <c r="CY337" s="22"/>
      <c r="CZ337" s="22"/>
      <c r="DA337" s="22"/>
      <c r="DB337" s="22"/>
      <c r="DC337" s="22"/>
      <c r="DD337" s="22"/>
      <c r="DE337" s="22"/>
      <c r="DF337" s="22"/>
      <c r="DG337" s="22"/>
      <c r="DH337" s="22"/>
      <c r="DI337" s="22"/>
      <c r="DJ337" s="22"/>
      <c r="DK337" s="22"/>
    </row>
    <row r="338" spans="1:115" ht="17.25" customHeight="1" x14ac:dyDescent="0.25">
      <c r="A338" s="32" t="s">
        <v>226</v>
      </c>
      <c r="B338" s="41" t="s">
        <v>27</v>
      </c>
      <c r="C338" s="18"/>
      <c r="D338" s="18"/>
      <c r="E338" s="19"/>
      <c r="F338" s="28"/>
      <c r="G338" s="21"/>
      <c r="BA338" s="22"/>
      <c r="BB338" s="22"/>
      <c r="BC338" s="22"/>
      <c r="BD338" s="22"/>
      <c r="BE338" s="22"/>
      <c r="BF338" s="22"/>
      <c r="BG338" s="22"/>
      <c r="BH338" s="22"/>
      <c r="BI338" s="22"/>
      <c r="BJ338" s="22"/>
      <c r="BK338" s="22"/>
      <c r="BL338" s="22"/>
      <c r="BM338" s="22"/>
      <c r="BN338" s="22"/>
      <c r="BO338" s="22"/>
      <c r="BP338" s="22"/>
      <c r="BQ338" s="22"/>
      <c r="BR338" s="22"/>
      <c r="BS338" s="22"/>
      <c r="BT338" s="22"/>
      <c r="BU338" s="22"/>
      <c r="BV338" s="22"/>
      <c r="BW338" s="22"/>
      <c r="BX338" s="22"/>
      <c r="BY338" s="22"/>
      <c r="BZ338" s="22"/>
      <c r="CA338" s="22"/>
      <c r="CB338" s="22"/>
      <c r="CC338" s="22"/>
      <c r="CD338" s="22"/>
      <c r="CE338" s="22"/>
      <c r="CF338" s="22"/>
      <c r="CJ338" s="22"/>
      <c r="CK338" s="22"/>
      <c r="CL338" s="22"/>
      <c r="CM338" s="22"/>
      <c r="CN338" s="22"/>
      <c r="CO338" s="22"/>
      <c r="CP338" s="22"/>
      <c r="CQ338" s="22"/>
      <c r="CR338" s="22"/>
      <c r="CS338" s="22"/>
      <c r="CT338" s="22"/>
      <c r="CU338" s="22"/>
      <c r="CV338" s="22"/>
      <c r="CW338" s="22"/>
      <c r="CX338" s="22"/>
      <c r="CY338" s="22"/>
      <c r="CZ338" s="22"/>
      <c r="DA338" s="22"/>
      <c r="DB338" s="22"/>
      <c r="DC338" s="22"/>
      <c r="DD338" s="22"/>
      <c r="DE338" s="22"/>
      <c r="DF338" s="22"/>
      <c r="DG338" s="22"/>
      <c r="DH338" s="22"/>
      <c r="DI338" s="22"/>
      <c r="DJ338" s="22"/>
      <c r="DK338" s="22"/>
    </row>
    <row r="339" spans="1:115" ht="18.75" customHeight="1" x14ac:dyDescent="0.25">
      <c r="A339" s="47" t="s">
        <v>227</v>
      </c>
      <c r="B339" s="24"/>
      <c r="C339" s="25">
        <v>42861</v>
      </c>
      <c r="D339" s="25">
        <v>42863</v>
      </c>
      <c r="E339" s="27">
        <v>4</v>
      </c>
      <c r="F339" s="28">
        <f t="shared" si="27"/>
        <v>4</v>
      </c>
      <c r="G339" s="29">
        <v>16</v>
      </c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  <c r="AI339" s="22"/>
      <c r="AJ339" s="22"/>
      <c r="AK339" s="22"/>
      <c r="AL339" s="22"/>
      <c r="AM339" s="22"/>
      <c r="AN339" s="22"/>
      <c r="AO339" s="22"/>
      <c r="AP339" s="22"/>
      <c r="AQ339" s="22"/>
      <c r="AR339" s="22"/>
      <c r="AS339" s="22"/>
      <c r="AT339" s="22"/>
      <c r="AU339" s="22"/>
      <c r="AV339" s="22"/>
      <c r="AW339" s="22"/>
      <c r="AX339" s="22"/>
      <c r="AY339" s="22"/>
      <c r="AZ339" s="22"/>
      <c r="CJ339" s="22"/>
      <c r="CK339" s="22"/>
      <c r="CL339" s="22"/>
      <c r="CM339" s="22"/>
      <c r="CN339" s="22"/>
      <c r="CO339" s="22"/>
      <c r="CP339" s="22"/>
      <c r="CQ339" s="22"/>
      <c r="CR339" s="22"/>
      <c r="CS339" s="22"/>
      <c r="CT339" s="22"/>
      <c r="CU339" s="22"/>
      <c r="CV339" s="22"/>
      <c r="CW339" s="22"/>
      <c r="CX339" s="22"/>
      <c r="CY339" s="22"/>
      <c r="CZ339" s="22"/>
      <c r="DA339" s="22"/>
      <c r="DB339" s="22"/>
      <c r="DC339" s="22"/>
      <c r="DD339" s="22"/>
      <c r="DE339" s="22"/>
      <c r="DF339" s="22"/>
      <c r="DG339" s="22"/>
      <c r="DH339" s="22"/>
      <c r="DI339" s="22"/>
      <c r="DJ339" s="22"/>
      <c r="DK339" s="22"/>
    </row>
    <row r="340" spans="1:115" x14ac:dyDescent="0.25">
      <c r="A340" s="32" t="s">
        <v>228</v>
      </c>
      <c r="B340" s="37" t="s">
        <v>11</v>
      </c>
      <c r="C340" s="18"/>
      <c r="D340" s="18"/>
      <c r="E340" s="19"/>
      <c r="F340" s="28"/>
      <c r="G340" s="21"/>
      <c r="BA340" s="22"/>
      <c r="BB340" s="22"/>
      <c r="BC340" s="22"/>
      <c r="BD340" s="22"/>
      <c r="BE340" s="22"/>
      <c r="BF340" s="22"/>
      <c r="BG340" s="22"/>
      <c r="BH340" s="22"/>
      <c r="BI340" s="22"/>
      <c r="BJ340" s="22"/>
      <c r="BK340" s="22"/>
      <c r="BL340" s="22"/>
      <c r="BM340" s="22"/>
      <c r="BN340" s="22"/>
      <c r="BO340" s="22"/>
      <c r="BP340" s="22"/>
      <c r="BQ340" s="22"/>
      <c r="BR340" s="22"/>
      <c r="BS340" s="22"/>
      <c r="BT340" s="22"/>
      <c r="BU340" s="22"/>
      <c r="BV340" s="22"/>
      <c r="BW340" s="22"/>
      <c r="BX340" s="22"/>
      <c r="BY340" s="22"/>
      <c r="BZ340" s="22"/>
      <c r="CA340" s="22"/>
      <c r="CB340" s="22"/>
      <c r="CC340" s="22"/>
      <c r="CD340" s="22"/>
      <c r="CE340" s="22"/>
      <c r="CF340" s="22"/>
      <c r="CJ340" s="22"/>
      <c r="CK340" s="22"/>
      <c r="CL340" s="22"/>
      <c r="CM340" s="22"/>
      <c r="CN340" s="22"/>
      <c r="CO340" s="22"/>
      <c r="CP340" s="22"/>
      <c r="CQ340" s="22"/>
      <c r="CR340" s="22"/>
      <c r="CS340" s="22"/>
      <c r="CT340" s="22"/>
      <c r="CU340" s="22"/>
      <c r="CV340" s="22"/>
      <c r="CW340" s="22"/>
      <c r="CX340" s="22"/>
      <c r="CY340" s="22"/>
      <c r="CZ340" s="22"/>
      <c r="DA340" s="22"/>
      <c r="DB340" s="22"/>
      <c r="DC340" s="22"/>
      <c r="DD340" s="22"/>
      <c r="DE340" s="22"/>
      <c r="DF340" s="22"/>
      <c r="DG340" s="22"/>
      <c r="DH340" s="22"/>
      <c r="DI340" s="22"/>
      <c r="DJ340" s="22"/>
      <c r="DK340" s="22"/>
    </row>
    <row r="341" spans="1:115" ht="18.75" customHeight="1" x14ac:dyDescent="0.25">
      <c r="A341" s="47" t="s">
        <v>229</v>
      </c>
      <c r="B341" s="24"/>
      <c r="C341" s="25">
        <v>42861</v>
      </c>
      <c r="D341" s="25">
        <v>42861</v>
      </c>
      <c r="E341" s="27">
        <v>4</v>
      </c>
      <c r="F341" s="28">
        <f t="shared" si="27"/>
        <v>1</v>
      </c>
      <c r="G341" s="29">
        <v>4</v>
      </c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  <c r="AI341" s="22"/>
      <c r="AJ341" s="22"/>
      <c r="AK341" s="22"/>
      <c r="AL341" s="22"/>
      <c r="AM341" s="22"/>
      <c r="AN341" s="22"/>
      <c r="AO341" s="22"/>
      <c r="AP341" s="22"/>
      <c r="AQ341" s="22"/>
      <c r="AR341" s="22"/>
      <c r="AS341" s="22"/>
      <c r="AT341" s="22"/>
      <c r="AU341" s="22"/>
      <c r="AV341" s="22"/>
      <c r="AW341" s="22"/>
      <c r="AX341" s="22"/>
      <c r="AY341" s="22"/>
      <c r="AZ341" s="22"/>
      <c r="CJ341" s="22"/>
      <c r="CK341" s="22"/>
      <c r="CL341" s="22"/>
      <c r="CM341" s="22"/>
      <c r="CN341" s="22"/>
      <c r="CO341" s="22"/>
      <c r="CP341" s="22"/>
      <c r="CQ341" s="22"/>
      <c r="CR341" s="22"/>
      <c r="CS341" s="22"/>
      <c r="CT341" s="22"/>
      <c r="CU341" s="22"/>
      <c r="CV341" s="22"/>
      <c r="CW341" s="22"/>
      <c r="CX341" s="22"/>
      <c r="CY341" s="22"/>
      <c r="CZ341" s="22"/>
      <c r="DA341" s="22"/>
      <c r="DB341" s="22"/>
      <c r="DC341" s="22"/>
      <c r="DD341" s="22"/>
      <c r="DE341" s="22"/>
      <c r="DF341" s="22"/>
      <c r="DG341" s="22"/>
      <c r="DH341" s="22"/>
      <c r="DI341" s="22"/>
      <c r="DJ341" s="22"/>
      <c r="DK341" s="22"/>
    </row>
    <row r="342" spans="1:115" ht="18.75" customHeight="1" x14ac:dyDescent="0.25">
      <c r="A342" s="47" t="s">
        <v>230</v>
      </c>
      <c r="B342" s="24"/>
      <c r="C342" s="25">
        <v>42861</v>
      </c>
      <c r="D342" s="25">
        <v>42862</v>
      </c>
      <c r="E342" s="27">
        <v>4</v>
      </c>
      <c r="F342" s="28">
        <f t="shared" si="27"/>
        <v>1</v>
      </c>
      <c r="G342" s="29">
        <v>4</v>
      </c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  <c r="AI342" s="22"/>
      <c r="AJ342" s="22"/>
      <c r="AK342" s="22"/>
      <c r="AL342" s="22"/>
      <c r="AM342" s="22"/>
      <c r="AN342" s="22"/>
      <c r="AO342" s="22"/>
      <c r="AP342" s="22"/>
      <c r="AQ342" s="22"/>
      <c r="AR342" s="22"/>
      <c r="AS342" s="22"/>
      <c r="AT342" s="22"/>
      <c r="AU342" s="22"/>
      <c r="AV342" s="22"/>
      <c r="AW342" s="22"/>
      <c r="AX342" s="22"/>
      <c r="AY342" s="22"/>
      <c r="AZ342" s="22"/>
      <c r="BA342" s="22"/>
      <c r="BB342" s="22"/>
      <c r="BC342" s="22"/>
      <c r="BD342" s="22"/>
      <c r="BE342" s="22"/>
      <c r="BF342" s="22"/>
      <c r="BG342" s="22"/>
      <c r="BH342" s="22"/>
      <c r="BI342" s="22"/>
      <c r="BJ342" s="22"/>
      <c r="BK342" s="22"/>
      <c r="BL342" s="22"/>
      <c r="BM342" s="22"/>
      <c r="BN342" s="22"/>
      <c r="BO342" s="22"/>
      <c r="BP342" s="22"/>
      <c r="BQ342" s="22"/>
      <c r="BR342" s="22"/>
      <c r="BS342" s="22"/>
      <c r="BT342" s="22"/>
      <c r="BU342" s="22"/>
      <c r="BV342" s="22"/>
      <c r="BW342" s="22"/>
      <c r="BX342" s="22"/>
      <c r="BY342" s="22"/>
      <c r="BZ342" s="22"/>
      <c r="CA342" s="22"/>
      <c r="CB342" s="22"/>
      <c r="CC342" s="22"/>
      <c r="CD342" s="22"/>
      <c r="CE342" s="22"/>
      <c r="CF342" s="22"/>
      <c r="CJ342" s="22"/>
      <c r="CK342" s="22"/>
      <c r="CL342" s="22"/>
      <c r="CM342" s="22"/>
      <c r="CN342" s="22"/>
      <c r="CO342" s="22"/>
      <c r="CP342" s="22"/>
      <c r="CQ342" s="22"/>
      <c r="CR342" s="22"/>
      <c r="CS342" s="22"/>
      <c r="CT342" s="22"/>
      <c r="CU342" s="22"/>
      <c r="CV342" s="22"/>
      <c r="CW342" s="22"/>
      <c r="CX342" s="22"/>
      <c r="CY342" s="22"/>
      <c r="CZ342" s="22"/>
      <c r="DA342" s="22"/>
      <c r="DB342" s="22"/>
      <c r="DC342" s="22"/>
      <c r="DD342" s="22"/>
      <c r="DE342" s="22"/>
      <c r="DF342" s="22"/>
      <c r="DG342" s="22"/>
      <c r="DH342" s="22"/>
      <c r="DI342" s="22"/>
      <c r="DJ342" s="22"/>
      <c r="DK342" s="22"/>
    </row>
    <row r="343" spans="1:115" x14ac:dyDescent="0.25">
      <c r="A343" s="31" t="s">
        <v>231</v>
      </c>
      <c r="B343" s="40" t="s">
        <v>28</v>
      </c>
      <c r="F343" s="28"/>
      <c r="AN343" s="22"/>
      <c r="AO343" s="22"/>
      <c r="AP343" s="22"/>
      <c r="AQ343" s="22"/>
      <c r="AR343" s="22"/>
      <c r="AS343" s="22"/>
      <c r="AT343" s="22"/>
      <c r="AU343" s="22"/>
      <c r="AV343" s="22"/>
      <c r="AW343" s="22"/>
      <c r="AX343" s="22"/>
      <c r="AY343" s="22"/>
      <c r="AZ343" s="22"/>
      <c r="BA343" s="22"/>
      <c r="BB343" s="22"/>
      <c r="BC343" s="22"/>
      <c r="BD343" s="22"/>
      <c r="BE343" s="22"/>
      <c r="BF343" s="22"/>
      <c r="BG343" s="22"/>
      <c r="BH343" s="22"/>
      <c r="BI343" s="22"/>
      <c r="BJ343" s="22"/>
      <c r="BK343" s="22"/>
      <c r="BL343" s="22"/>
      <c r="BM343" s="22"/>
      <c r="BN343" s="22"/>
      <c r="BO343" s="22"/>
      <c r="BP343" s="22"/>
      <c r="BQ343" s="22"/>
      <c r="BR343" s="22"/>
      <c r="BS343" s="22"/>
      <c r="BT343" s="22"/>
      <c r="BU343" s="22"/>
      <c r="BV343" s="22"/>
      <c r="BW343" s="22"/>
      <c r="BX343" s="22"/>
      <c r="BY343" s="22"/>
      <c r="BZ343" s="22"/>
      <c r="CA343" s="22"/>
      <c r="CB343" s="22"/>
      <c r="CC343" s="22"/>
      <c r="CD343" s="22"/>
      <c r="CE343" s="22"/>
      <c r="CF343" s="22"/>
      <c r="CL343" s="22"/>
      <c r="CM343" s="22"/>
      <c r="CN343" s="22"/>
      <c r="CO343" s="22"/>
      <c r="CP343" s="22"/>
      <c r="CQ343" s="22"/>
      <c r="CR343" s="22"/>
      <c r="CS343" s="22"/>
      <c r="CT343" s="22"/>
      <c r="CU343" s="22"/>
      <c r="CV343" s="22"/>
      <c r="CW343" s="22"/>
      <c r="CX343" s="22"/>
      <c r="CY343" s="22"/>
      <c r="CZ343" s="22"/>
      <c r="DA343" s="22"/>
      <c r="DB343" s="22"/>
      <c r="DC343" s="22"/>
      <c r="DD343" s="22"/>
      <c r="DE343" s="22"/>
      <c r="DF343" s="22"/>
      <c r="DG343" s="22"/>
      <c r="DH343" s="22"/>
      <c r="DI343" s="22"/>
      <c r="DJ343" s="22"/>
      <c r="DK343" s="22"/>
    </row>
    <row r="344" spans="1:115" ht="18.75" customHeight="1" x14ac:dyDescent="0.25">
      <c r="A344" s="47" t="s">
        <v>232</v>
      </c>
      <c r="B344" s="24"/>
      <c r="C344" s="25">
        <v>42862</v>
      </c>
      <c r="D344" s="25">
        <v>42862</v>
      </c>
      <c r="E344" s="27">
        <v>2</v>
      </c>
      <c r="F344" s="28">
        <f t="shared" si="27"/>
        <v>1</v>
      </c>
      <c r="G344" s="29">
        <v>2</v>
      </c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  <c r="AI344" s="22"/>
      <c r="AJ344" s="22"/>
      <c r="AK344" s="22"/>
      <c r="AL344" s="22"/>
      <c r="AM344" s="22"/>
      <c r="AN344" s="22"/>
      <c r="AO344" s="22"/>
      <c r="AP344" s="22"/>
      <c r="AQ344" s="22"/>
      <c r="AR344" s="22"/>
      <c r="AS344" s="22"/>
      <c r="AT344" s="22"/>
      <c r="AU344" s="22"/>
      <c r="AV344" s="22"/>
      <c r="AW344" s="22"/>
      <c r="AX344" s="22"/>
      <c r="AY344" s="22"/>
      <c r="AZ344" s="22"/>
      <c r="CL344" s="22"/>
      <c r="CM344" s="22"/>
      <c r="CN344" s="22"/>
      <c r="CO344" s="22"/>
      <c r="CP344" s="22"/>
      <c r="CQ344" s="22"/>
      <c r="CR344" s="22"/>
      <c r="CS344" s="22"/>
      <c r="CT344" s="22"/>
      <c r="CU344" s="22"/>
      <c r="CV344" s="22"/>
      <c r="CW344" s="22"/>
      <c r="CX344" s="22"/>
      <c r="CY344" s="22"/>
      <c r="CZ344" s="22"/>
      <c r="DA344" s="22"/>
      <c r="DB344" s="22"/>
      <c r="DC344" s="22"/>
      <c r="DD344" s="22"/>
      <c r="DE344" s="22"/>
      <c r="DF344" s="22"/>
      <c r="DG344" s="22"/>
      <c r="DH344" s="22"/>
      <c r="DI344" s="22"/>
      <c r="DJ344" s="22"/>
      <c r="DK344" s="22"/>
    </row>
    <row r="345" spans="1:115" x14ac:dyDescent="0.25">
      <c r="A345" s="31" t="s">
        <v>198</v>
      </c>
      <c r="B345" s="39" t="s">
        <v>21</v>
      </c>
      <c r="F345" s="28"/>
      <c r="BA345" s="22"/>
      <c r="BB345" s="22"/>
      <c r="BC345" s="22"/>
      <c r="BD345" s="22"/>
      <c r="BE345" s="22"/>
      <c r="BF345" s="22"/>
      <c r="BG345" s="22"/>
      <c r="BH345" s="22"/>
      <c r="BI345" s="22"/>
      <c r="BJ345" s="22"/>
      <c r="BK345" s="22"/>
      <c r="BL345" s="22"/>
      <c r="BM345" s="22"/>
      <c r="BN345" s="22"/>
      <c r="BO345" s="22"/>
      <c r="BP345" s="22"/>
      <c r="BQ345" s="22"/>
      <c r="BR345" s="22"/>
      <c r="BS345" s="22"/>
      <c r="BT345" s="22"/>
      <c r="BU345" s="22"/>
      <c r="BV345" s="22"/>
      <c r="BW345" s="22"/>
      <c r="BX345" s="22"/>
      <c r="BY345" s="22"/>
      <c r="BZ345" s="22"/>
      <c r="CA345" s="22"/>
      <c r="CB345" s="22"/>
      <c r="CC345" s="22"/>
      <c r="CD345" s="22"/>
      <c r="CE345" s="22"/>
      <c r="CF345" s="22"/>
      <c r="CJ345" s="22"/>
      <c r="CK345" s="22"/>
      <c r="CL345" s="22"/>
      <c r="CM345" s="22"/>
      <c r="CN345" s="22"/>
      <c r="CO345" s="22"/>
      <c r="CP345" s="22"/>
      <c r="CQ345" s="22"/>
      <c r="CR345" s="22"/>
      <c r="CS345" s="22"/>
      <c r="CT345" s="22"/>
      <c r="CU345" s="22"/>
      <c r="CV345" s="22"/>
      <c r="CW345" s="22"/>
      <c r="CX345" s="22"/>
      <c r="CY345" s="22"/>
      <c r="CZ345" s="22"/>
      <c r="DA345" s="22"/>
      <c r="DB345" s="22"/>
      <c r="DC345" s="22"/>
      <c r="DD345" s="22"/>
      <c r="DE345" s="22"/>
      <c r="DF345" s="22"/>
      <c r="DG345" s="22"/>
      <c r="DH345" s="22"/>
      <c r="DI345" s="22"/>
      <c r="DJ345" s="22"/>
      <c r="DK345" s="22"/>
    </row>
    <row r="346" spans="1:115" ht="18.75" customHeight="1" x14ac:dyDescent="0.25">
      <c r="A346" s="47" t="s">
        <v>202</v>
      </c>
      <c r="B346" s="24"/>
      <c r="C346" s="25">
        <v>42862</v>
      </c>
      <c r="D346" s="25">
        <v>42862</v>
      </c>
      <c r="E346" s="27">
        <v>4</v>
      </c>
      <c r="F346" s="28">
        <f t="shared" si="27"/>
        <v>1.75</v>
      </c>
      <c r="G346" s="29">
        <v>7</v>
      </c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  <c r="AI346" s="22"/>
      <c r="AJ346" s="22"/>
      <c r="AK346" s="22"/>
      <c r="AL346" s="22"/>
      <c r="AM346" s="22"/>
      <c r="AN346" s="22"/>
      <c r="AO346" s="22"/>
      <c r="AP346" s="22"/>
      <c r="AQ346" s="22"/>
      <c r="AR346" s="22"/>
      <c r="AS346" s="22"/>
      <c r="AT346" s="22"/>
      <c r="AU346" s="22"/>
      <c r="AV346" s="22"/>
      <c r="AW346" s="22"/>
      <c r="AX346" s="22"/>
      <c r="AY346" s="22"/>
      <c r="AZ346" s="22"/>
      <c r="CL346" s="22"/>
      <c r="CM346" s="22"/>
      <c r="CN346" s="22"/>
      <c r="CO346" s="22"/>
      <c r="CP346" s="22"/>
      <c r="CQ346" s="22"/>
      <c r="CR346" s="22"/>
      <c r="CS346" s="22"/>
      <c r="CT346" s="22"/>
      <c r="CU346" s="22"/>
      <c r="CV346" s="22"/>
      <c r="CW346" s="22"/>
      <c r="CX346" s="22"/>
      <c r="CY346" s="22"/>
      <c r="CZ346" s="22"/>
      <c r="DA346" s="22"/>
      <c r="DB346" s="22"/>
      <c r="DC346" s="22"/>
      <c r="DD346" s="22"/>
      <c r="DE346" s="22"/>
      <c r="DF346" s="22"/>
      <c r="DG346" s="22"/>
      <c r="DH346" s="22"/>
      <c r="DI346" s="22"/>
      <c r="DJ346" s="22"/>
      <c r="DK346" s="22"/>
    </row>
    <row r="347" spans="1:115" x14ac:dyDescent="0.25">
      <c r="A347" s="50" t="s">
        <v>200</v>
      </c>
      <c r="B347" s="50" t="s">
        <v>108</v>
      </c>
      <c r="F347" s="28"/>
      <c r="CL347" s="22"/>
      <c r="CM347" s="22"/>
      <c r="CN347" s="22"/>
      <c r="CO347" s="22"/>
      <c r="CP347" s="22"/>
      <c r="CQ347" s="22"/>
      <c r="CR347" s="22"/>
      <c r="CS347" s="22"/>
      <c r="CT347" s="22"/>
      <c r="CU347" s="22"/>
      <c r="CV347" s="22"/>
      <c r="CW347" s="22"/>
      <c r="CX347" s="22"/>
      <c r="CY347" s="22"/>
      <c r="CZ347" s="22"/>
      <c r="DA347" s="22"/>
      <c r="DB347" s="22"/>
      <c r="DC347" s="22"/>
      <c r="DD347" s="22"/>
      <c r="DE347" s="22"/>
      <c r="DF347" s="22"/>
      <c r="DG347" s="22"/>
      <c r="DH347" s="22"/>
      <c r="DI347" s="22"/>
      <c r="DJ347" s="22"/>
      <c r="DK347" s="22"/>
    </row>
    <row r="348" spans="1:115" ht="18.75" customHeight="1" x14ac:dyDescent="0.25">
      <c r="A348" s="47" t="s">
        <v>201</v>
      </c>
      <c r="B348" s="24"/>
      <c r="C348" s="25">
        <v>42863</v>
      </c>
      <c r="D348" s="25">
        <v>42864</v>
      </c>
      <c r="E348" s="27">
        <v>6</v>
      </c>
      <c r="F348" s="28">
        <f t="shared" si="27"/>
        <v>1.5</v>
      </c>
      <c r="G348" s="29">
        <v>9</v>
      </c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  <c r="AI348" s="22"/>
      <c r="AJ348" s="22"/>
      <c r="AK348" s="22"/>
      <c r="AL348" s="22"/>
      <c r="AM348" s="22"/>
      <c r="AN348" s="22"/>
      <c r="AO348" s="22"/>
      <c r="AP348" s="22"/>
      <c r="AQ348" s="22"/>
      <c r="AR348" s="22"/>
      <c r="AS348" s="22"/>
      <c r="AT348" s="22"/>
      <c r="AU348" s="22"/>
      <c r="AV348" s="22"/>
      <c r="AW348" s="22"/>
      <c r="AX348" s="22"/>
      <c r="AY348" s="22"/>
      <c r="AZ348" s="22"/>
      <c r="BA348" s="22"/>
      <c r="BB348" s="22"/>
      <c r="BC348" s="22"/>
      <c r="BD348" s="22"/>
      <c r="BE348" s="22"/>
      <c r="BF348" s="22"/>
      <c r="BG348" s="22"/>
      <c r="BH348" s="22"/>
      <c r="BI348" s="22"/>
      <c r="BJ348" s="22"/>
      <c r="BK348" s="22"/>
      <c r="BL348" s="22"/>
      <c r="BM348" s="22"/>
      <c r="BN348" s="22"/>
      <c r="BO348" s="22"/>
      <c r="BP348" s="22"/>
      <c r="BQ348" s="22"/>
      <c r="BR348" s="22"/>
      <c r="BS348" s="22"/>
      <c r="BT348" s="22"/>
      <c r="BU348" s="22"/>
      <c r="BV348" s="22"/>
      <c r="BW348" s="22"/>
      <c r="BX348" s="22"/>
      <c r="BY348" s="22"/>
      <c r="BZ348" s="22"/>
      <c r="CA348" s="22"/>
      <c r="CB348" s="22"/>
      <c r="CC348" s="22"/>
      <c r="CD348" s="22"/>
      <c r="CE348" s="22"/>
      <c r="CF348" s="22"/>
      <c r="CJ348" s="22"/>
      <c r="CK348" s="22"/>
      <c r="CL348" s="22"/>
      <c r="CM348" s="22"/>
      <c r="CN348" s="22"/>
      <c r="CO348" s="22"/>
      <c r="CP348" s="22"/>
      <c r="CQ348" s="22"/>
      <c r="CR348" s="22"/>
      <c r="CS348" s="22"/>
      <c r="CT348" s="22"/>
      <c r="CU348" s="22"/>
      <c r="CV348" s="22"/>
      <c r="CW348" s="22"/>
      <c r="CX348" s="22"/>
      <c r="CY348" s="22"/>
      <c r="CZ348" s="22"/>
      <c r="DA348" s="22"/>
      <c r="DB348" s="22"/>
      <c r="DC348" s="22"/>
      <c r="DD348" s="22"/>
      <c r="DE348" s="22"/>
      <c r="DF348" s="22"/>
      <c r="DG348" s="22"/>
      <c r="DH348" s="22"/>
      <c r="DI348" s="22"/>
      <c r="DJ348" s="22"/>
      <c r="DK348" s="22"/>
    </row>
    <row r="349" spans="1:115" x14ac:dyDescent="0.25">
      <c r="A349" s="32" t="s">
        <v>228</v>
      </c>
      <c r="B349" s="37" t="s">
        <v>11</v>
      </c>
      <c r="C349" s="18"/>
      <c r="D349" s="18"/>
      <c r="E349" s="19"/>
      <c r="F349" s="28"/>
      <c r="G349" s="21"/>
      <c r="BA349" s="22"/>
      <c r="BB349" s="22"/>
      <c r="BC349" s="22"/>
      <c r="BD349" s="22"/>
      <c r="BE349" s="22"/>
      <c r="BF349" s="22"/>
      <c r="BG349" s="22"/>
      <c r="BH349" s="22"/>
      <c r="BI349" s="22"/>
      <c r="BJ349" s="22"/>
      <c r="BK349" s="22"/>
      <c r="BL349" s="22"/>
      <c r="BM349" s="22"/>
      <c r="BN349" s="22"/>
      <c r="BO349" s="22"/>
      <c r="BP349" s="22"/>
      <c r="BQ349" s="22"/>
      <c r="BR349" s="22"/>
      <c r="BS349" s="22"/>
      <c r="BT349" s="22"/>
      <c r="BU349" s="22"/>
      <c r="BV349" s="22"/>
      <c r="BW349" s="22"/>
      <c r="BX349" s="22"/>
      <c r="BY349" s="22"/>
      <c r="BZ349" s="22"/>
      <c r="CA349" s="22"/>
      <c r="CB349" s="22"/>
      <c r="CC349" s="22"/>
      <c r="CD349" s="22"/>
      <c r="CE349" s="22"/>
      <c r="CF349" s="22"/>
      <c r="CJ349" s="22"/>
      <c r="CK349" s="22"/>
      <c r="CL349" s="22"/>
      <c r="CM349" s="22"/>
      <c r="CN349" s="22"/>
      <c r="CO349" s="22"/>
      <c r="CP349" s="22"/>
      <c r="CQ349" s="22"/>
      <c r="CR349" s="22"/>
      <c r="CS349" s="22"/>
      <c r="CT349" s="22"/>
      <c r="CU349" s="22"/>
      <c r="CV349" s="22"/>
      <c r="CW349" s="22"/>
      <c r="CX349" s="22"/>
      <c r="CY349" s="22"/>
      <c r="CZ349" s="22"/>
      <c r="DA349" s="22"/>
      <c r="DB349" s="22"/>
      <c r="DC349" s="22"/>
      <c r="DD349" s="22"/>
      <c r="DE349" s="22"/>
      <c r="DF349" s="22"/>
      <c r="DG349" s="22"/>
      <c r="DH349" s="22"/>
      <c r="DI349" s="22"/>
      <c r="DJ349" s="22"/>
      <c r="DK349" s="22"/>
    </row>
    <row r="350" spans="1:115" ht="18.75" customHeight="1" x14ac:dyDescent="0.25">
      <c r="A350" s="47" t="s">
        <v>229</v>
      </c>
      <c r="B350" s="24"/>
      <c r="C350" s="25">
        <v>42863</v>
      </c>
      <c r="D350" s="25">
        <v>42863</v>
      </c>
      <c r="E350" s="27">
        <v>6</v>
      </c>
      <c r="F350" s="28">
        <f t="shared" si="27"/>
        <v>1.3333333333333333</v>
      </c>
      <c r="G350" s="29">
        <v>8</v>
      </c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  <c r="AI350" s="22"/>
      <c r="AJ350" s="22"/>
      <c r="AK350" s="22"/>
      <c r="AL350" s="22"/>
      <c r="AM350" s="22"/>
      <c r="AN350" s="22"/>
      <c r="AO350" s="22"/>
      <c r="AP350" s="22"/>
      <c r="AQ350" s="22"/>
      <c r="AR350" s="22"/>
      <c r="AS350" s="22"/>
      <c r="AT350" s="22"/>
      <c r="AU350" s="22"/>
      <c r="AV350" s="22"/>
      <c r="AW350" s="22"/>
      <c r="AX350" s="22"/>
      <c r="AY350" s="22"/>
      <c r="AZ350" s="22"/>
      <c r="CJ350" s="22"/>
      <c r="CK350" s="22"/>
      <c r="CL350" s="22"/>
      <c r="CM350" s="22"/>
      <c r="CN350" s="22"/>
      <c r="CO350" s="22"/>
      <c r="CP350" s="22"/>
      <c r="CQ350" s="22"/>
      <c r="CR350" s="22"/>
      <c r="CS350" s="22"/>
      <c r="CT350" s="22"/>
      <c r="CU350" s="22"/>
      <c r="CV350" s="22"/>
      <c r="CW350" s="22"/>
      <c r="CX350" s="22"/>
      <c r="CY350" s="22"/>
      <c r="CZ350" s="22"/>
      <c r="DA350" s="22"/>
      <c r="DB350" s="22"/>
      <c r="DC350" s="22"/>
      <c r="DD350" s="22"/>
      <c r="DE350" s="22"/>
      <c r="DF350" s="22"/>
      <c r="DG350" s="22"/>
      <c r="DH350" s="22"/>
      <c r="DI350" s="22"/>
      <c r="DJ350" s="22"/>
      <c r="DK350" s="22"/>
    </row>
    <row r="351" spans="1:115" x14ac:dyDescent="0.25">
      <c r="A351" s="31" t="s">
        <v>233</v>
      </c>
      <c r="B351" s="40" t="s">
        <v>28</v>
      </c>
      <c r="F351" s="28"/>
      <c r="AN351" s="22"/>
      <c r="AO351" s="22"/>
      <c r="AP351" s="22"/>
      <c r="AQ351" s="22"/>
      <c r="AR351" s="22"/>
      <c r="AS351" s="22"/>
      <c r="AT351" s="22"/>
      <c r="AU351" s="22"/>
      <c r="AV351" s="22"/>
      <c r="AW351" s="22"/>
      <c r="AX351" s="22"/>
      <c r="AY351" s="22"/>
      <c r="AZ351" s="22"/>
      <c r="BA351" s="22"/>
      <c r="BB351" s="22"/>
      <c r="BC351" s="22"/>
      <c r="BD351" s="22"/>
      <c r="BE351" s="22"/>
      <c r="BF351" s="22"/>
      <c r="BG351" s="22"/>
      <c r="BH351" s="22"/>
      <c r="BI351" s="22"/>
      <c r="BJ351" s="22"/>
      <c r="BK351" s="22"/>
      <c r="BL351" s="22"/>
      <c r="BM351" s="22"/>
      <c r="BN351" s="22"/>
      <c r="BO351" s="22"/>
      <c r="BP351" s="22"/>
      <c r="BQ351" s="22"/>
      <c r="BR351" s="22"/>
      <c r="BS351" s="22"/>
      <c r="BT351" s="22"/>
      <c r="BU351" s="22"/>
      <c r="BV351" s="22"/>
      <c r="BW351" s="22"/>
      <c r="BX351" s="22"/>
      <c r="BY351" s="22"/>
      <c r="BZ351" s="22"/>
      <c r="CA351" s="22"/>
      <c r="CB351" s="22"/>
      <c r="CC351" s="22"/>
      <c r="CD351" s="22"/>
      <c r="CE351" s="22"/>
      <c r="CF351" s="22"/>
      <c r="CL351" s="22"/>
      <c r="CM351" s="22"/>
      <c r="CN351" s="22"/>
      <c r="CO351" s="22"/>
      <c r="CP351" s="22"/>
      <c r="CQ351" s="22"/>
      <c r="CR351" s="22"/>
      <c r="CS351" s="22"/>
      <c r="CT351" s="22"/>
      <c r="CU351" s="22"/>
      <c r="CV351" s="22"/>
      <c r="CW351" s="22"/>
      <c r="CX351" s="22"/>
      <c r="CY351" s="22"/>
      <c r="CZ351" s="22"/>
      <c r="DA351" s="22"/>
      <c r="DB351" s="22"/>
      <c r="DC351" s="22"/>
      <c r="DD351" s="22"/>
      <c r="DE351" s="22"/>
      <c r="DF351" s="22"/>
      <c r="DG351" s="22"/>
      <c r="DH351" s="22"/>
      <c r="DI351" s="22"/>
      <c r="DJ351" s="22"/>
      <c r="DK351" s="22"/>
    </row>
    <row r="352" spans="1:115" ht="18.75" customHeight="1" x14ac:dyDescent="0.25">
      <c r="A352" s="47" t="s">
        <v>234</v>
      </c>
      <c r="B352" s="24"/>
      <c r="C352" s="25">
        <v>42863</v>
      </c>
      <c r="D352" s="25">
        <v>42863</v>
      </c>
      <c r="E352" s="27">
        <v>8</v>
      </c>
      <c r="F352" s="28">
        <f t="shared" si="27"/>
        <v>1</v>
      </c>
      <c r="G352" s="29">
        <v>8</v>
      </c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  <c r="AI352" s="22"/>
      <c r="AJ352" s="22"/>
      <c r="AK352" s="22"/>
      <c r="AL352" s="22"/>
      <c r="AM352" s="22"/>
      <c r="AN352" s="22"/>
      <c r="AO352" s="22"/>
      <c r="AP352" s="22"/>
      <c r="AQ352" s="22"/>
      <c r="AR352" s="22"/>
      <c r="AS352" s="22"/>
      <c r="AT352" s="22"/>
      <c r="AU352" s="22"/>
      <c r="AV352" s="22"/>
      <c r="AW352" s="22"/>
      <c r="AX352" s="22"/>
      <c r="AY352" s="22"/>
      <c r="AZ352" s="22"/>
      <c r="CL352" s="22"/>
      <c r="CM352" s="22"/>
      <c r="CN352" s="22"/>
      <c r="CO352" s="22"/>
      <c r="CP352" s="22"/>
      <c r="CQ352" s="22"/>
      <c r="CR352" s="22"/>
      <c r="CS352" s="22"/>
      <c r="CT352" s="22"/>
      <c r="CU352" s="22"/>
      <c r="CV352" s="22"/>
      <c r="CW352" s="22"/>
      <c r="CX352" s="22"/>
      <c r="CY352" s="22"/>
      <c r="CZ352" s="22"/>
      <c r="DA352" s="22"/>
      <c r="DB352" s="22"/>
      <c r="DC352" s="22"/>
      <c r="DD352" s="22"/>
      <c r="DE352" s="22"/>
      <c r="DF352" s="22"/>
      <c r="DG352" s="22"/>
      <c r="DH352" s="22"/>
      <c r="DI352" s="22"/>
      <c r="DJ352" s="22"/>
      <c r="DK352" s="22"/>
    </row>
    <row r="353" spans="1:115" ht="17.25" customHeight="1" x14ac:dyDescent="0.25">
      <c r="A353" s="32" t="s">
        <v>235</v>
      </c>
      <c r="B353" s="41" t="s">
        <v>27</v>
      </c>
      <c r="C353" s="18"/>
      <c r="D353" s="18"/>
      <c r="E353" s="19"/>
      <c r="F353" s="28"/>
      <c r="G353" s="21"/>
      <c r="BA353" s="22"/>
      <c r="BB353" s="22"/>
      <c r="BC353" s="22"/>
      <c r="BD353" s="22"/>
      <c r="BE353" s="22"/>
      <c r="BF353" s="22"/>
      <c r="BG353" s="22"/>
      <c r="BH353" s="22"/>
      <c r="BI353" s="22"/>
      <c r="BJ353" s="22"/>
      <c r="BK353" s="22"/>
      <c r="BL353" s="22"/>
      <c r="BM353" s="22"/>
      <c r="BN353" s="22"/>
      <c r="BO353" s="22"/>
      <c r="BP353" s="22"/>
      <c r="BQ353" s="22"/>
      <c r="BR353" s="22"/>
      <c r="BS353" s="22"/>
      <c r="BT353" s="22"/>
      <c r="BU353" s="22"/>
      <c r="BV353" s="22"/>
      <c r="BW353" s="22"/>
      <c r="BX353" s="22"/>
      <c r="BY353" s="22"/>
      <c r="BZ353" s="22"/>
      <c r="CA353" s="22"/>
      <c r="CB353" s="22"/>
      <c r="CC353" s="22"/>
      <c r="CD353" s="22"/>
      <c r="CE353" s="22"/>
      <c r="CF353" s="22"/>
      <c r="CJ353" s="22"/>
      <c r="CK353" s="22"/>
      <c r="CL353" s="22"/>
      <c r="CM353" s="22"/>
      <c r="CN353" s="22"/>
      <c r="CO353" s="22"/>
      <c r="CP353" s="22"/>
      <c r="CQ353" s="22"/>
      <c r="CR353" s="22"/>
      <c r="CS353" s="22"/>
      <c r="CT353" s="22"/>
      <c r="CU353" s="22"/>
      <c r="CV353" s="22"/>
      <c r="CW353" s="22"/>
      <c r="CX353" s="22"/>
      <c r="CY353" s="22"/>
      <c r="CZ353" s="22"/>
      <c r="DA353" s="22"/>
      <c r="DB353" s="22"/>
      <c r="DC353" s="22"/>
      <c r="DD353" s="22"/>
      <c r="DE353" s="22"/>
      <c r="DF353" s="22"/>
      <c r="DG353" s="22"/>
      <c r="DH353" s="22"/>
      <c r="DI353" s="22"/>
      <c r="DJ353" s="22"/>
      <c r="DK353" s="22"/>
    </row>
    <row r="354" spans="1:115" ht="18.75" customHeight="1" x14ac:dyDescent="0.25">
      <c r="A354" s="47" t="s">
        <v>125</v>
      </c>
      <c r="B354" s="24"/>
      <c r="C354" s="25">
        <v>42864</v>
      </c>
      <c r="D354" s="25">
        <v>42864</v>
      </c>
      <c r="E354" s="27">
        <v>5</v>
      </c>
      <c r="F354" s="28">
        <f t="shared" si="27"/>
        <v>1</v>
      </c>
      <c r="G354" s="29">
        <v>5</v>
      </c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  <c r="AI354" s="22"/>
      <c r="AJ354" s="22"/>
      <c r="AK354" s="22"/>
      <c r="AL354" s="22"/>
      <c r="AM354" s="22"/>
      <c r="AN354" s="22"/>
      <c r="AO354" s="22"/>
      <c r="AP354" s="22"/>
      <c r="AQ354" s="22"/>
      <c r="AR354" s="22"/>
      <c r="AS354" s="22"/>
      <c r="AT354" s="22"/>
      <c r="AU354" s="22"/>
      <c r="AV354" s="22"/>
      <c r="AW354" s="22"/>
      <c r="AX354" s="22"/>
      <c r="AY354" s="22"/>
      <c r="AZ354" s="22"/>
      <c r="CL354" s="22"/>
      <c r="CM354" s="22"/>
      <c r="CN354" s="22"/>
      <c r="CO354" s="22"/>
      <c r="CP354" s="22"/>
      <c r="CQ354" s="22"/>
      <c r="CR354" s="22"/>
      <c r="CS354" s="22"/>
      <c r="CT354" s="22"/>
      <c r="CU354" s="22"/>
      <c r="CV354" s="22"/>
      <c r="CW354" s="22"/>
      <c r="CX354" s="22"/>
      <c r="CY354" s="22"/>
      <c r="CZ354" s="22"/>
      <c r="DA354" s="22"/>
      <c r="DB354" s="22"/>
      <c r="DC354" s="22"/>
      <c r="DD354" s="22"/>
      <c r="DE354" s="22"/>
      <c r="DF354" s="22"/>
      <c r="DG354" s="22"/>
      <c r="DH354" s="22"/>
      <c r="DI354" s="22"/>
      <c r="DJ354" s="22"/>
      <c r="DK354" s="22"/>
    </row>
    <row r="355" spans="1:115" x14ac:dyDescent="0.25">
      <c r="A355" s="31" t="s">
        <v>236</v>
      </c>
      <c r="B355" s="40" t="s">
        <v>28</v>
      </c>
      <c r="F355" s="28"/>
      <c r="AN355" s="22"/>
      <c r="AO355" s="22"/>
      <c r="AP355" s="22"/>
      <c r="AQ355" s="22"/>
      <c r="AR355" s="22"/>
      <c r="AS355" s="22"/>
      <c r="AT355" s="22"/>
      <c r="AU355" s="22"/>
      <c r="AV355" s="22"/>
      <c r="AW355" s="22"/>
      <c r="AX355" s="22"/>
      <c r="AY355" s="22"/>
      <c r="AZ355" s="22"/>
      <c r="BA355" s="22"/>
      <c r="BB355" s="22"/>
      <c r="BC355" s="22"/>
      <c r="BD355" s="22"/>
      <c r="BE355" s="22"/>
      <c r="BF355" s="22"/>
      <c r="BG355" s="22"/>
      <c r="BH355" s="22"/>
      <c r="BI355" s="22"/>
      <c r="BJ355" s="22"/>
      <c r="BK355" s="22"/>
      <c r="BL355" s="22"/>
      <c r="BM355" s="22"/>
      <c r="BN355" s="22"/>
      <c r="BO355" s="22"/>
      <c r="BP355" s="22"/>
      <c r="BQ355" s="22"/>
      <c r="BR355" s="22"/>
      <c r="BS355" s="22"/>
      <c r="BT355" s="22"/>
      <c r="BU355" s="22"/>
      <c r="BV355" s="22"/>
      <c r="BW355" s="22"/>
      <c r="BX355" s="22"/>
      <c r="BY355" s="22"/>
      <c r="BZ355" s="22"/>
      <c r="CA355" s="22"/>
      <c r="CB355" s="22"/>
      <c r="CC355" s="22"/>
      <c r="CD355" s="22"/>
      <c r="CE355" s="22"/>
      <c r="CF355" s="22"/>
      <c r="CL355" s="22"/>
      <c r="CM355" s="22"/>
      <c r="CN355" s="22"/>
      <c r="CO355" s="22"/>
      <c r="CP355" s="22"/>
      <c r="CQ355" s="22"/>
      <c r="CR355" s="22"/>
      <c r="CS355" s="22"/>
      <c r="CT355" s="22"/>
      <c r="CU355" s="22"/>
      <c r="CV355" s="22"/>
      <c r="CW355" s="22"/>
      <c r="CX355" s="22"/>
      <c r="CY355" s="22"/>
      <c r="CZ355" s="22"/>
      <c r="DA355" s="22"/>
      <c r="DB355" s="22"/>
      <c r="DC355" s="22"/>
      <c r="DD355" s="22"/>
      <c r="DE355" s="22"/>
      <c r="DF355" s="22"/>
      <c r="DG355" s="22"/>
      <c r="DH355" s="22"/>
      <c r="DI355" s="22"/>
      <c r="DJ355" s="22"/>
      <c r="DK355" s="22"/>
    </row>
    <row r="356" spans="1:115" ht="18.75" customHeight="1" x14ac:dyDescent="0.25">
      <c r="A356" s="47" t="s">
        <v>236</v>
      </c>
      <c r="B356" s="24"/>
      <c r="C356" s="25">
        <v>42864</v>
      </c>
      <c r="D356" s="25">
        <v>42864</v>
      </c>
      <c r="E356" s="27">
        <v>6</v>
      </c>
      <c r="F356" s="28">
        <f t="shared" si="27"/>
        <v>0.66666666666666663</v>
      </c>
      <c r="G356" s="29">
        <v>4</v>
      </c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  <c r="AI356" s="22"/>
      <c r="AJ356" s="22"/>
      <c r="AK356" s="22"/>
      <c r="AL356" s="22"/>
      <c r="AM356" s="22"/>
      <c r="AN356" s="22"/>
      <c r="AO356" s="22"/>
      <c r="AP356" s="22"/>
      <c r="AQ356" s="22"/>
      <c r="AR356" s="22"/>
      <c r="AS356" s="22"/>
      <c r="AT356" s="22"/>
      <c r="AU356" s="22"/>
      <c r="AV356" s="22"/>
      <c r="AW356" s="22"/>
      <c r="AX356" s="22"/>
      <c r="AY356" s="22"/>
      <c r="AZ356" s="22"/>
      <c r="CL356" s="22"/>
      <c r="CM356" s="22"/>
      <c r="CN356" s="22"/>
      <c r="CO356" s="22"/>
      <c r="CP356" s="22"/>
      <c r="CQ356" s="22"/>
      <c r="CR356" s="22"/>
      <c r="CS356" s="22"/>
      <c r="CT356" s="22"/>
      <c r="CU356" s="22"/>
      <c r="CV356" s="22"/>
      <c r="CW356" s="22"/>
      <c r="CX356" s="22"/>
      <c r="CY356" s="22"/>
      <c r="CZ356" s="22"/>
      <c r="DA356" s="22"/>
      <c r="DB356" s="22"/>
      <c r="DC356" s="22"/>
      <c r="DD356" s="22"/>
      <c r="DE356" s="22"/>
      <c r="DF356" s="22"/>
      <c r="DG356" s="22"/>
      <c r="DH356" s="22"/>
      <c r="DI356" s="22"/>
      <c r="DJ356" s="22"/>
      <c r="DK356" s="22"/>
    </row>
    <row r="357" spans="1:115" x14ac:dyDescent="0.25">
      <c r="A357" s="31" t="s">
        <v>198</v>
      </c>
      <c r="B357" s="39" t="s">
        <v>21</v>
      </c>
      <c r="F357" s="28"/>
      <c r="BA357" s="22"/>
      <c r="BB357" s="22"/>
      <c r="BC357" s="22"/>
      <c r="BD357" s="22"/>
      <c r="BE357" s="22"/>
      <c r="BF357" s="22"/>
      <c r="BG357" s="22"/>
      <c r="BH357" s="22"/>
      <c r="BI357" s="22"/>
      <c r="BJ357" s="22"/>
      <c r="BK357" s="22"/>
      <c r="BL357" s="22"/>
      <c r="BM357" s="22"/>
      <c r="BN357" s="22"/>
      <c r="BO357" s="22"/>
      <c r="BP357" s="22"/>
      <c r="BQ357" s="22"/>
      <c r="BR357" s="22"/>
      <c r="BS357" s="22"/>
      <c r="BT357" s="22"/>
      <c r="BU357" s="22"/>
      <c r="BV357" s="22"/>
      <c r="BW357" s="22"/>
      <c r="BX357" s="22"/>
      <c r="BY357" s="22"/>
      <c r="BZ357" s="22"/>
      <c r="CA357" s="22"/>
      <c r="CB357" s="22"/>
      <c r="CC357" s="22"/>
      <c r="CD357" s="22"/>
      <c r="CE357" s="22"/>
      <c r="CF357" s="22"/>
      <c r="CJ357" s="22"/>
      <c r="CK357" s="22"/>
      <c r="CL357" s="22"/>
      <c r="CM357" s="22"/>
      <c r="CN357" s="22"/>
      <c r="CO357" s="22"/>
      <c r="CP357" s="22"/>
      <c r="CQ357" s="22"/>
      <c r="CR357" s="22"/>
      <c r="CS357" s="22"/>
      <c r="CT357" s="22"/>
      <c r="CU357" s="22"/>
      <c r="CV357" s="22"/>
      <c r="CW357" s="22"/>
      <c r="CX357" s="22"/>
      <c r="CY357" s="22"/>
      <c r="CZ357" s="22"/>
      <c r="DA357" s="22"/>
      <c r="DB357" s="22"/>
      <c r="DC357" s="22"/>
      <c r="DD357" s="22"/>
      <c r="DE357" s="22"/>
      <c r="DF357" s="22"/>
      <c r="DG357" s="22"/>
      <c r="DH357" s="22"/>
      <c r="DI357" s="22"/>
      <c r="DJ357" s="22"/>
      <c r="DK357" s="22"/>
    </row>
    <row r="358" spans="1:115" ht="18.75" customHeight="1" x14ac:dyDescent="0.25">
      <c r="A358" s="47" t="s">
        <v>202</v>
      </c>
      <c r="B358" s="24"/>
      <c r="C358" s="25">
        <v>42864</v>
      </c>
      <c r="D358" s="25">
        <v>42864</v>
      </c>
      <c r="E358" s="27">
        <v>8</v>
      </c>
      <c r="F358" s="28">
        <f t="shared" si="27"/>
        <v>0.75</v>
      </c>
      <c r="G358" s="29">
        <v>6</v>
      </c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  <c r="AI358" s="22"/>
      <c r="AJ358" s="22"/>
      <c r="AK358" s="22"/>
      <c r="AL358" s="22"/>
      <c r="AM358" s="22"/>
      <c r="AN358" s="22"/>
      <c r="AO358" s="22"/>
      <c r="AP358" s="22"/>
      <c r="AQ358" s="22"/>
      <c r="AR358" s="22"/>
      <c r="AS358" s="22"/>
      <c r="AT358" s="22"/>
      <c r="AU358" s="22"/>
      <c r="AV358" s="22"/>
      <c r="AW358" s="22"/>
      <c r="AX358" s="22"/>
      <c r="AY358" s="22"/>
      <c r="AZ358" s="22"/>
      <c r="CL358" s="22"/>
      <c r="CM358" s="22"/>
      <c r="CN358" s="22"/>
      <c r="CO358" s="22"/>
      <c r="CP358" s="22"/>
      <c r="CQ358" s="22"/>
      <c r="CR358" s="22"/>
      <c r="CS358" s="22"/>
      <c r="CT358" s="22"/>
      <c r="CU358" s="22"/>
      <c r="CV358" s="22"/>
      <c r="CW358" s="22"/>
      <c r="CX358" s="22"/>
      <c r="CY358" s="22"/>
      <c r="CZ358" s="22"/>
      <c r="DA358" s="22"/>
      <c r="DB358" s="22"/>
      <c r="DC358" s="22"/>
      <c r="DD358" s="22"/>
      <c r="DE358" s="22"/>
      <c r="DF358" s="22"/>
      <c r="DG358" s="22"/>
      <c r="DH358" s="22"/>
      <c r="DI358" s="22"/>
      <c r="DJ358" s="22"/>
      <c r="DK358" s="22"/>
    </row>
    <row r="359" spans="1:115" x14ac:dyDescent="0.25">
      <c r="A359" s="32" t="s">
        <v>212</v>
      </c>
      <c r="B359" s="37" t="s">
        <v>11</v>
      </c>
      <c r="C359" s="18"/>
      <c r="D359" s="18"/>
      <c r="E359" s="19"/>
      <c r="F359" s="28"/>
      <c r="G359" s="21"/>
      <c r="BA359" s="22"/>
      <c r="BB359" s="22"/>
      <c r="BC359" s="22"/>
      <c r="BD359" s="22"/>
      <c r="BE359" s="22"/>
      <c r="BF359" s="22"/>
      <c r="BG359" s="22"/>
      <c r="BH359" s="22"/>
      <c r="BI359" s="22"/>
      <c r="BJ359" s="22"/>
      <c r="BK359" s="22"/>
      <c r="BL359" s="22"/>
      <c r="BM359" s="22"/>
      <c r="BN359" s="22"/>
      <c r="BO359" s="22"/>
      <c r="BP359" s="22"/>
      <c r="BQ359" s="22"/>
      <c r="BR359" s="22"/>
      <c r="BS359" s="22"/>
      <c r="BT359" s="22"/>
      <c r="BU359" s="22"/>
      <c r="BV359" s="22"/>
      <c r="BW359" s="22"/>
      <c r="BX359" s="22"/>
      <c r="BY359" s="22"/>
      <c r="BZ359" s="22"/>
      <c r="CA359" s="22"/>
      <c r="CB359" s="22"/>
      <c r="CC359" s="22"/>
      <c r="CD359" s="22"/>
      <c r="CE359" s="22"/>
      <c r="CF359" s="22"/>
      <c r="CJ359" s="22"/>
      <c r="CK359" s="22"/>
      <c r="CL359" s="22"/>
      <c r="CM359" s="22"/>
      <c r="CN359" s="22"/>
      <c r="CO359" s="22"/>
      <c r="CP359" s="22"/>
      <c r="CQ359" s="22"/>
      <c r="CR359" s="22"/>
      <c r="CS359" s="22"/>
      <c r="CT359" s="22"/>
      <c r="CU359" s="22"/>
      <c r="CV359" s="22"/>
      <c r="CW359" s="22"/>
      <c r="CX359" s="22"/>
      <c r="CY359" s="22"/>
      <c r="CZ359" s="22"/>
      <c r="DA359" s="22"/>
      <c r="DB359" s="22"/>
      <c r="DC359" s="22"/>
      <c r="DD359" s="22"/>
      <c r="DE359" s="22"/>
      <c r="DF359" s="22"/>
      <c r="DG359" s="22"/>
      <c r="DH359" s="22"/>
      <c r="DI359" s="22"/>
      <c r="DJ359" s="22"/>
      <c r="DK359" s="22"/>
    </row>
    <row r="360" spans="1:115" ht="18.75" customHeight="1" x14ac:dyDescent="0.25">
      <c r="A360" s="47" t="s">
        <v>212</v>
      </c>
      <c r="B360" s="24"/>
      <c r="C360" s="25">
        <v>42864</v>
      </c>
      <c r="D360" s="25">
        <v>42865</v>
      </c>
      <c r="E360" s="27">
        <v>8</v>
      </c>
      <c r="F360" s="28">
        <f t="shared" si="27"/>
        <v>1</v>
      </c>
      <c r="G360" s="29">
        <v>8</v>
      </c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  <c r="AI360" s="22"/>
      <c r="AJ360" s="22"/>
      <c r="AK360" s="22"/>
      <c r="AL360" s="22"/>
      <c r="AM360" s="22"/>
      <c r="AN360" s="22"/>
      <c r="AO360" s="22"/>
      <c r="AP360" s="22"/>
      <c r="AQ360" s="22"/>
      <c r="AR360" s="22"/>
      <c r="AS360" s="22"/>
      <c r="AT360" s="22"/>
      <c r="AU360" s="22"/>
      <c r="AV360" s="22"/>
      <c r="AW360" s="22"/>
      <c r="AX360" s="22"/>
      <c r="AY360" s="22"/>
      <c r="AZ360" s="22"/>
      <c r="CL360" s="22"/>
      <c r="CM360" s="22"/>
      <c r="CN360" s="22"/>
      <c r="CO360" s="22"/>
      <c r="CP360" s="22"/>
      <c r="CQ360" s="22"/>
      <c r="CR360" s="22"/>
      <c r="CS360" s="22"/>
      <c r="CT360" s="22"/>
      <c r="CU360" s="22"/>
      <c r="CV360" s="22"/>
      <c r="CW360" s="22"/>
      <c r="CX360" s="22"/>
      <c r="CY360" s="22"/>
      <c r="CZ360" s="22"/>
      <c r="DA360" s="22"/>
      <c r="DB360" s="22"/>
      <c r="DC360" s="22"/>
      <c r="DD360" s="22"/>
      <c r="DE360" s="22"/>
      <c r="DF360" s="22"/>
      <c r="DG360" s="22"/>
      <c r="DH360" s="22"/>
      <c r="DI360" s="22"/>
      <c r="DJ360" s="22"/>
      <c r="DK360" s="22"/>
    </row>
    <row r="361" spans="1:115" x14ac:dyDescent="0.25">
      <c r="A361" s="49" t="s">
        <v>237</v>
      </c>
      <c r="B361" s="49" t="s">
        <v>89</v>
      </c>
      <c r="C361" s="18"/>
      <c r="D361" s="18"/>
      <c r="E361" s="19"/>
      <c r="F361" s="28"/>
      <c r="G361" s="21"/>
      <c r="CL361" s="22"/>
      <c r="CM361" s="22"/>
      <c r="CN361" s="22"/>
      <c r="CO361" s="22"/>
      <c r="CP361" s="22"/>
      <c r="CQ361" s="22"/>
      <c r="CR361" s="22"/>
      <c r="CS361" s="22"/>
      <c r="CT361" s="22"/>
      <c r="CU361" s="22"/>
      <c r="CV361" s="22"/>
      <c r="CW361" s="22"/>
      <c r="CX361" s="22"/>
      <c r="CY361" s="22"/>
      <c r="CZ361" s="22"/>
      <c r="DA361" s="22"/>
      <c r="DB361" s="22"/>
      <c r="DC361" s="22"/>
      <c r="DD361" s="22"/>
      <c r="DE361" s="22"/>
      <c r="DF361" s="22"/>
      <c r="DG361" s="22"/>
      <c r="DH361" s="22"/>
      <c r="DI361" s="22"/>
      <c r="DJ361" s="22"/>
      <c r="DK361" s="22"/>
    </row>
    <row r="362" spans="1:115" x14ac:dyDescent="0.25">
      <c r="A362" s="47" t="s">
        <v>238</v>
      </c>
      <c r="B362" s="24"/>
      <c r="C362" s="25">
        <v>42864</v>
      </c>
      <c r="D362" s="25">
        <v>42864</v>
      </c>
      <c r="E362" s="27">
        <v>2</v>
      </c>
      <c r="F362" s="28">
        <f t="shared" si="27"/>
        <v>1</v>
      </c>
      <c r="G362" s="29">
        <v>2</v>
      </c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  <c r="AI362" s="22"/>
      <c r="AJ362" s="22"/>
      <c r="AK362" s="22"/>
      <c r="AL362" s="22"/>
      <c r="AM362" s="22"/>
      <c r="AN362" s="22"/>
      <c r="AO362" s="22"/>
      <c r="AP362" s="22"/>
      <c r="AQ362" s="22"/>
      <c r="AR362" s="22"/>
      <c r="AS362" s="22"/>
      <c r="AT362" s="22"/>
      <c r="AU362" s="22"/>
      <c r="AV362" s="22"/>
      <c r="AW362" s="22"/>
      <c r="AX362" s="22"/>
      <c r="AY362" s="22"/>
      <c r="AZ362" s="22"/>
      <c r="CL362" s="22"/>
      <c r="CM362" s="22"/>
      <c r="CN362" s="22"/>
      <c r="CO362" s="22"/>
      <c r="CP362" s="22"/>
      <c r="CQ362" s="22"/>
      <c r="CR362" s="22"/>
      <c r="CS362" s="22"/>
      <c r="CT362" s="22"/>
      <c r="CU362" s="22"/>
      <c r="CV362" s="22"/>
      <c r="CW362" s="22"/>
      <c r="CX362" s="22"/>
      <c r="CY362" s="22"/>
      <c r="CZ362" s="22"/>
      <c r="DA362" s="22"/>
      <c r="DB362" s="22"/>
      <c r="DC362" s="22"/>
      <c r="DD362" s="22"/>
      <c r="DE362" s="22"/>
      <c r="DF362" s="22"/>
      <c r="DG362" s="22"/>
      <c r="DH362" s="22"/>
      <c r="DI362" s="22"/>
      <c r="DJ362" s="22"/>
      <c r="DK362" s="22"/>
    </row>
    <row r="363" spans="1:115" ht="13.5" customHeight="1" x14ac:dyDescent="0.25">
      <c r="A363" s="47" t="s">
        <v>230</v>
      </c>
      <c r="B363" s="24"/>
      <c r="C363" s="25">
        <v>42865</v>
      </c>
      <c r="D363" s="25">
        <v>42865</v>
      </c>
      <c r="E363" s="27">
        <v>2</v>
      </c>
      <c r="F363" s="28">
        <f t="shared" ref="F363:F426" si="28">G363/E363</f>
        <v>1.5</v>
      </c>
      <c r="G363" s="29">
        <v>3</v>
      </c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  <c r="AI363" s="22"/>
      <c r="AJ363" s="22"/>
      <c r="AK363" s="22"/>
      <c r="AL363" s="22"/>
      <c r="AM363" s="22"/>
      <c r="AN363" s="22"/>
      <c r="AO363" s="22"/>
      <c r="AP363" s="22"/>
      <c r="AQ363" s="22"/>
      <c r="AR363" s="22"/>
      <c r="AS363" s="22"/>
      <c r="AT363" s="22"/>
      <c r="AU363" s="22"/>
      <c r="AV363" s="22"/>
      <c r="AW363" s="22"/>
      <c r="AX363" s="22"/>
      <c r="AY363" s="22"/>
      <c r="AZ363" s="22"/>
      <c r="CL363" s="22"/>
      <c r="CM363" s="22"/>
      <c r="CN363" s="22"/>
      <c r="CO363" s="22"/>
      <c r="CP363" s="22"/>
      <c r="CQ363" s="22"/>
      <c r="CR363" s="22"/>
      <c r="CS363" s="22"/>
      <c r="CT363" s="22"/>
      <c r="CU363" s="22"/>
      <c r="CV363" s="22"/>
      <c r="CW363" s="22"/>
      <c r="CX363" s="22"/>
      <c r="CY363" s="22"/>
      <c r="CZ363" s="22"/>
      <c r="DA363" s="22"/>
      <c r="DB363" s="22"/>
      <c r="DC363" s="22"/>
      <c r="DD363" s="22"/>
      <c r="DE363" s="22"/>
      <c r="DF363" s="22"/>
      <c r="DG363" s="22"/>
      <c r="DH363" s="22"/>
      <c r="DI363" s="22"/>
      <c r="DJ363" s="22"/>
      <c r="DK363" s="22"/>
    </row>
    <row r="364" spans="1:115" ht="16.5" customHeight="1" x14ac:dyDescent="0.25">
      <c r="A364" s="30" t="s">
        <v>239</v>
      </c>
      <c r="B364" s="38" t="s">
        <v>14</v>
      </c>
      <c r="C364" s="18"/>
      <c r="D364" s="18"/>
      <c r="E364" s="19"/>
      <c r="F364" s="28"/>
      <c r="G364" s="21"/>
      <c r="CL364" s="22"/>
      <c r="CM364" s="22"/>
      <c r="CN364" s="22"/>
      <c r="CO364" s="22"/>
      <c r="CP364" s="22"/>
      <c r="CQ364" s="22"/>
      <c r="CR364" s="22"/>
      <c r="CS364" s="22"/>
      <c r="CT364" s="22"/>
      <c r="CU364" s="22"/>
      <c r="CV364" s="22"/>
      <c r="CW364" s="22"/>
      <c r="CX364" s="22"/>
      <c r="CY364" s="22"/>
      <c r="CZ364" s="22"/>
      <c r="DA364" s="22"/>
      <c r="DB364" s="22"/>
      <c r="DC364" s="22"/>
      <c r="DD364" s="22"/>
      <c r="DE364" s="22"/>
      <c r="DF364" s="22"/>
      <c r="DG364" s="22"/>
      <c r="DH364" s="22"/>
      <c r="DI364" s="22"/>
      <c r="DJ364" s="22"/>
      <c r="DK364" s="22"/>
    </row>
    <row r="365" spans="1:115" ht="16.5" customHeight="1" x14ac:dyDescent="0.25">
      <c r="A365" s="47" t="s">
        <v>250</v>
      </c>
      <c r="B365" s="24"/>
      <c r="C365" s="25">
        <v>42865</v>
      </c>
      <c r="D365" s="25">
        <v>42865</v>
      </c>
      <c r="E365" s="27">
        <v>5</v>
      </c>
      <c r="F365" s="28">
        <f t="shared" si="28"/>
        <v>1.2</v>
      </c>
      <c r="G365" s="29">
        <v>6</v>
      </c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  <c r="AI365" s="22"/>
      <c r="AJ365" s="22"/>
      <c r="AK365" s="22"/>
      <c r="AL365" s="22"/>
      <c r="AM365" s="22"/>
      <c r="AN365" s="22"/>
      <c r="AO365" s="22"/>
      <c r="AP365" s="22"/>
      <c r="AQ365" s="22"/>
      <c r="AR365" s="22"/>
      <c r="AS365" s="22"/>
      <c r="AT365" s="22"/>
      <c r="AU365" s="22"/>
      <c r="AV365" s="22"/>
      <c r="AW365" s="22"/>
      <c r="AX365" s="22"/>
      <c r="AY365" s="22"/>
      <c r="AZ365" s="22"/>
      <c r="BA365" s="22"/>
      <c r="BB365" s="22"/>
      <c r="BC365" s="22"/>
      <c r="BD365" s="22"/>
      <c r="BE365" s="22"/>
      <c r="BF365" s="22"/>
      <c r="BG365" s="22"/>
      <c r="BH365" s="22"/>
      <c r="BI365" s="22"/>
      <c r="BJ365" s="22"/>
      <c r="BK365" s="22"/>
      <c r="BL365" s="22"/>
      <c r="BM365" s="22"/>
      <c r="BN365" s="22"/>
      <c r="BO365" s="22"/>
      <c r="BP365" s="22"/>
      <c r="BQ365" s="22"/>
      <c r="BR365" s="22"/>
      <c r="BS365" s="22"/>
      <c r="BT365" s="22"/>
      <c r="BU365" s="22"/>
      <c r="BV365" s="22"/>
      <c r="BW365" s="22"/>
      <c r="BX365" s="22"/>
      <c r="BY365" s="22"/>
      <c r="BZ365" s="22"/>
      <c r="CA365" s="22"/>
      <c r="CB365" s="22"/>
      <c r="CC365" s="22"/>
      <c r="CD365" s="22"/>
      <c r="CE365" s="22"/>
      <c r="CF365" s="22"/>
      <c r="CJ365" s="22"/>
      <c r="CK365" s="22"/>
      <c r="CL365" s="22"/>
      <c r="CM365" s="22"/>
      <c r="CN365" s="22"/>
      <c r="CO365" s="22"/>
      <c r="CP365" s="22"/>
      <c r="CQ365" s="22"/>
      <c r="CR365" s="22"/>
      <c r="CS365" s="22"/>
      <c r="CT365" s="22"/>
      <c r="CU365" s="22"/>
      <c r="CV365" s="22"/>
      <c r="CW365" s="22"/>
      <c r="CX365" s="22"/>
      <c r="CY365" s="22"/>
      <c r="CZ365" s="22"/>
      <c r="DA365" s="22"/>
      <c r="DB365" s="22"/>
      <c r="DC365" s="22"/>
      <c r="DD365" s="22"/>
      <c r="DE365" s="22"/>
      <c r="DF365" s="22"/>
      <c r="DG365" s="22"/>
      <c r="DH365" s="22"/>
      <c r="DI365" s="22"/>
      <c r="DJ365" s="22"/>
      <c r="DK365" s="22"/>
    </row>
    <row r="366" spans="1:115" ht="16.5" customHeight="1" x14ac:dyDescent="0.25">
      <c r="A366" s="47" t="s">
        <v>246</v>
      </c>
      <c r="B366" s="24"/>
      <c r="C366" s="25">
        <v>42865</v>
      </c>
      <c r="D366" s="25">
        <v>42865</v>
      </c>
      <c r="E366" s="27">
        <v>3</v>
      </c>
      <c r="F366" s="28">
        <f t="shared" si="28"/>
        <v>0.66666666666666663</v>
      </c>
      <c r="G366" s="29">
        <v>2</v>
      </c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  <c r="AI366" s="22"/>
      <c r="AJ366" s="22"/>
      <c r="AK366" s="22"/>
      <c r="AL366" s="22"/>
      <c r="AM366" s="22"/>
      <c r="AN366" s="22"/>
      <c r="AO366" s="22"/>
      <c r="AP366" s="22"/>
      <c r="AQ366" s="22"/>
      <c r="AR366" s="22"/>
      <c r="AS366" s="22"/>
      <c r="AT366" s="22"/>
      <c r="AU366" s="22"/>
      <c r="AV366" s="22"/>
      <c r="AW366" s="22"/>
      <c r="AX366" s="22"/>
      <c r="AY366" s="22"/>
      <c r="AZ366" s="22"/>
      <c r="BA366" s="22"/>
      <c r="BB366" s="22"/>
      <c r="BC366" s="22"/>
      <c r="BD366" s="22"/>
      <c r="BE366" s="22"/>
      <c r="BF366" s="22"/>
      <c r="BG366" s="22"/>
      <c r="BH366" s="22"/>
      <c r="BI366" s="22"/>
      <c r="BJ366" s="22"/>
      <c r="BK366" s="22"/>
      <c r="BL366" s="22"/>
      <c r="BM366" s="22"/>
      <c r="BN366" s="22"/>
      <c r="BO366" s="22"/>
      <c r="BP366" s="22"/>
      <c r="BQ366" s="22"/>
      <c r="BR366" s="22"/>
      <c r="BS366" s="22"/>
      <c r="BT366" s="22"/>
      <c r="BU366" s="22"/>
      <c r="BV366" s="22"/>
      <c r="BW366" s="22"/>
      <c r="BX366" s="22"/>
      <c r="BY366" s="22"/>
      <c r="BZ366" s="22"/>
      <c r="CA366" s="22"/>
      <c r="CB366" s="22"/>
      <c r="CC366" s="22"/>
      <c r="CD366" s="22"/>
      <c r="CE366" s="22"/>
      <c r="CF366" s="22"/>
      <c r="CJ366" s="22"/>
      <c r="CK366" s="22"/>
      <c r="CL366" s="22"/>
      <c r="CM366" s="22"/>
      <c r="CN366" s="22"/>
      <c r="CO366" s="22"/>
      <c r="CP366" s="22"/>
      <c r="CQ366" s="22"/>
      <c r="CR366" s="22"/>
      <c r="CS366" s="22"/>
      <c r="CT366" s="22"/>
      <c r="CU366" s="22"/>
      <c r="CV366" s="22"/>
      <c r="CW366" s="22"/>
      <c r="CX366" s="22"/>
      <c r="CY366" s="22"/>
      <c r="CZ366" s="22"/>
      <c r="DA366" s="22"/>
      <c r="DB366" s="22"/>
      <c r="DC366" s="22"/>
      <c r="DD366" s="22"/>
      <c r="DE366" s="22"/>
      <c r="DF366" s="22"/>
      <c r="DG366" s="22"/>
      <c r="DH366" s="22"/>
      <c r="DI366" s="22"/>
      <c r="DJ366" s="22"/>
      <c r="DK366" s="22"/>
    </row>
    <row r="367" spans="1:115" ht="17.25" customHeight="1" x14ac:dyDescent="0.25">
      <c r="A367" s="32" t="s">
        <v>248</v>
      </c>
      <c r="B367" s="41" t="s">
        <v>27</v>
      </c>
      <c r="C367" s="18"/>
      <c r="D367" s="18"/>
      <c r="E367" s="19"/>
      <c r="F367" s="28"/>
      <c r="G367" s="21"/>
      <c r="BA367" s="22"/>
      <c r="BB367" s="22"/>
      <c r="BC367" s="22"/>
      <c r="BD367" s="22"/>
      <c r="BE367" s="22"/>
      <c r="BF367" s="22"/>
      <c r="BG367" s="22"/>
      <c r="BH367" s="22"/>
      <c r="BI367" s="22"/>
      <c r="BJ367" s="22"/>
      <c r="BK367" s="22"/>
      <c r="BL367" s="22"/>
      <c r="BM367" s="22"/>
      <c r="BN367" s="22"/>
      <c r="BO367" s="22"/>
      <c r="BP367" s="22"/>
      <c r="BQ367" s="22"/>
      <c r="BR367" s="22"/>
      <c r="BS367" s="22"/>
      <c r="BT367" s="22"/>
      <c r="BU367" s="22"/>
      <c r="BV367" s="22"/>
      <c r="BW367" s="22"/>
      <c r="BX367" s="22"/>
      <c r="BY367" s="22"/>
      <c r="BZ367" s="22"/>
      <c r="CA367" s="22"/>
      <c r="CB367" s="22"/>
      <c r="CC367" s="22"/>
      <c r="CD367" s="22"/>
      <c r="CE367" s="22"/>
      <c r="CF367" s="22"/>
      <c r="CJ367" s="22"/>
      <c r="CK367" s="22"/>
      <c r="CL367" s="22"/>
      <c r="CM367" s="22"/>
      <c r="CN367" s="22"/>
      <c r="CO367" s="22"/>
      <c r="CP367" s="22"/>
      <c r="CQ367" s="22"/>
      <c r="CR367" s="22"/>
      <c r="CS367" s="22"/>
      <c r="CT367" s="22"/>
      <c r="CU367" s="22"/>
      <c r="CV367" s="22"/>
      <c r="CW367" s="22"/>
      <c r="CX367" s="22"/>
      <c r="CY367" s="22"/>
      <c r="CZ367" s="22"/>
      <c r="DA367" s="22"/>
      <c r="DB367" s="22"/>
      <c r="DC367" s="22"/>
      <c r="DD367" s="22"/>
      <c r="DE367" s="22"/>
      <c r="DF367" s="22"/>
      <c r="DG367" s="22"/>
      <c r="DH367" s="22"/>
      <c r="DI367" s="22"/>
      <c r="DJ367" s="22"/>
      <c r="DK367" s="22"/>
    </row>
    <row r="368" spans="1:115" ht="18.75" customHeight="1" x14ac:dyDescent="0.25">
      <c r="A368" s="47" t="s">
        <v>247</v>
      </c>
      <c r="B368" s="24"/>
      <c r="C368" s="25">
        <v>42865</v>
      </c>
      <c r="D368" s="25">
        <v>42865</v>
      </c>
      <c r="E368" s="27">
        <v>5</v>
      </c>
      <c r="F368" s="28">
        <f t="shared" si="28"/>
        <v>1.2</v>
      </c>
      <c r="G368" s="29">
        <v>6</v>
      </c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  <c r="AI368" s="22"/>
      <c r="AJ368" s="22"/>
      <c r="AK368" s="22"/>
      <c r="AL368" s="22"/>
      <c r="AM368" s="22"/>
      <c r="AN368" s="22"/>
      <c r="AO368" s="22"/>
      <c r="AP368" s="22"/>
      <c r="AQ368" s="22"/>
      <c r="AR368" s="22"/>
      <c r="AS368" s="22"/>
      <c r="AT368" s="22"/>
      <c r="AU368" s="22"/>
      <c r="AV368" s="22"/>
      <c r="AW368" s="22"/>
      <c r="AX368" s="22"/>
      <c r="AY368" s="22"/>
      <c r="AZ368" s="22"/>
      <c r="CL368" s="22"/>
      <c r="CM368" s="22"/>
      <c r="CN368" s="22"/>
      <c r="CO368" s="22"/>
      <c r="CP368" s="22"/>
      <c r="CQ368" s="22"/>
      <c r="CR368" s="22"/>
      <c r="CS368" s="22"/>
      <c r="CT368" s="22"/>
      <c r="CU368" s="22"/>
      <c r="CV368" s="22"/>
      <c r="CW368" s="22"/>
      <c r="CX368" s="22"/>
      <c r="CY368" s="22"/>
      <c r="CZ368" s="22"/>
      <c r="DA368" s="22"/>
      <c r="DB368" s="22"/>
      <c r="DC368" s="22"/>
      <c r="DD368" s="22"/>
      <c r="DE368" s="22"/>
      <c r="DF368" s="22"/>
      <c r="DG368" s="22"/>
      <c r="DH368" s="22"/>
      <c r="DI368" s="22"/>
      <c r="DJ368" s="22"/>
      <c r="DK368" s="22"/>
    </row>
    <row r="369" spans="1:115" ht="18.75" customHeight="1" x14ac:dyDescent="0.25">
      <c r="A369" s="47" t="s">
        <v>249</v>
      </c>
      <c r="B369" s="24"/>
      <c r="C369" s="25">
        <v>42865</v>
      </c>
      <c r="D369" s="25">
        <v>42865</v>
      </c>
      <c r="E369" s="27">
        <v>3</v>
      </c>
      <c r="F369" s="28">
        <f t="shared" si="28"/>
        <v>0.66666666666666663</v>
      </c>
      <c r="G369" s="29">
        <v>2</v>
      </c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  <c r="AI369" s="22"/>
      <c r="AJ369" s="22"/>
      <c r="AK369" s="22"/>
      <c r="AL369" s="22"/>
      <c r="AM369" s="22"/>
      <c r="AN369" s="22"/>
      <c r="AO369" s="22"/>
      <c r="AP369" s="22"/>
      <c r="AQ369" s="22"/>
      <c r="AR369" s="22"/>
      <c r="AS369" s="22"/>
      <c r="AT369" s="22"/>
      <c r="AU369" s="22"/>
      <c r="AV369" s="22"/>
      <c r="AW369" s="22"/>
      <c r="AX369" s="22"/>
      <c r="AY369" s="22"/>
      <c r="AZ369" s="22"/>
      <c r="CL369" s="22"/>
      <c r="CM369" s="22"/>
      <c r="CN369" s="22"/>
      <c r="CO369" s="22"/>
      <c r="CP369" s="22"/>
      <c r="CQ369" s="22"/>
      <c r="CR369" s="22"/>
      <c r="CS369" s="22"/>
      <c r="CT369" s="22"/>
      <c r="CU369" s="22"/>
      <c r="CV369" s="22"/>
      <c r="CW369" s="22"/>
      <c r="CX369" s="22"/>
      <c r="CY369" s="22"/>
      <c r="CZ369" s="22"/>
      <c r="DA369" s="22"/>
      <c r="DB369" s="22"/>
      <c r="DC369" s="22"/>
      <c r="DD369" s="22"/>
      <c r="DE369" s="22"/>
      <c r="DF369" s="22"/>
      <c r="DG369" s="22"/>
      <c r="DH369" s="22"/>
      <c r="DI369" s="22"/>
      <c r="DJ369" s="22"/>
      <c r="DK369" s="22"/>
    </row>
    <row r="370" spans="1:115" x14ac:dyDescent="0.25">
      <c r="A370" s="31" t="s">
        <v>236</v>
      </c>
      <c r="B370" s="40" t="s">
        <v>28</v>
      </c>
      <c r="F370" s="28"/>
      <c r="AN370" s="22"/>
      <c r="AO370" s="22"/>
      <c r="AP370" s="22"/>
      <c r="AQ370" s="22"/>
      <c r="AR370" s="22"/>
      <c r="AS370" s="22"/>
      <c r="AT370" s="22"/>
      <c r="AU370" s="22"/>
      <c r="AV370" s="22"/>
      <c r="AW370" s="22"/>
      <c r="AX370" s="22"/>
      <c r="AY370" s="22"/>
      <c r="AZ370" s="22"/>
      <c r="BA370" s="22"/>
      <c r="BB370" s="22"/>
      <c r="BC370" s="22"/>
      <c r="BD370" s="22"/>
      <c r="BE370" s="22"/>
      <c r="BF370" s="22"/>
      <c r="BG370" s="22"/>
      <c r="BH370" s="22"/>
      <c r="BI370" s="22"/>
      <c r="BJ370" s="22"/>
      <c r="BK370" s="22"/>
      <c r="BL370" s="22"/>
      <c r="BM370" s="22"/>
      <c r="BN370" s="22"/>
      <c r="BO370" s="22"/>
      <c r="BP370" s="22"/>
      <c r="BQ370" s="22"/>
      <c r="BR370" s="22"/>
      <c r="BS370" s="22"/>
      <c r="BT370" s="22"/>
      <c r="BU370" s="22"/>
      <c r="BV370" s="22"/>
      <c r="BW370" s="22"/>
      <c r="BX370" s="22"/>
      <c r="BY370" s="22"/>
      <c r="BZ370" s="22"/>
      <c r="CA370" s="22"/>
      <c r="CB370" s="22"/>
      <c r="CC370" s="22"/>
      <c r="CD370" s="22"/>
      <c r="CE370" s="22"/>
      <c r="CF370" s="22"/>
      <c r="CL370" s="22"/>
      <c r="CM370" s="22"/>
      <c r="CN370" s="22"/>
      <c r="CO370" s="22"/>
      <c r="CP370" s="22"/>
      <c r="CQ370" s="22"/>
      <c r="CR370" s="22"/>
      <c r="CS370" s="22"/>
      <c r="CT370" s="22"/>
      <c r="CU370" s="22"/>
      <c r="CV370" s="22"/>
      <c r="CW370" s="22"/>
      <c r="CX370" s="22"/>
      <c r="CY370" s="22"/>
      <c r="CZ370" s="22"/>
      <c r="DA370" s="22"/>
      <c r="DB370" s="22"/>
      <c r="DC370" s="22"/>
      <c r="DD370" s="22"/>
      <c r="DE370" s="22"/>
      <c r="DF370" s="22"/>
      <c r="DG370" s="22"/>
      <c r="DH370" s="22"/>
      <c r="DI370" s="22"/>
      <c r="DJ370" s="22"/>
      <c r="DK370" s="22"/>
    </row>
    <row r="371" spans="1:115" ht="18.75" customHeight="1" x14ac:dyDescent="0.25">
      <c r="A371" s="47" t="s">
        <v>240</v>
      </c>
      <c r="B371" s="24"/>
      <c r="C371" s="25">
        <v>42865</v>
      </c>
      <c r="D371" s="25">
        <v>42865</v>
      </c>
      <c r="E371" s="27">
        <v>4</v>
      </c>
      <c r="F371" s="28">
        <f t="shared" si="28"/>
        <v>1</v>
      </c>
      <c r="G371" s="29">
        <v>4</v>
      </c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  <c r="AI371" s="22"/>
      <c r="AJ371" s="22"/>
      <c r="AK371" s="22"/>
      <c r="AL371" s="22"/>
      <c r="AM371" s="22"/>
      <c r="AN371" s="22"/>
      <c r="AO371" s="22"/>
      <c r="AP371" s="22"/>
      <c r="AQ371" s="22"/>
      <c r="AR371" s="22"/>
      <c r="AS371" s="22"/>
      <c r="AT371" s="22"/>
      <c r="AU371" s="22"/>
      <c r="AV371" s="22"/>
      <c r="AW371" s="22"/>
      <c r="AX371" s="22"/>
      <c r="AY371" s="22"/>
      <c r="AZ371" s="22"/>
      <c r="CL371" s="22"/>
      <c r="CM371" s="22"/>
      <c r="CN371" s="22"/>
      <c r="CO371" s="22"/>
      <c r="CP371" s="22"/>
      <c r="CQ371" s="22"/>
      <c r="CR371" s="22"/>
      <c r="CS371" s="22"/>
      <c r="CT371" s="22"/>
      <c r="CU371" s="22"/>
      <c r="CV371" s="22"/>
      <c r="CW371" s="22"/>
      <c r="CX371" s="22"/>
      <c r="CY371" s="22"/>
      <c r="CZ371" s="22"/>
      <c r="DA371" s="22"/>
      <c r="DB371" s="22"/>
      <c r="DC371" s="22"/>
      <c r="DD371" s="22"/>
      <c r="DE371" s="22"/>
      <c r="DF371" s="22"/>
      <c r="DG371" s="22"/>
      <c r="DH371" s="22"/>
      <c r="DI371" s="22"/>
      <c r="DJ371" s="22"/>
      <c r="DK371" s="22"/>
    </row>
    <row r="372" spans="1:115" ht="18.75" customHeight="1" x14ac:dyDescent="0.25">
      <c r="A372" s="47" t="s">
        <v>251</v>
      </c>
      <c r="B372" s="24"/>
      <c r="C372" s="25">
        <v>42865</v>
      </c>
      <c r="D372" s="25">
        <v>42865</v>
      </c>
      <c r="E372" s="27">
        <v>3</v>
      </c>
      <c r="F372" s="28">
        <f t="shared" si="28"/>
        <v>1.3333333333333333</v>
      </c>
      <c r="G372" s="29">
        <v>4</v>
      </c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  <c r="AI372" s="22"/>
      <c r="AJ372" s="22"/>
      <c r="AK372" s="22"/>
      <c r="AL372" s="22"/>
      <c r="AM372" s="22"/>
      <c r="AN372" s="22"/>
      <c r="AO372" s="22"/>
      <c r="AP372" s="22"/>
      <c r="AQ372" s="22"/>
      <c r="AR372" s="22"/>
      <c r="AS372" s="22"/>
      <c r="AT372" s="22"/>
      <c r="AU372" s="22"/>
      <c r="AV372" s="22"/>
      <c r="AW372" s="22"/>
      <c r="AX372" s="22"/>
      <c r="AY372" s="22"/>
      <c r="AZ372" s="22"/>
      <c r="CL372" s="22"/>
      <c r="CM372" s="22"/>
      <c r="CN372" s="22"/>
      <c r="CO372" s="22"/>
      <c r="CP372" s="22"/>
      <c r="CQ372" s="22"/>
      <c r="CR372" s="22"/>
      <c r="CS372" s="22"/>
      <c r="CT372" s="22"/>
      <c r="CU372" s="22"/>
      <c r="CV372" s="22"/>
      <c r="CW372" s="22"/>
      <c r="CX372" s="22"/>
      <c r="CY372" s="22"/>
      <c r="CZ372" s="22"/>
      <c r="DA372" s="22"/>
      <c r="DB372" s="22"/>
      <c r="DC372" s="22"/>
      <c r="DD372" s="22"/>
      <c r="DE372" s="22"/>
      <c r="DF372" s="22"/>
      <c r="DG372" s="22"/>
      <c r="DH372" s="22"/>
      <c r="DI372" s="22"/>
      <c r="DJ372" s="22"/>
      <c r="DK372" s="22"/>
    </row>
    <row r="373" spans="1:115" x14ac:dyDescent="0.25">
      <c r="A373" s="31" t="s">
        <v>198</v>
      </c>
      <c r="B373" s="39" t="s">
        <v>21</v>
      </c>
      <c r="F373" s="28"/>
      <c r="BA373" s="22"/>
      <c r="BB373" s="22"/>
      <c r="BC373" s="22"/>
      <c r="BD373" s="22"/>
      <c r="BE373" s="22"/>
      <c r="BF373" s="22"/>
      <c r="BG373" s="22"/>
      <c r="BH373" s="22"/>
      <c r="BI373" s="22"/>
      <c r="BJ373" s="22"/>
      <c r="BK373" s="22"/>
      <c r="BL373" s="22"/>
      <c r="BM373" s="22"/>
      <c r="BN373" s="22"/>
      <c r="BO373" s="22"/>
      <c r="BP373" s="22"/>
      <c r="BQ373" s="22"/>
      <c r="BR373" s="22"/>
      <c r="BS373" s="22"/>
      <c r="BT373" s="22"/>
      <c r="BU373" s="22"/>
      <c r="BV373" s="22"/>
      <c r="BW373" s="22"/>
      <c r="BX373" s="22"/>
      <c r="BY373" s="22"/>
      <c r="BZ373" s="22"/>
      <c r="CA373" s="22"/>
      <c r="CB373" s="22"/>
      <c r="CC373" s="22"/>
      <c r="CD373" s="22"/>
      <c r="CE373" s="22"/>
      <c r="CF373" s="22"/>
      <c r="CJ373" s="22"/>
      <c r="CK373" s="22"/>
      <c r="CL373" s="22"/>
      <c r="CM373" s="22"/>
      <c r="CN373" s="22"/>
      <c r="CO373" s="22"/>
      <c r="CP373" s="22"/>
      <c r="CQ373" s="22"/>
      <c r="CR373" s="22"/>
      <c r="CS373" s="22"/>
      <c r="CT373" s="22"/>
      <c r="CU373" s="22"/>
      <c r="CV373" s="22"/>
      <c r="CW373" s="22"/>
      <c r="CX373" s="22"/>
      <c r="CY373" s="22"/>
      <c r="CZ373" s="22"/>
      <c r="DA373" s="22"/>
      <c r="DB373" s="22"/>
      <c r="DC373" s="22"/>
      <c r="DD373" s="22"/>
      <c r="DE373" s="22"/>
      <c r="DF373" s="22"/>
      <c r="DG373" s="22"/>
      <c r="DH373" s="22"/>
      <c r="DI373" s="22"/>
      <c r="DJ373" s="22"/>
      <c r="DK373" s="22"/>
    </row>
    <row r="374" spans="1:115" ht="18.75" customHeight="1" x14ac:dyDescent="0.25">
      <c r="A374" s="47" t="s">
        <v>202</v>
      </c>
      <c r="B374" s="24"/>
      <c r="C374" s="25">
        <v>42865</v>
      </c>
      <c r="D374" s="25">
        <v>42865</v>
      </c>
      <c r="E374" s="27">
        <v>4</v>
      </c>
      <c r="F374" s="28">
        <f t="shared" si="28"/>
        <v>0.75</v>
      </c>
      <c r="G374" s="29">
        <v>3</v>
      </c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  <c r="AI374" s="22"/>
      <c r="AJ374" s="22"/>
      <c r="AK374" s="22"/>
      <c r="AL374" s="22"/>
      <c r="AM374" s="22"/>
      <c r="AN374" s="22"/>
      <c r="AO374" s="22"/>
      <c r="AP374" s="22"/>
      <c r="AQ374" s="22"/>
      <c r="AR374" s="22"/>
      <c r="AS374" s="22"/>
      <c r="AT374" s="22"/>
      <c r="AU374" s="22"/>
      <c r="AV374" s="22"/>
      <c r="AW374" s="22"/>
      <c r="AX374" s="22"/>
      <c r="AY374" s="22"/>
      <c r="AZ374" s="22"/>
      <c r="CL374" s="22"/>
      <c r="CM374" s="22"/>
      <c r="CN374" s="22"/>
      <c r="CO374" s="22"/>
      <c r="CP374" s="22"/>
      <c r="CQ374" s="22"/>
      <c r="CR374" s="22"/>
      <c r="CS374" s="22"/>
      <c r="CT374" s="22"/>
      <c r="CU374" s="22"/>
      <c r="CV374" s="22"/>
      <c r="CW374" s="22"/>
      <c r="CX374" s="22"/>
      <c r="CY374" s="22"/>
      <c r="CZ374" s="22"/>
      <c r="DA374" s="22"/>
      <c r="DB374" s="22"/>
      <c r="DC374" s="22"/>
      <c r="DD374" s="22"/>
      <c r="DE374" s="22"/>
      <c r="DF374" s="22"/>
      <c r="DG374" s="22"/>
      <c r="DH374" s="22"/>
      <c r="DI374" s="22"/>
      <c r="DJ374" s="22"/>
      <c r="DK374" s="22"/>
    </row>
    <row r="375" spans="1:115" ht="25.5" customHeight="1" x14ac:dyDescent="0.25">
      <c r="A375" s="47" t="s">
        <v>252</v>
      </c>
      <c r="B375" s="24"/>
      <c r="C375" s="25">
        <v>42865</v>
      </c>
      <c r="D375" s="25">
        <v>42865</v>
      </c>
      <c r="E375" s="27">
        <v>3</v>
      </c>
      <c r="F375" s="28">
        <f t="shared" si="28"/>
        <v>1.6666666666666667</v>
      </c>
      <c r="G375" s="29">
        <v>5</v>
      </c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  <c r="AI375" s="22"/>
      <c r="AJ375" s="22"/>
      <c r="AK375" s="22"/>
      <c r="AL375" s="22"/>
      <c r="AM375" s="22"/>
      <c r="AN375" s="22"/>
      <c r="AO375" s="22"/>
      <c r="AP375" s="22"/>
      <c r="AQ375" s="22"/>
      <c r="AR375" s="22"/>
      <c r="AS375" s="22"/>
      <c r="AT375" s="22"/>
      <c r="AU375" s="22"/>
      <c r="AV375" s="22"/>
      <c r="AW375" s="22"/>
      <c r="AX375" s="22"/>
      <c r="AY375" s="22"/>
      <c r="AZ375" s="22"/>
      <c r="CL375" s="22"/>
      <c r="CM375" s="22"/>
      <c r="CN375" s="22"/>
      <c r="CO375" s="22"/>
      <c r="CP375" s="22"/>
      <c r="CQ375" s="22"/>
      <c r="CR375" s="22"/>
      <c r="CS375" s="22"/>
      <c r="CT375" s="22"/>
      <c r="CU375" s="22"/>
      <c r="CV375" s="22"/>
      <c r="CW375" s="22"/>
      <c r="CX375" s="22"/>
      <c r="CY375" s="22"/>
      <c r="CZ375" s="22"/>
      <c r="DA375" s="22"/>
      <c r="DB375" s="22"/>
      <c r="DC375" s="22"/>
      <c r="DD375" s="22"/>
      <c r="DE375" s="22"/>
      <c r="DF375" s="22"/>
      <c r="DG375" s="22"/>
      <c r="DH375" s="22"/>
      <c r="DI375" s="22"/>
      <c r="DJ375" s="22"/>
      <c r="DK375" s="22"/>
    </row>
    <row r="376" spans="1:115" x14ac:dyDescent="0.25">
      <c r="A376" s="50" t="s">
        <v>230</v>
      </c>
      <c r="B376" s="50" t="s">
        <v>108</v>
      </c>
      <c r="F376" s="28"/>
      <c r="CL376" s="22"/>
      <c r="CM376" s="22"/>
      <c r="CN376" s="22"/>
      <c r="CO376" s="22"/>
      <c r="CP376" s="22"/>
      <c r="CQ376" s="22"/>
      <c r="CR376" s="22"/>
      <c r="CS376" s="22"/>
      <c r="CT376" s="22"/>
      <c r="CU376" s="22"/>
      <c r="CV376" s="22"/>
      <c r="CW376" s="22"/>
      <c r="CX376" s="22"/>
      <c r="CY376" s="22"/>
      <c r="CZ376" s="22"/>
      <c r="DA376" s="22"/>
      <c r="DB376" s="22"/>
      <c r="DC376" s="22"/>
      <c r="DD376" s="22"/>
      <c r="DE376" s="22"/>
      <c r="DF376" s="22"/>
      <c r="DG376" s="22"/>
      <c r="DH376" s="22"/>
      <c r="DI376" s="22"/>
      <c r="DJ376" s="22"/>
      <c r="DK376" s="22"/>
    </row>
    <row r="377" spans="1:115" ht="18.75" customHeight="1" x14ac:dyDescent="0.25">
      <c r="A377" s="47" t="s">
        <v>230</v>
      </c>
      <c r="B377" s="24"/>
      <c r="C377" s="25">
        <v>42866</v>
      </c>
      <c r="D377" s="25">
        <v>42866</v>
      </c>
      <c r="E377" s="27">
        <v>3</v>
      </c>
      <c r="F377" s="28">
        <f t="shared" si="28"/>
        <v>1.3333333333333333</v>
      </c>
      <c r="G377" s="29">
        <v>4</v>
      </c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  <c r="AH377" s="22"/>
      <c r="AI377" s="22"/>
      <c r="AJ377" s="22"/>
      <c r="AK377" s="22"/>
      <c r="AL377" s="22"/>
      <c r="AM377" s="22"/>
      <c r="AN377" s="22"/>
      <c r="AO377" s="22"/>
      <c r="AP377" s="22"/>
      <c r="AQ377" s="22"/>
      <c r="AR377" s="22"/>
      <c r="AS377" s="22"/>
      <c r="AT377" s="22"/>
      <c r="AU377" s="22"/>
      <c r="AV377" s="22"/>
      <c r="AW377" s="22"/>
      <c r="AX377" s="22"/>
      <c r="AY377" s="22"/>
      <c r="AZ377" s="22"/>
      <c r="BA377" s="22"/>
      <c r="BB377" s="22"/>
      <c r="BC377" s="22"/>
      <c r="BD377" s="22"/>
      <c r="BE377" s="22"/>
      <c r="BF377" s="22"/>
      <c r="BG377" s="22"/>
      <c r="BH377" s="22"/>
      <c r="BI377" s="22"/>
      <c r="BJ377" s="22"/>
      <c r="BK377" s="22"/>
      <c r="BL377" s="22"/>
      <c r="BM377" s="22"/>
      <c r="BN377" s="22"/>
      <c r="BO377" s="22"/>
      <c r="BP377" s="22"/>
      <c r="BQ377" s="22"/>
      <c r="BR377" s="22"/>
      <c r="BS377" s="22"/>
      <c r="BT377" s="22"/>
      <c r="BU377" s="22"/>
      <c r="BV377" s="22"/>
      <c r="BW377" s="22"/>
      <c r="BX377" s="22"/>
      <c r="BY377" s="22"/>
      <c r="BZ377" s="22"/>
      <c r="CA377" s="22"/>
      <c r="CB377" s="22"/>
      <c r="CC377" s="22"/>
      <c r="CD377" s="22"/>
      <c r="CE377" s="22"/>
      <c r="CF377" s="22"/>
      <c r="CJ377" s="22"/>
      <c r="CK377" s="22"/>
      <c r="CL377" s="22"/>
      <c r="CM377" s="22"/>
      <c r="CN377" s="22"/>
      <c r="CO377" s="22"/>
      <c r="CP377" s="22"/>
      <c r="CQ377" s="22"/>
      <c r="CR377" s="22"/>
      <c r="CS377" s="22"/>
      <c r="CT377" s="22"/>
      <c r="CU377" s="22"/>
      <c r="CV377" s="22"/>
      <c r="CW377" s="22"/>
      <c r="CX377" s="22"/>
      <c r="CY377" s="22"/>
      <c r="CZ377" s="22"/>
      <c r="DA377" s="22"/>
      <c r="DB377" s="22"/>
      <c r="DC377" s="22"/>
      <c r="DD377" s="22"/>
      <c r="DE377" s="22"/>
      <c r="DF377" s="22"/>
      <c r="DG377" s="22"/>
      <c r="DH377" s="22"/>
      <c r="DI377" s="22"/>
      <c r="DJ377" s="22"/>
      <c r="DK377" s="22"/>
    </row>
    <row r="378" spans="1:115" ht="17.25" customHeight="1" x14ac:dyDescent="0.25">
      <c r="A378" s="32" t="s">
        <v>241</v>
      </c>
      <c r="B378" s="41" t="s">
        <v>27</v>
      </c>
      <c r="C378" s="18"/>
      <c r="D378" s="18"/>
      <c r="E378" s="19"/>
      <c r="F378" s="28"/>
      <c r="G378" s="21"/>
      <c r="BA378" s="22"/>
      <c r="BB378" s="22"/>
      <c r="BC378" s="22"/>
      <c r="BD378" s="22"/>
      <c r="BE378" s="22"/>
      <c r="BF378" s="22"/>
      <c r="BG378" s="22"/>
      <c r="BH378" s="22"/>
      <c r="BI378" s="22"/>
      <c r="BJ378" s="22"/>
      <c r="BK378" s="22"/>
      <c r="BL378" s="22"/>
      <c r="BM378" s="22"/>
      <c r="BN378" s="22"/>
      <c r="BO378" s="22"/>
      <c r="BP378" s="22"/>
      <c r="BQ378" s="22"/>
      <c r="BR378" s="22"/>
      <c r="BS378" s="22"/>
      <c r="BT378" s="22"/>
      <c r="BU378" s="22"/>
      <c r="BV378" s="22"/>
      <c r="BW378" s="22"/>
      <c r="BX378" s="22"/>
      <c r="BY378" s="22"/>
      <c r="BZ378" s="22"/>
      <c r="CA378" s="22"/>
      <c r="CB378" s="22"/>
      <c r="CC378" s="22"/>
      <c r="CD378" s="22"/>
      <c r="CE378" s="22"/>
      <c r="CF378" s="22"/>
      <c r="CJ378" s="22"/>
      <c r="CK378" s="22"/>
      <c r="CL378" s="22"/>
      <c r="CM378" s="22"/>
      <c r="CN378" s="22"/>
      <c r="CO378" s="22"/>
      <c r="CP378" s="22"/>
      <c r="CQ378" s="22"/>
      <c r="CR378" s="22"/>
      <c r="CS378" s="22"/>
      <c r="CT378" s="22"/>
      <c r="CU378" s="22"/>
      <c r="CV378" s="22"/>
      <c r="CW378" s="22"/>
      <c r="CX378" s="22"/>
      <c r="CY378" s="22"/>
      <c r="CZ378" s="22"/>
      <c r="DA378" s="22"/>
      <c r="DB378" s="22"/>
      <c r="DC378" s="22"/>
      <c r="DD378" s="22"/>
      <c r="DE378" s="22"/>
      <c r="DF378" s="22"/>
      <c r="DG378" s="22"/>
      <c r="DH378" s="22"/>
      <c r="DI378" s="22"/>
      <c r="DJ378" s="22"/>
      <c r="DK378" s="22"/>
    </row>
    <row r="379" spans="1:115" ht="18.75" customHeight="1" x14ac:dyDescent="0.25">
      <c r="A379" s="47" t="s">
        <v>242</v>
      </c>
      <c r="B379" s="24"/>
      <c r="C379" s="25">
        <v>42866</v>
      </c>
      <c r="D379" s="25">
        <v>42866</v>
      </c>
      <c r="E379" s="27">
        <v>8</v>
      </c>
      <c r="F379" s="28">
        <f t="shared" si="28"/>
        <v>1</v>
      </c>
      <c r="G379" s="29">
        <v>8</v>
      </c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  <c r="AI379" s="22"/>
      <c r="AJ379" s="22"/>
      <c r="AK379" s="22"/>
      <c r="AL379" s="22"/>
      <c r="AM379" s="22"/>
      <c r="AN379" s="22"/>
      <c r="AO379" s="22"/>
      <c r="AP379" s="22"/>
      <c r="AQ379" s="22"/>
      <c r="AR379" s="22"/>
      <c r="AS379" s="22"/>
      <c r="AT379" s="22"/>
      <c r="AU379" s="22"/>
      <c r="AV379" s="22"/>
      <c r="AW379" s="22"/>
      <c r="AX379" s="22"/>
      <c r="AY379" s="22"/>
      <c r="AZ379" s="22"/>
      <c r="CL379" s="22"/>
      <c r="CM379" s="22"/>
      <c r="CN379" s="22"/>
      <c r="CO379" s="22"/>
      <c r="CP379" s="22"/>
      <c r="CQ379" s="22"/>
      <c r="CR379" s="22"/>
      <c r="CS379" s="22"/>
      <c r="CT379" s="22"/>
      <c r="CU379" s="22"/>
      <c r="CV379" s="22"/>
      <c r="CW379" s="22"/>
      <c r="CX379" s="22"/>
      <c r="CY379" s="22"/>
      <c r="CZ379" s="22"/>
      <c r="DA379" s="22"/>
      <c r="DB379" s="22"/>
      <c r="DC379" s="22"/>
      <c r="DD379" s="22"/>
      <c r="DE379" s="22"/>
      <c r="DF379" s="22"/>
      <c r="DG379" s="22"/>
      <c r="DH379" s="22"/>
      <c r="DI379" s="22"/>
      <c r="DJ379" s="22"/>
      <c r="DK379" s="22"/>
    </row>
    <row r="380" spans="1:115" x14ac:dyDescent="0.25">
      <c r="A380" s="31" t="s">
        <v>243</v>
      </c>
      <c r="B380" s="40" t="s">
        <v>28</v>
      </c>
      <c r="E380" s="34"/>
      <c r="F380" s="28"/>
      <c r="AN380" s="22"/>
      <c r="AO380" s="22"/>
      <c r="AP380" s="22"/>
      <c r="AQ380" s="22"/>
      <c r="AR380" s="22"/>
      <c r="AS380" s="22"/>
      <c r="AT380" s="22"/>
      <c r="AU380" s="22"/>
      <c r="AV380" s="22"/>
      <c r="AW380" s="22"/>
      <c r="AX380" s="22"/>
      <c r="AY380" s="22"/>
      <c r="AZ380" s="22"/>
      <c r="BA380" s="22"/>
      <c r="BB380" s="22"/>
      <c r="BC380" s="22"/>
      <c r="BD380" s="22"/>
      <c r="BE380" s="22"/>
      <c r="BF380" s="22"/>
      <c r="BG380" s="22"/>
      <c r="BH380" s="22"/>
      <c r="BI380" s="22"/>
      <c r="BJ380" s="22"/>
      <c r="BK380" s="22"/>
      <c r="BL380" s="22"/>
      <c r="BM380" s="22"/>
      <c r="BN380" s="22"/>
      <c r="BO380" s="22"/>
      <c r="BP380" s="22"/>
      <c r="BQ380" s="22"/>
      <c r="BR380" s="22"/>
      <c r="BS380" s="22"/>
      <c r="BT380" s="22"/>
      <c r="BU380" s="22"/>
      <c r="BV380" s="22"/>
      <c r="BW380" s="22"/>
      <c r="BX380" s="22"/>
      <c r="BY380" s="22"/>
      <c r="BZ380" s="22"/>
      <c r="CA380" s="22"/>
      <c r="CB380" s="22"/>
      <c r="CC380" s="22"/>
      <c r="CD380" s="22"/>
      <c r="CE380" s="22"/>
      <c r="CF380" s="22"/>
      <c r="CL380" s="22"/>
      <c r="CM380" s="22"/>
      <c r="CN380" s="22"/>
      <c r="CO380" s="22"/>
      <c r="CP380" s="22"/>
      <c r="CQ380" s="22"/>
      <c r="CR380" s="22"/>
      <c r="CS380" s="22"/>
      <c r="CT380" s="22"/>
      <c r="CU380" s="22"/>
      <c r="CV380" s="22"/>
      <c r="CW380" s="22"/>
      <c r="CX380" s="22"/>
      <c r="CY380" s="22"/>
      <c r="CZ380" s="22"/>
      <c r="DA380" s="22"/>
      <c r="DB380" s="22"/>
      <c r="DC380" s="22"/>
      <c r="DD380" s="22"/>
      <c r="DE380" s="22"/>
      <c r="DF380" s="22"/>
      <c r="DG380" s="22"/>
      <c r="DH380" s="22"/>
      <c r="DI380" s="22"/>
      <c r="DJ380" s="22"/>
      <c r="DK380" s="22"/>
    </row>
    <row r="381" spans="1:115" ht="18.75" customHeight="1" x14ac:dyDescent="0.25">
      <c r="A381" s="47" t="s">
        <v>244</v>
      </c>
      <c r="B381" s="24"/>
      <c r="C381" s="25">
        <v>42866</v>
      </c>
      <c r="D381" s="25">
        <v>42867</v>
      </c>
      <c r="E381" s="27">
        <v>16</v>
      </c>
      <c r="F381" s="28">
        <f t="shared" si="28"/>
        <v>1</v>
      </c>
      <c r="G381" s="29">
        <v>16</v>
      </c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  <c r="AI381" s="22"/>
      <c r="AJ381" s="22"/>
      <c r="AK381" s="22"/>
      <c r="AL381" s="22"/>
      <c r="AM381" s="22"/>
      <c r="AN381" s="22"/>
      <c r="AO381" s="22"/>
      <c r="AP381" s="22"/>
      <c r="AQ381" s="22"/>
      <c r="AR381" s="22"/>
      <c r="AS381" s="22"/>
      <c r="AT381" s="22"/>
      <c r="AU381" s="22"/>
      <c r="AV381" s="22"/>
      <c r="AW381" s="22"/>
      <c r="AX381" s="22"/>
      <c r="AY381" s="22"/>
      <c r="AZ381" s="22"/>
      <c r="CL381" s="22"/>
      <c r="CM381" s="22"/>
      <c r="CN381" s="22"/>
      <c r="CO381" s="22"/>
      <c r="CP381" s="22"/>
      <c r="CQ381" s="22"/>
      <c r="CR381" s="22"/>
      <c r="CS381" s="22"/>
      <c r="CT381" s="22"/>
      <c r="CU381" s="22"/>
      <c r="CV381" s="22"/>
      <c r="CW381" s="22"/>
      <c r="CX381" s="22"/>
      <c r="CY381" s="22"/>
      <c r="CZ381" s="22"/>
      <c r="DA381" s="22"/>
      <c r="DB381" s="22"/>
      <c r="DC381" s="22"/>
      <c r="DD381" s="22"/>
      <c r="DE381" s="22"/>
      <c r="DF381" s="22"/>
      <c r="DG381" s="22"/>
      <c r="DH381" s="22"/>
      <c r="DI381" s="22"/>
      <c r="DJ381" s="22"/>
      <c r="DK381" s="22"/>
    </row>
    <row r="382" spans="1:115" x14ac:dyDescent="0.25">
      <c r="A382" s="31" t="s">
        <v>245</v>
      </c>
      <c r="B382" s="39" t="s">
        <v>21</v>
      </c>
      <c r="F382" s="28"/>
      <c r="BA382" s="22"/>
      <c r="BB382" s="22"/>
      <c r="BC382" s="22"/>
      <c r="BD382" s="22"/>
      <c r="BE382" s="22"/>
      <c r="BF382" s="22"/>
      <c r="BG382" s="22"/>
      <c r="BH382" s="22"/>
      <c r="BI382" s="22"/>
      <c r="BJ382" s="22"/>
      <c r="BK382" s="22"/>
      <c r="BL382" s="22"/>
      <c r="BM382" s="22"/>
      <c r="BN382" s="22"/>
      <c r="BO382" s="22"/>
      <c r="BP382" s="22"/>
      <c r="BQ382" s="22"/>
      <c r="BR382" s="22"/>
      <c r="BS382" s="22"/>
      <c r="BT382" s="22"/>
      <c r="BU382" s="22"/>
      <c r="BV382" s="22"/>
      <c r="BW382" s="22"/>
      <c r="BX382" s="22"/>
      <c r="BY382" s="22"/>
      <c r="BZ382" s="22"/>
      <c r="CA382" s="22"/>
      <c r="CB382" s="22"/>
      <c r="CC382" s="22"/>
      <c r="CD382" s="22"/>
      <c r="CE382" s="22"/>
      <c r="CF382" s="22"/>
      <c r="CJ382" s="22"/>
      <c r="CK382" s="22"/>
      <c r="CL382" s="22"/>
      <c r="CM382" s="22"/>
      <c r="CN382" s="22"/>
      <c r="CO382" s="22"/>
      <c r="CP382" s="22"/>
      <c r="CQ382" s="22"/>
      <c r="CR382" s="22"/>
      <c r="CS382" s="22"/>
      <c r="CT382" s="22"/>
      <c r="CU382" s="22"/>
      <c r="CV382" s="22"/>
      <c r="CW382" s="22"/>
      <c r="CX382" s="22"/>
      <c r="CY382" s="22"/>
      <c r="CZ382" s="22"/>
      <c r="DA382" s="22"/>
      <c r="DB382" s="22"/>
      <c r="DC382" s="22"/>
      <c r="DD382" s="22"/>
      <c r="DE382" s="22"/>
      <c r="DF382" s="22"/>
      <c r="DG382" s="22"/>
      <c r="DH382" s="22"/>
      <c r="DI382" s="22"/>
      <c r="DJ382" s="22"/>
      <c r="DK382" s="22"/>
    </row>
    <row r="383" spans="1:115" ht="18.75" customHeight="1" x14ac:dyDescent="0.25">
      <c r="A383" s="47" t="s">
        <v>245</v>
      </c>
      <c r="B383" s="24"/>
      <c r="C383" s="25">
        <v>42866</v>
      </c>
      <c r="D383" s="25">
        <v>42866</v>
      </c>
      <c r="E383" s="27">
        <v>6</v>
      </c>
      <c r="F383" s="28">
        <f t="shared" si="28"/>
        <v>0.66666666666666663</v>
      </c>
      <c r="G383" s="29">
        <v>4</v>
      </c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  <c r="AI383" s="22"/>
      <c r="AJ383" s="22"/>
      <c r="AK383" s="22"/>
      <c r="AL383" s="22"/>
      <c r="AM383" s="22"/>
      <c r="AN383" s="22"/>
      <c r="AO383" s="22"/>
      <c r="AP383" s="22"/>
      <c r="AQ383" s="22"/>
      <c r="AR383" s="22"/>
      <c r="AS383" s="22"/>
      <c r="AT383" s="22"/>
      <c r="AU383" s="22"/>
      <c r="AV383" s="22"/>
      <c r="AW383" s="22"/>
      <c r="AX383" s="22"/>
      <c r="AY383" s="22"/>
      <c r="AZ383" s="22"/>
      <c r="CL383" s="22"/>
      <c r="CM383" s="22"/>
      <c r="CN383" s="22"/>
      <c r="CO383" s="22"/>
      <c r="CP383" s="22"/>
      <c r="CQ383" s="22"/>
      <c r="CR383" s="22"/>
      <c r="CS383" s="22"/>
      <c r="CT383" s="22"/>
      <c r="CU383" s="22"/>
      <c r="CV383" s="22"/>
      <c r="CW383" s="22"/>
      <c r="CX383" s="22"/>
      <c r="CY383" s="22"/>
      <c r="CZ383" s="22"/>
      <c r="DA383" s="22"/>
      <c r="DB383" s="22"/>
      <c r="DC383" s="22"/>
      <c r="DD383" s="22"/>
      <c r="DE383" s="22"/>
      <c r="DF383" s="22"/>
      <c r="DG383" s="22"/>
      <c r="DH383" s="22"/>
      <c r="DI383" s="22"/>
      <c r="DJ383" s="22"/>
      <c r="DK383" s="22"/>
    </row>
    <row r="384" spans="1:115" ht="18.75" customHeight="1" x14ac:dyDescent="0.25">
      <c r="A384" s="47" t="s">
        <v>254</v>
      </c>
      <c r="B384" s="24"/>
      <c r="C384" s="25">
        <v>42866</v>
      </c>
      <c r="D384" s="25">
        <v>42866</v>
      </c>
      <c r="E384" s="27">
        <v>6</v>
      </c>
      <c r="F384" s="28">
        <f t="shared" si="28"/>
        <v>0.83333333333333337</v>
      </c>
      <c r="G384" s="29">
        <v>5</v>
      </c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  <c r="AI384" s="22"/>
      <c r="AJ384" s="22"/>
      <c r="AK384" s="22"/>
      <c r="AL384" s="22"/>
      <c r="AM384" s="22"/>
      <c r="AN384" s="22"/>
      <c r="AO384" s="22"/>
      <c r="AP384" s="22"/>
      <c r="AQ384" s="22"/>
      <c r="AR384" s="22"/>
      <c r="AS384" s="22"/>
      <c r="AT384" s="22"/>
      <c r="AU384" s="22"/>
      <c r="AV384" s="22"/>
      <c r="AW384" s="22"/>
      <c r="AX384" s="22"/>
      <c r="AY384" s="22"/>
      <c r="AZ384" s="22"/>
      <c r="CL384" s="22"/>
      <c r="CM384" s="22"/>
      <c r="CN384" s="22"/>
      <c r="CO384" s="22"/>
      <c r="CP384" s="22"/>
      <c r="CQ384" s="22"/>
      <c r="CR384" s="22"/>
      <c r="CS384" s="22"/>
      <c r="CT384" s="22"/>
      <c r="CU384" s="22"/>
      <c r="CV384" s="22"/>
      <c r="CW384" s="22"/>
      <c r="CX384" s="22"/>
      <c r="CY384" s="22"/>
      <c r="CZ384" s="22"/>
      <c r="DA384" s="22"/>
      <c r="DB384" s="22"/>
      <c r="DC384" s="22"/>
      <c r="DD384" s="22"/>
      <c r="DE384" s="22"/>
      <c r="DF384" s="22"/>
      <c r="DG384" s="22"/>
      <c r="DH384" s="22"/>
      <c r="DI384" s="22"/>
      <c r="DJ384" s="22"/>
      <c r="DK384" s="22"/>
    </row>
    <row r="385" spans="1:115" x14ac:dyDescent="0.25">
      <c r="A385" s="32" t="s">
        <v>212</v>
      </c>
      <c r="B385" s="37" t="s">
        <v>11</v>
      </c>
      <c r="C385" s="18"/>
      <c r="D385" s="18"/>
      <c r="E385" s="19"/>
      <c r="F385" s="28"/>
      <c r="G385" s="21"/>
      <c r="BA385" s="22"/>
      <c r="BB385" s="22"/>
      <c r="BC385" s="22"/>
      <c r="BD385" s="22"/>
      <c r="BE385" s="22"/>
      <c r="BF385" s="22"/>
      <c r="BG385" s="22"/>
      <c r="BH385" s="22"/>
      <c r="BI385" s="22"/>
      <c r="BJ385" s="22"/>
      <c r="BK385" s="22"/>
      <c r="BL385" s="22"/>
      <c r="BM385" s="22"/>
      <c r="BN385" s="22"/>
      <c r="BO385" s="22"/>
      <c r="BP385" s="22"/>
      <c r="BQ385" s="22"/>
      <c r="BR385" s="22"/>
      <c r="BS385" s="22"/>
      <c r="BT385" s="22"/>
      <c r="BU385" s="22"/>
      <c r="BV385" s="22"/>
      <c r="BW385" s="22"/>
      <c r="BX385" s="22"/>
      <c r="BY385" s="22"/>
      <c r="BZ385" s="22"/>
      <c r="CA385" s="22"/>
      <c r="CB385" s="22"/>
      <c r="CC385" s="22"/>
      <c r="CD385" s="22"/>
      <c r="CE385" s="22"/>
      <c r="CF385" s="22"/>
      <c r="CJ385" s="22"/>
      <c r="CK385" s="22"/>
      <c r="CL385" s="22"/>
      <c r="CM385" s="22"/>
      <c r="CN385" s="22"/>
      <c r="CO385" s="22"/>
      <c r="CP385" s="22"/>
      <c r="CQ385" s="22"/>
      <c r="CR385" s="22"/>
      <c r="CS385" s="22"/>
      <c r="CT385" s="22"/>
      <c r="CU385" s="22"/>
      <c r="CV385" s="22"/>
      <c r="CW385" s="22"/>
      <c r="CX385" s="22"/>
      <c r="CY385" s="22"/>
      <c r="CZ385" s="22"/>
      <c r="DA385" s="22"/>
      <c r="DB385" s="22"/>
      <c r="DC385" s="22"/>
      <c r="DD385" s="22"/>
      <c r="DE385" s="22"/>
      <c r="DF385" s="22"/>
      <c r="DG385" s="22"/>
      <c r="DH385" s="22"/>
      <c r="DI385" s="22"/>
      <c r="DJ385" s="22"/>
      <c r="DK385" s="22"/>
    </row>
    <row r="386" spans="1:115" ht="18.75" customHeight="1" x14ac:dyDescent="0.25">
      <c r="A386" s="47" t="s">
        <v>212</v>
      </c>
      <c r="B386" s="24"/>
      <c r="C386" s="25">
        <v>42866</v>
      </c>
      <c r="D386" s="25">
        <v>42866</v>
      </c>
      <c r="E386" s="27">
        <v>6</v>
      </c>
      <c r="F386" s="28">
        <f t="shared" si="28"/>
        <v>1.1666666666666667</v>
      </c>
      <c r="G386" s="29">
        <v>7</v>
      </c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  <c r="AI386" s="22"/>
      <c r="AJ386" s="22"/>
      <c r="AK386" s="22"/>
      <c r="AL386" s="22"/>
      <c r="AM386" s="22"/>
      <c r="AN386" s="22"/>
      <c r="AO386" s="22"/>
      <c r="AP386" s="22"/>
      <c r="AQ386" s="22"/>
      <c r="AR386" s="22"/>
      <c r="AS386" s="22"/>
      <c r="AT386" s="22"/>
      <c r="AU386" s="22"/>
      <c r="AV386" s="22"/>
      <c r="AW386" s="22"/>
      <c r="AX386" s="22"/>
      <c r="AY386" s="22"/>
      <c r="AZ386" s="22"/>
      <c r="CL386" s="22"/>
      <c r="CM386" s="22"/>
      <c r="CN386" s="22"/>
      <c r="CO386" s="22"/>
      <c r="CP386" s="22"/>
      <c r="CQ386" s="22"/>
      <c r="CR386" s="22"/>
      <c r="CS386" s="22"/>
      <c r="CT386" s="22"/>
      <c r="CU386" s="22"/>
      <c r="CV386" s="22"/>
      <c r="CW386" s="22"/>
      <c r="CX386" s="22"/>
      <c r="CY386" s="22"/>
      <c r="CZ386" s="22"/>
      <c r="DA386" s="22"/>
      <c r="DB386" s="22"/>
      <c r="DC386" s="22"/>
      <c r="DD386" s="22"/>
      <c r="DE386" s="22"/>
      <c r="DF386" s="22"/>
      <c r="DG386" s="22"/>
      <c r="DH386" s="22"/>
      <c r="DI386" s="22"/>
      <c r="DJ386" s="22"/>
      <c r="DK386" s="22"/>
    </row>
    <row r="387" spans="1:115" ht="18.75" customHeight="1" x14ac:dyDescent="0.25">
      <c r="A387" s="47" t="s">
        <v>255</v>
      </c>
      <c r="B387" s="24"/>
      <c r="C387" s="25">
        <v>42866</v>
      </c>
      <c r="D387" s="25">
        <v>42866</v>
      </c>
      <c r="E387" s="27">
        <v>2</v>
      </c>
      <c r="F387" s="28">
        <f t="shared" si="28"/>
        <v>0.5</v>
      </c>
      <c r="G387" s="29">
        <v>1</v>
      </c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  <c r="AI387" s="22"/>
      <c r="AJ387" s="22"/>
      <c r="AK387" s="22"/>
      <c r="AL387" s="22"/>
      <c r="AM387" s="22"/>
      <c r="AN387" s="22"/>
      <c r="AO387" s="22"/>
      <c r="AP387" s="22"/>
      <c r="AQ387" s="22"/>
      <c r="AR387" s="22"/>
      <c r="AS387" s="22"/>
      <c r="AT387" s="22"/>
      <c r="AU387" s="22"/>
      <c r="AV387" s="22"/>
      <c r="AW387" s="22"/>
      <c r="AX387" s="22"/>
      <c r="AY387" s="22"/>
      <c r="AZ387" s="22"/>
      <c r="CL387" s="22"/>
      <c r="CM387" s="22"/>
      <c r="CN387" s="22"/>
      <c r="CO387" s="22"/>
      <c r="CP387" s="22"/>
      <c r="CQ387" s="22"/>
      <c r="CR387" s="22"/>
      <c r="CS387" s="22"/>
      <c r="CT387" s="22"/>
      <c r="CU387" s="22"/>
      <c r="CV387" s="22"/>
      <c r="CW387" s="22"/>
      <c r="CX387" s="22"/>
      <c r="CY387" s="22"/>
      <c r="CZ387" s="22"/>
      <c r="DA387" s="22"/>
      <c r="DB387" s="22"/>
      <c r="DC387" s="22"/>
      <c r="DD387" s="22"/>
      <c r="DE387" s="22"/>
      <c r="DF387" s="22"/>
      <c r="DG387" s="22"/>
      <c r="DH387" s="22"/>
      <c r="DI387" s="22"/>
      <c r="DJ387" s="22"/>
      <c r="DK387" s="22"/>
    </row>
    <row r="388" spans="1:115" ht="16.5" customHeight="1" x14ac:dyDescent="0.25">
      <c r="A388" s="30" t="s">
        <v>239</v>
      </c>
      <c r="B388" s="38" t="s">
        <v>14</v>
      </c>
      <c r="C388" s="18"/>
      <c r="D388" s="18"/>
      <c r="E388" s="19"/>
      <c r="F388" s="28"/>
      <c r="G388" s="21"/>
      <c r="CL388" s="22"/>
      <c r="CM388" s="22"/>
      <c r="CN388" s="22"/>
      <c r="CO388" s="22"/>
      <c r="CP388" s="22"/>
      <c r="CQ388" s="22"/>
      <c r="CR388" s="22"/>
      <c r="CS388" s="22"/>
      <c r="CT388" s="22"/>
      <c r="CU388" s="22"/>
      <c r="CV388" s="22"/>
      <c r="CW388" s="22"/>
      <c r="CX388" s="22"/>
      <c r="CY388" s="22"/>
      <c r="CZ388" s="22"/>
      <c r="DA388" s="22"/>
      <c r="DB388" s="22"/>
      <c r="DC388" s="22"/>
      <c r="DD388" s="22"/>
      <c r="DE388" s="22"/>
      <c r="DF388" s="22"/>
      <c r="DG388" s="22"/>
      <c r="DH388" s="22"/>
      <c r="DI388" s="22"/>
      <c r="DJ388" s="22"/>
      <c r="DK388" s="22"/>
    </row>
    <row r="389" spans="1:115" ht="16.5" customHeight="1" x14ac:dyDescent="0.25">
      <c r="A389" s="47" t="s">
        <v>258</v>
      </c>
      <c r="B389" s="24"/>
      <c r="C389" s="25">
        <v>42866</v>
      </c>
      <c r="D389" s="25">
        <v>42867</v>
      </c>
      <c r="E389" s="27">
        <v>7</v>
      </c>
      <c r="F389" s="28">
        <f t="shared" si="28"/>
        <v>1.4285714285714286</v>
      </c>
      <c r="G389" s="29">
        <v>10</v>
      </c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  <c r="AI389" s="22"/>
      <c r="AJ389" s="22"/>
      <c r="AK389" s="22"/>
      <c r="AL389" s="22"/>
      <c r="AM389" s="22"/>
      <c r="AN389" s="22"/>
      <c r="AO389" s="22"/>
      <c r="AP389" s="22"/>
      <c r="AQ389" s="22"/>
      <c r="AR389" s="22"/>
      <c r="AS389" s="22"/>
      <c r="AT389" s="22"/>
      <c r="AU389" s="22"/>
      <c r="AV389" s="22"/>
      <c r="AW389" s="22"/>
      <c r="AX389" s="22"/>
      <c r="AY389" s="22"/>
      <c r="AZ389" s="22"/>
      <c r="BA389" s="22"/>
      <c r="BB389" s="22"/>
      <c r="BC389" s="22"/>
      <c r="BD389" s="22"/>
      <c r="BE389" s="22"/>
      <c r="BF389" s="22"/>
      <c r="BG389" s="22"/>
      <c r="BH389" s="22"/>
      <c r="BI389" s="22"/>
      <c r="BJ389" s="22"/>
      <c r="BK389" s="22"/>
      <c r="BL389" s="22"/>
      <c r="BM389" s="22"/>
      <c r="BN389" s="22"/>
      <c r="BO389" s="22"/>
      <c r="BP389" s="22"/>
      <c r="BQ389" s="22"/>
      <c r="BR389" s="22"/>
      <c r="BS389" s="22"/>
      <c r="BT389" s="22"/>
      <c r="BU389" s="22"/>
      <c r="BV389" s="22"/>
      <c r="BW389" s="22"/>
      <c r="BX389" s="22"/>
      <c r="BY389" s="22"/>
      <c r="BZ389" s="22"/>
      <c r="CA389" s="22"/>
      <c r="CB389" s="22"/>
      <c r="CC389" s="22"/>
      <c r="CD389" s="22"/>
      <c r="CE389" s="22"/>
      <c r="CF389" s="22"/>
      <c r="CJ389" s="22"/>
      <c r="CK389" s="22"/>
      <c r="CL389" s="22"/>
      <c r="CM389" s="22"/>
      <c r="CN389" s="22"/>
      <c r="CO389" s="22"/>
      <c r="CP389" s="22"/>
      <c r="CQ389" s="22"/>
      <c r="CR389" s="22"/>
      <c r="CS389" s="22"/>
      <c r="CT389" s="22"/>
      <c r="CU389" s="22"/>
      <c r="CV389" s="22"/>
      <c r="CW389" s="22"/>
      <c r="CX389" s="22"/>
      <c r="CY389" s="22"/>
      <c r="CZ389" s="22"/>
      <c r="DA389" s="22"/>
      <c r="DB389" s="22"/>
      <c r="DC389" s="22"/>
      <c r="DD389" s="22"/>
      <c r="DE389" s="22"/>
      <c r="DF389" s="22"/>
      <c r="DG389" s="22"/>
      <c r="DH389" s="22"/>
      <c r="DI389" s="22"/>
      <c r="DJ389" s="22"/>
      <c r="DK389" s="22"/>
    </row>
    <row r="390" spans="1:115" ht="16.5" customHeight="1" x14ac:dyDescent="0.25">
      <c r="A390" s="47" t="s">
        <v>142</v>
      </c>
      <c r="B390" s="24"/>
      <c r="C390" s="25">
        <v>42866</v>
      </c>
      <c r="D390" s="25">
        <v>42866</v>
      </c>
      <c r="E390" s="27">
        <v>1</v>
      </c>
      <c r="F390" s="28">
        <f t="shared" si="28"/>
        <v>1</v>
      </c>
      <c r="G390" s="29">
        <v>1</v>
      </c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  <c r="AI390" s="22"/>
      <c r="AJ390" s="22"/>
      <c r="AK390" s="22"/>
      <c r="AL390" s="22"/>
      <c r="AM390" s="22"/>
      <c r="AN390" s="22"/>
      <c r="AO390" s="22"/>
      <c r="AP390" s="22"/>
      <c r="AQ390" s="22"/>
      <c r="AR390" s="22"/>
      <c r="AS390" s="22"/>
      <c r="AT390" s="22"/>
      <c r="AU390" s="22"/>
      <c r="AV390" s="22"/>
      <c r="AW390" s="22"/>
      <c r="AX390" s="22"/>
      <c r="AY390" s="22"/>
      <c r="AZ390" s="22"/>
      <c r="BA390" s="22"/>
      <c r="BB390" s="22"/>
      <c r="BC390" s="22"/>
      <c r="BD390" s="22"/>
      <c r="BE390" s="22"/>
      <c r="BF390" s="22"/>
      <c r="BG390" s="22"/>
      <c r="BH390" s="22"/>
      <c r="BI390" s="22"/>
      <c r="BJ390" s="22"/>
      <c r="BK390" s="22"/>
      <c r="BL390" s="22"/>
      <c r="BM390" s="22"/>
      <c r="BN390" s="22"/>
      <c r="BO390" s="22"/>
      <c r="BP390" s="22"/>
      <c r="BQ390" s="22"/>
      <c r="BR390" s="22"/>
      <c r="BS390" s="22"/>
      <c r="BT390" s="22"/>
      <c r="BU390" s="22"/>
      <c r="BV390" s="22"/>
      <c r="BW390" s="22"/>
      <c r="BX390" s="22"/>
      <c r="BY390" s="22"/>
      <c r="BZ390" s="22"/>
      <c r="CA390" s="22"/>
      <c r="CB390" s="22"/>
      <c r="CC390" s="22"/>
      <c r="CD390" s="22"/>
      <c r="CE390" s="22"/>
      <c r="CF390" s="22"/>
      <c r="CJ390" s="22"/>
      <c r="CK390" s="22"/>
      <c r="CL390" s="22"/>
      <c r="CM390" s="22"/>
      <c r="CN390" s="22"/>
      <c r="CO390" s="22"/>
      <c r="CP390" s="22"/>
      <c r="CQ390" s="22"/>
      <c r="CR390" s="22"/>
      <c r="CS390" s="22"/>
      <c r="CT390" s="22"/>
      <c r="CU390" s="22"/>
      <c r="CV390" s="22"/>
      <c r="CW390" s="22"/>
      <c r="CX390" s="22"/>
      <c r="CY390" s="22"/>
      <c r="CZ390" s="22"/>
      <c r="DA390" s="22"/>
      <c r="DB390" s="22"/>
      <c r="DC390" s="22"/>
      <c r="DD390" s="22"/>
      <c r="DE390" s="22"/>
      <c r="DF390" s="22"/>
      <c r="DG390" s="22"/>
      <c r="DH390" s="22"/>
      <c r="DI390" s="22"/>
      <c r="DJ390" s="22"/>
      <c r="DK390" s="22"/>
    </row>
    <row r="391" spans="1:115" x14ac:dyDescent="0.25">
      <c r="A391" s="32" t="s">
        <v>142</v>
      </c>
      <c r="B391" s="37" t="s">
        <v>11</v>
      </c>
      <c r="C391" s="18"/>
      <c r="D391" s="18"/>
      <c r="E391" s="19"/>
      <c r="F391" s="28"/>
      <c r="G391" s="21"/>
      <c r="BA391" s="22"/>
      <c r="BB391" s="22"/>
      <c r="BC391" s="22"/>
      <c r="BD391" s="22"/>
      <c r="BE391" s="22"/>
      <c r="BF391" s="22"/>
      <c r="BG391" s="22"/>
      <c r="BH391" s="22"/>
      <c r="BI391" s="22"/>
      <c r="BJ391" s="22"/>
      <c r="BK391" s="22"/>
      <c r="BL391" s="22"/>
      <c r="BM391" s="22"/>
      <c r="BN391" s="22"/>
      <c r="BO391" s="22"/>
      <c r="BP391" s="22"/>
      <c r="BQ391" s="22"/>
      <c r="BR391" s="22"/>
      <c r="BS391" s="22"/>
      <c r="BT391" s="22"/>
      <c r="BU391" s="22"/>
      <c r="BV391" s="22"/>
      <c r="BW391" s="22"/>
      <c r="BX391" s="22"/>
      <c r="BY391" s="22"/>
      <c r="BZ391" s="22"/>
      <c r="CA391" s="22"/>
      <c r="CB391" s="22"/>
      <c r="CC391" s="22"/>
      <c r="CD391" s="22"/>
      <c r="CE391" s="22"/>
      <c r="CF391" s="22"/>
      <c r="CJ391" s="22"/>
      <c r="CK391" s="22"/>
      <c r="CL391" s="22"/>
      <c r="CM391" s="22"/>
      <c r="CN391" s="22"/>
      <c r="CO391" s="22"/>
      <c r="CP391" s="22"/>
      <c r="CQ391" s="22"/>
      <c r="CR391" s="22"/>
      <c r="CS391" s="22"/>
      <c r="CT391" s="22"/>
      <c r="CU391" s="22"/>
      <c r="CV391" s="22"/>
      <c r="CW391" s="22"/>
      <c r="CX391" s="22"/>
      <c r="CY391" s="22"/>
      <c r="CZ391" s="22"/>
      <c r="DA391" s="22"/>
      <c r="DB391" s="22"/>
      <c r="DC391" s="22"/>
      <c r="DD391" s="22"/>
      <c r="DE391" s="22"/>
      <c r="DF391" s="22"/>
      <c r="DG391" s="22"/>
      <c r="DH391" s="22"/>
      <c r="DI391" s="22"/>
      <c r="DJ391" s="22"/>
      <c r="DK391" s="22"/>
    </row>
    <row r="392" spans="1:115" ht="18.75" customHeight="1" x14ac:dyDescent="0.25">
      <c r="A392" s="47" t="s">
        <v>142</v>
      </c>
      <c r="B392" s="24"/>
      <c r="C392" s="25">
        <v>42867</v>
      </c>
      <c r="D392" s="25">
        <v>42867</v>
      </c>
      <c r="E392" s="27">
        <v>2</v>
      </c>
      <c r="F392" s="28">
        <f t="shared" si="28"/>
        <v>0.5</v>
      </c>
      <c r="G392" s="29">
        <v>1</v>
      </c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2"/>
      <c r="AJ392" s="22"/>
      <c r="AK392" s="22"/>
      <c r="AL392" s="22"/>
      <c r="AM392" s="22"/>
      <c r="AN392" s="22"/>
      <c r="AO392" s="22"/>
      <c r="AP392" s="22"/>
      <c r="AQ392" s="22"/>
      <c r="AR392" s="22"/>
      <c r="AS392" s="22"/>
      <c r="AT392" s="22"/>
      <c r="AU392" s="22"/>
      <c r="AV392" s="22"/>
      <c r="AW392" s="22"/>
      <c r="AX392" s="22"/>
      <c r="AY392" s="22"/>
      <c r="AZ392" s="22"/>
      <c r="CL392" s="22"/>
      <c r="CM392" s="22"/>
      <c r="CN392" s="22"/>
      <c r="CO392" s="22"/>
      <c r="CP392" s="22"/>
      <c r="CQ392" s="22"/>
      <c r="CR392" s="22"/>
      <c r="CS392" s="22"/>
      <c r="CT392" s="22"/>
      <c r="CU392" s="22"/>
      <c r="CV392" s="22"/>
      <c r="CW392" s="22"/>
      <c r="CX392" s="22"/>
      <c r="CY392" s="22"/>
      <c r="CZ392" s="22"/>
      <c r="DA392" s="22"/>
      <c r="DB392" s="22"/>
      <c r="DC392" s="22"/>
      <c r="DD392" s="22"/>
      <c r="DE392" s="22"/>
      <c r="DF392" s="22"/>
      <c r="DG392" s="22"/>
      <c r="DH392" s="22"/>
      <c r="DI392" s="22"/>
      <c r="DJ392" s="22"/>
      <c r="DK392" s="22"/>
    </row>
    <row r="393" spans="1:115" ht="18.75" customHeight="1" x14ac:dyDescent="0.25">
      <c r="A393" s="47" t="s">
        <v>259</v>
      </c>
      <c r="B393" s="24"/>
      <c r="C393" s="25">
        <v>42867</v>
      </c>
      <c r="D393" s="25">
        <v>42867</v>
      </c>
      <c r="E393" s="27">
        <v>5</v>
      </c>
      <c r="F393" s="28">
        <f t="shared" si="28"/>
        <v>1.4</v>
      </c>
      <c r="G393" s="29">
        <v>7</v>
      </c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  <c r="AI393" s="22"/>
      <c r="AJ393" s="22"/>
      <c r="AK393" s="22"/>
      <c r="AL393" s="22"/>
      <c r="AM393" s="22"/>
      <c r="AN393" s="22"/>
      <c r="AO393" s="22"/>
      <c r="AP393" s="22"/>
      <c r="AQ393" s="22"/>
      <c r="AR393" s="22"/>
      <c r="AS393" s="22"/>
      <c r="AT393" s="22"/>
      <c r="AU393" s="22"/>
      <c r="AV393" s="22"/>
      <c r="AW393" s="22"/>
      <c r="AX393" s="22"/>
      <c r="AY393" s="22"/>
      <c r="AZ393" s="22"/>
      <c r="CL393" s="22"/>
      <c r="CM393" s="22"/>
      <c r="CN393" s="22"/>
      <c r="CO393" s="22"/>
      <c r="CP393" s="22"/>
      <c r="CQ393" s="22"/>
      <c r="CR393" s="22"/>
      <c r="CS393" s="22"/>
      <c r="CT393" s="22"/>
      <c r="CU393" s="22"/>
      <c r="CV393" s="22"/>
      <c r="CW393" s="22"/>
      <c r="CX393" s="22"/>
      <c r="CY393" s="22"/>
      <c r="CZ393" s="22"/>
      <c r="DA393" s="22"/>
      <c r="DB393" s="22"/>
      <c r="DC393" s="22"/>
      <c r="DD393" s="22"/>
      <c r="DE393" s="22"/>
      <c r="DF393" s="22"/>
      <c r="DG393" s="22"/>
      <c r="DH393" s="22"/>
      <c r="DI393" s="22"/>
      <c r="DJ393" s="22"/>
      <c r="DK393" s="22"/>
    </row>
    <row r="394" spans="1:115" ht="17.25" customHeight="1" x14ac:dyDescent="0.25">
      <c r="A394" s="32" t="s">
        <v>256</v>
      </c>
      <c r="B394" s="41" t="s">
        <v>27</v>
      </c>
      <c r="C394" s="18"/>
      <c r="D394" s="18"/>
      <c r="E394" s="19"/>
      <c r="F394" s="28"/>
      <c r="G394" s="21"/>
      <c r="BA394" s="22"/>
      <c r="BB394" s="22"/>
      <c r="BC394" s="22"/>
      <c r="BD394" s="22"/>
      <c r="BE394" s="22"/>
      <c r="BF394" s="22"/>
      <c r="BG394" s="22"/>
      <c r="BH394" s="22"/>
      <c r="BI394" s="22"/>
      <c r="BJ394" s="22"/>
      <c r="BK394" s="22"/>
      <c r="BL394" s="22"/>
      <c r="BM394" s="22"/>
      <c r="BN394" s="22"/>
      <c r="BO394" s="22"/>
      <c r="BP394" s="22"/>
      <c r="BQ394" s="22"/>
      <c r="BR394" s="22"/>
      <c r="BS394" s="22"/>
      <c r="BT394" s="22"/>
      <c r="BU394" s="22"/>
      <c r="BV394" s="22"/>
      <c r="BW394" s="22"/>
      <c r="BX394" s="22"/>
      <c r="BY394" s="22"/>
      <c r="BZ394" s="22"/>
      <c r="CA394" s="22"/>
      <c r="CB394" s="22"/>
      <c r="CC394" s="22"/>
      <c r="CD394" s="22"/>
      <c r="CE394" s="22"/>
      <c r="CF394" s="22"/>
      <c r="CJ394" s="22"/>
      <c r="CK394" s="22"/>
      <c r="CL394" s="22"/>
      <c r="CM394" s="22"/>
      <c r="CN394" s="22"/>
      <c r="CO394" s="22"/>
      <c r="CP394" s="22"/>
      <c r="CQ394" s="22"/>
      <c r="CR394" s="22"/>
      <c r="CS394" s="22"/>
      <c r="CT394" s="22"/>
      <c r="CU394" s="22"/>
      <c r="CV394" s="22"/>
      <c r="CW394" s="22"/>
      <c r="CX394" s="22"/>
      <c r="CY394" s="22"/>
      <c r="CZ394" s="22"/>
      <c r="DA394" s="22"/>
      <c r="DB394" s="22"/>
      <c r="DC394" s="22"/>
      <c r="DD394" s="22"/>
      <c r="DE394" s="22"/>
      <c r="DF394" s="22"/>
      <c r="DG394" s="22"/>
      <c r="DH394" s="22"/>
      <c r="DI394" s="22"/>
      <c r="DJ394" s="22"/>
      <c r="DK394" s="22"/>
    </row>
    <row r="395" spans="1:115" ht="18.75" customHeight="1" x14ac:dyDescent="0.25">
      <c r="A395" s="47" t="s">
        <v>257</v>
      </c>
      <c r="B395" s="24"/>
      <c r="C395" s="25">
        <v>42867</v>
      </c>
      <c r="D395" s="25">
        <v>42867</v>
      </c>
      <c r="E395" s="27">
        <v>3</v>
      </c>
      <c r="F395" s="28">
        <f t="shared" si="28"/>
        <v>1.3333333333333333</v>
      </c>
      <c r="G395" s="29">
        <v>4</v>
      </c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  <c r="AI395" s="22"/>
      <c r="AJ395" s="22"/>
      <c r="AK395" s="22"/>
      <c r="AL395" s="22"/>
      <c r="AM395" s="22"/>
      <c r="AN395" s="22"/>
      <c r="AO395" s="22"/>
      <c r="AP395" s="22"/>
      <c r="AQ395" s="22"/>
      <c r="AR395" s="22"/>
      <c r="AS395" s="22"/>
      <c r="AT395" s="22"/>
      <c r="AU395" s="22"/>
      <c r="AV395" s="22"/>
      <c r="AW395" s="22"/>
      <c r="AX395" s="22"/>
      <c r="AY395" s="22"/>
      <c r="AZ395" s="22"/>
      <c r="CL395" s="22"/>
      <c r="CM395" s="22"/>
      <c r="CN395" s="22"/>
      <c r="CO395" s="22"/>
      <c r="CP395" s="22"/>
      <c r="CQ395" s="22"/>
      <c r="CR395" s="22"/>
      <c r="CS395" s="22"/>
      <c r="CT395" s="22"/>
      <c r="CU395" s="22"/>
      <c r="CV395" s="22"/>
      <c r="CW395" s="22"/>
      <c r="CX395" s="22"/>
      <c r="CY395" s="22"/>
      <c r="CZ395" s="22"/>
      <c r="DA395" s="22"/>
      <c r="DB395" s="22"/>
      <c r="DC395" s="22"/>
      <c r="DD395" s="22"/>
      <c r="DE395" s="22"/>
      <c r="DF395" s="22"/>
      <c r="DG395" s="22"/>
      <c r="DH395" s="22"/>
      <c r="DI395" s="22"/>
      <c r="DJ395" s="22"/>
      <c r="DK395" s="22"/>
    </row>
    <row r="396" spans="1:115" ht="18.75" customHeight="1" x14ac:dyDescent="0.25">
      <c r="A396" s="47" t="s">
        <v>205</v>
      </c>
      <c r="B396" s="24"/>
      <c r="C396" s="25">
        <v>42867</v>
      </c>
      <c r="D396" s="25">
        <v>42867</v>
      </c>
      <c r="E396" s="27">
        <v>5</v>
      </c>
      <c r="F396" s="28">
        <f t="shared" si="28"/>
        <v>0.8</v>
      </c>
      <c r="G396" s="29">
        <v>4</v>
      </c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  <c r="AI396" s="22"/>
      <c r="AJ396" s="22"/>
      <c r="AK396" s="22"/>
      <c r="AL396" s="22"/>
      <c r="AM396" s="22"/>
      <c r="AN396" s="22"/>
      <c r="AO396" s="22"/>
      <c r="AP396" s="22"/>
      <c r="AQ396" s="22"/>
      <c r="AR396" s="22"/>
      <c r="AS396" s="22"/>
      <c r="AT396" s="22"/>
      <c r="AU396" s="22"/>
      <c r="AV396" s="22"/>
      <c r="AW396" s="22"/>
      <c r="AX396" s="22"/>
      <c r="AY396" s="22"/>
      <c r="AZ396" s="22"/>
      <c r="CL396" s="22"/>
      <c r="CM396" s="22"/>
      <c r="CN396" s="22"/>
      <c r="CO396" s="22"/>
      <c r="CP396" s="22"/>
      <c r="CQ396" s="22"/>
      <c r="CR396" s="22"/>
      <c r="CS396" s="22"/>
      <c r="CT396" s="22"/>
      <c r="CU396" s="22"/>
      <c r="CV396" s="22"/>
      <c r="CW396" s="22"/>
      <c r="CX396" s="22"/>
      <c r="CY396" s="22"/>
      <c r="CZ396" s="22"/>
      <c r="DA396" s="22"/>
      <c r="DB396" s="22"/>
      <c r="DC396" s="22"/>
      <c r="DD396" s="22"/>
      <c r="DE396" s="22"/>
      <c r="DF396" s="22"/>
      <c r="DG396" s="22"/>
      <c r="DH396" s="22"/>
      <c r="DI396" s="22"/>
      <c r="DJ396" s="22"/>
      <c r="DK396" s="22"/>
    </row>
    <row r="397" spans="1:115" x14ac:dyDescent="0.25">
      <c r="A397" s="31" t="s">
        <v>243</v>
      </c>
      <c r="B397" s="40" t="s">
        <v>28</v>
      </c>
      <c r="E397" s="34"/>
      <c r="F397" s="28"/>
      <c r="AN397" s="22"/>
      <c r="AO397" s="22"/>
      <c r="AP397" s="22"/>
      <c r="AQ397" s="22"/>
      <c r="AR397" s="22"/>
      <c r="AS397" s="22"/>
      <c r="AT397" s="22"/>
      <c r="AU397" s="22"/>
      <c r="AV397" s="22"/>
      <c r="AW397" s="22"/>
      <c r="AX397" s="22"/>
      <c r="AY397" s="22"/>
      <c r="AZ397" s="22"/>
      <c r="BA397" s="22"/>
      <c r="BB397" s="22"/>
      <c r="BC397" s="22"/>
      <c r="BD397" s="22"/>
      <c r="BE397" s="22"/>
      <c r="BF397" s="22"/>
      <c r="BG397" s="22"/>
      <c r="BH397" s="22"/>
      <c r="BI397" s="22"/>
      <c r="BJ397" s="22"/>
      <c r="BK397" s="22"/>
      <c r="BL397" s="22"/>
      <c r="BM397" s="22"/>
      <c r="BN397" s="22"/>
      <c r="BO397" s="22"/>
      <c r="BP397" s="22"/>
      <c r="BQ397" s="22"/>
      <c r="BR397" s="22"/>
      <c r="BS397" s="22"/>
      <c r="BT397" s="22"/>
      <c r="BU397" s="22"/>
      <c r="BV397" s="22"/>
      <c r="BW397" s="22"/>
      <c r="BX397" s="22"/>
      <c r="BY397" s="22"/>
      <c r="BZ397" s="22"/>
      <c r="CA397" s="22"/>
      <c r="CB397" s="22"/>
      <c r="CC397" s="22"/>
      <c r="CD397" s="22"/>
      <c r="CE397" s="22"/>
      <c r="CF397" s="22"/>
      <c r="CL397" s="22"/>
      <c r="CM397" s="22"/>
      <c r="CN397" s="22"/>
      <c r="CO397" s="22"/>
      <c r="CP397" s="22"/>
      <c r="CQ397" s="22"/>
      <c r="CR397" s="22"/>
      <c r="CS397" s="22"/>
      <c r="CT397" s="22"/>
      <c r="CU397" s="22"/>
      <c r="CV397" s="22"/>
      <c r="CW397" s="22"/>
      <c r="CX397" s="22"/>
      <c r="CY397" s="22"/>
      <c r="CZ397" s="22"/>
      <c r="DA397" s="22"/>
      <c r="DB397" s="22"/>
      <c r="DC397" s="22"/>
      <c r="DD397" s="22"/>
      <c r="DE397" s="22"/>
      <c r="DF397" s="22"/>
      <c r="DG397" s="22"/>
      <c r="DH397" s="22"/>
      <c r="DI397" s="22"/>
      <c r="DJ397" s="22"/>
      <c r="DK397" s="22"/>
    </row>
    <row r="398" spans="1:115" ht="18.75" customHeight="1" x14ac:dyDescent="0.25">
      <c r="A398" s="47" t="s">
        <v>244</v>
      </c>
      <c r="B398" s="24"/>
      <c r="C398" s="25">
        <v>42868</v>
      </c>
      <c r="D398" s="25">
        <v>42868</v>
      </c>
      <c r="E398" s="27">
        <v>6</v>
      </c>
      <c r="F398" s="28">
        <f t="shared" si="28"/>
        <v>1</v>
      </c>
      <c r="G398" s="29">
        <v>6</v>
      </c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  <c r="AH398" s="22"/>
      <c r="AI398" s="22"/>
      <c r="AJ398" s="22"/>
      <c r="AK398" s="22"/>
      <c r="AL398" s="22"/>
      <c r="AM398" s="22"/>
      <c r="AN398" s="22"/>
      <c r="AO398" s="22"/>
      <c r="AP398" s="22"/>
      <c r="AQ398" s="22"/>
      <c r="AR398" s="22"/>
      <c r="AS398" s="22"/>
      <c r="AT398" s="22"/>
      <c r="AU398" s="22"/>
      <c r="AV398" s="22"/>
      <c r="AW398" s="22"/>
      <c r="AX398" s="22"/>
      <c r="AY398" s="22"/>
      <c r="AZ398" s="22"/>
      <c r="CL398" s="22"/>
      <c r="CM398" s="22"/>
      <c r="CN398" s="22"/>
      <c r="CO398" s="22"/>
      <c r="CP398" s="22"/>
      <c r="CQ398" s="22"/>
      <c r="CR398" s="22"/>
      <c r="CS398" s="22"/>
      <c r="CT398" s="22"/>
      <c r="CU398" s="22"/>
      <c r="CV398" s="22"/>
      <c r="CW398" s="22"/>
      <c r="CX398" s="22"/>
      <c r="CY398" s="22"/>
      <c r="CZ398" s="22"/>
      <c r="DA398" s="22"/>
      <c r="DB398" s="22"/>
      <c r="DC398" s="22"/>
      <c r="DD398" s="22"/>
      <c r="DE398" s="22"/>
      <c r="DF398" s="22"/>
      <c r="DG398" s="22"/>
      <c r="DH398" s="22"/>
      <c r="DI398" s="22"/>
      <c r="DJ398" s="22"/>
      <c r="DK398" s="22"/>
    </row>
    <row r="399" spans="1:115" ht="18.75" customHeight="1" x14ac:dyDescent="0.25">
      <c r="A399" s="47" t="s">
        <v>268</v>
      </c>
      <c r="B399" s="24"/>
      <c r="C399" s="25">
        <v>42868</v>
      </c>
      <c r="D399" s="25">
        <v>42868</v>
      </c>
      <c r="E399" s="27">
        <v>2</v>
      </c>
      <c r="F399" s="28">
        <f t="shared" si="28"/>
        <v>1</v>
      </c>
      <c r="G399" s="29">
        <v>2</v>
      </c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  <c r="AH399" s="22"/>
      <c r="AI399" s="22"/>
      <c r="AJ399" s="22"/>
      <c r="AK399" s="22"/>
      <c r="AL399" s="22"/>
      <c r="AM399" s="22"/>
      <c r="AN399" s="22"/>
      <c r="AO399" s="22"/>
      <c r="AP399" s="22"/>
      <c r="AQ399" s="22"/>
      <c r="AR399" s="22"/>
      <c r="AS399" s="22"/>
      <c r="AT399" s="22"/>
      <c r="AU399" s="22"/>
      <c r="AV399" s="22"/>
      <c r="AW399" s="22"/>
      <c r="AX399" s="22"/>
      <c r="AY399" s="22"/>
      <c r="AZ399" s="22"/>
      <c r="CL399" s="22"/>
      <c r="CM399" s="22"/>
      <c r="CN399" s="22"/>
      <c r="CO399" s="22"/>
      <c r="CP399" s="22"/>
      <c r="CQ399" s="22"/>
      <c r="CR399" s="22"/>
      <c r="CS399" s="22"/>
      <c r="CT399" s="22"/>
      <c r="CU399" s="22"/>
      <c r="CV399" s="22"/>
      <c r="CW399" s="22"/>
      <c r="CX399" s="22"/>
      <c r="CY399" s="22"/>
      <c r="CZ399" s="22"/>
      <c r="DA399" s="22"/>
      <c r="DB399" s="22"/>
      <c r="DC399" s="22"/>
      <c r="DD399" s="22"/>
      <c r="DE399" s="22"/>
      <c r="DF399" s="22"/>
      <c r="DG399" s="22"/>
      <c r="DH399" s="22"/>
      <c r="DI399" s="22"/>
      <c r="DJ399" s="22"/>
      <c r="DK399" s="22"/>
    </row>
    <row r="400" spans="1:115" x14ac:dyDescent="0.25">
      <c r="A400" s="31" t="s">
        <v>260</v>
      </c>
      <c r="B400" s="39" t="s">
        <v>21</v>
      </c>
      <c r="F400" s="28"/>
      <c r="BA400" s="22"/>
      <c r="BB400" s="22"/>
      <c r="BC400" s="22"/>
      <c r="BD400" s="22"/>
      <c r="BE400" s="22"/>
      <c r="BF400" s="22"/>
      <c r="BG400" s="22"/>
      <c r="BH400" s="22"/>
      <c r="BI400" s="22"/>
      <c r="BJ400" s="22"/>
      <c r="BK400" s="22"/>
      <c r="BL400" s="22"/>
      <c r="BM400" s="22"/>
      <c r="BN400" s="22"/>
      <c r="BO400" s="22"/>
      <c r="BP400" s="22"/>
      <c r="BQ400" s="22"/>
      <c r="BR400" s="22"/>
      <c r="BS400" s="22"/>
      <c r="BT400" s="22"/>
      <c r="BU400" s="22"/>
      <c r="BV400" s="22"/>
      <c r="BW400" s="22"/>
      <c r="BX400" s="22"/>
      <c r="BY400" s="22"/>
      <c r="BZ400" s="22"/>
      <c r="CA400" s="22"/>
      <c r="CB400" s="22"/>
      <c r="CC400" s="22"/>
      <c r="CD400" s="22"/>
      <c r="CE400" s="22"/>
      <c r="CF400" s="22"/>
      <c r="CJ400" s="22"/>
      <c r="CK400" s="22"/>
      <c r="CL400" s="22"/>
      <c r="CM400" s="22"/>
      <c r="CN400" s="22"/>
      <c r="CO400" s="22"/>
      <c r="CP400" s="22"/>
      <c r="CQ400" s="22"/>
      <c r="CR400" s="22"/>
      <c r="CS400" s="22"/>
      <c r="CT400" s="22"/>
      <c r="CU400" s="22"/>
      <c r="CV400" s="22"/>
      <c r="CW400" s="22"/>
      <c r="CX400" s="22"/>
      <c r="CY400" s="22"/>
      <c r="CZ400" s="22"/>
      <c r="DA400" s="22"/>
      <c r="DB400" s="22"/>
      <c r="DC400" s="22"/>
      <c r="DD400" s="22"/>
      <c r="DE400" s="22"/>
      <c r="DF400" s="22"/>
      <c r="DG400" s="22"/>
      <c r="DH400" s="22"/>
      <c r="DI400" s="22"/>
      <c r="DJ400" s="22"/>
      <c r="DK400" s="22"/>
    </row>
    <row r="401" spans="1:115" ht="18.75" customHeight="1" x14ac:dyDescent="0.25">
      <c r="A401" s="47" t="s">
        <v>261</v>
      </c>
      <c r="B401" s="24"/>
      <c r="C401" s="25">
        <v>42868</v>
      </c>
      <c r="D401" s="25">
        <v>42868</v>
      </c>
      <c r="E401" s="27">
        <v>5</v>
      </c>
      <c r="F401" s="28">
        <f t="shared" si="28"/>
        <v>1.2</v>
      </c>
      <c r="G401" s="29">
        <v>6</v>
      </c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  <c r="AH401" s="22"/>
      <c r="AI401" s="22"/>
      <c r="AJ401" s="22"/>
      <c r="AK401" s="22"/>
      <c r="AL401" s="22"/>
      <c r="AM401" s="22"/>
      <c r="AN401" s="22"/>
      <c r="AO401" s="22"/>
      <c r="AP401" s="22"/>
      <c r="AQ401" s="22"/>
      <c r="AR401" s="22"/>
      <c r="AS401" s="22"/>
      <c r="AT401" s="22"/>
      <c r="AU401" s="22"/>
      <c r="AV401" s="22"/>
      <c r="AW401" s="22"/>
      <c r="AX401" s="22"/>
      <c r="AY401" s="22"/>
      <c r="AZ401" s="22"/>
      <c r="CL401" s="22"/>
      <c r="CM401" s="22"/>
      <c r="CN401" s="22"/>
      <c r="CO401" s="22"/>
      <c r="CP401" s="22"/>
      <c r="CQ401" s="22"/>
      <c r="CR401" s="22"/>
      <c r="CS401" s="22"/>
      <c r="CT401" s="22"/>
      <c r="CU401" s="22"/>
      <c r="CV401" s="22"/>
      <c r="CW401" s="22"/>
      <c r="CX401" s="22"/>
      <c r="CY401" s="22"/>
      <c r="CZ401" s="22"/>
      <c r="DA401" s="22"/>
      <c r="DB401" s="22"/>
      <c r="DC401" s="22"/>
      <c r="DD401" s="22"/>
      <c r="DE401" s="22"/>
      <c r="DF401" s="22"/>
      <c r="DG401" s="22"/>
      <c r="DH401" s="22"/>
      <c r="DI401" s="22"/>
      <c r="DJ401" s="22"/>
      <c r="DK401" s="22"/>
    </row>
    <row r="402" spans="1:115" ht="18.75" customHeight="1" x14ac:dyDescent="0.25">
      <c r="A402" s="47" t="s">
        <v>266</v>
      </c>
      <c r="B402" s="24"/>
      <c r="C402" s="25">
        <v>42868</v>
      </c>
      <c r="D402" s="25">
        <v>42868</v>
      </c>
      <c r="E402" s="27">
        <v>3</v>
      </c>
      <c r="F402" s="28">
        <f t="shared" si="28"/>
        <v>0.66666666666666663</v>
      </c>
      <c r="G402" s="29">
        <v>2</v>
      </c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  <c r="AI402" s="22"/>
      <c r="AJ402" s="22"/>
      <c r="AK402" s="22"/>
      <c r="AL402" s="22"/>
      <c r="AM402" s="22"/>
      <c r="AN402" s="22"/>
      <c r="AO402" s="22"/>
      <c r="AP402" s="22"/>
      <c r="AQ402" s="22"/>
      <c r="AR402" s="22"/>
      <c r="AS402" s="22"/>
      <c r="AT402" s="22"/>
      <c r="AU402" s="22"/>
      <c r="AV402" s="22"/>
      <c r="AW402" s="22"/>
      <c r="AX402" s="22"/>
      <c r="AY402" s="22"/>
      <c r="AZ402" s="22"/>
      <c r="CL402" s="22"/>
      <c r="CM402" s="22"/>
      <c r="CN402" s="22"/>
      <c r="CO402" s="22"/>
      <c r="CP402" s="22"/>
      <c r="CQ402" s="22"/>
      <c r="CR402" s="22"/>
      <c r="CS402" s="22"/>
      <c r="CT402" s="22"/>
      <c r="CU402" s="22"/>
      <c r="CV402" s="22"/>
      <c r="CW402" s="22"/>
      <c r="CX402" s="22"/>
      <c r="CY402" s="22"/>
      <c r="CZ402" s="22"/>
      <c r="DA402" s="22"/>
      <c r="DB402" s="22"/>
      <c r="DC402" s="22"/>
      <c r="DD402" s="22"/>
      <c r="DE402" s="22"/>
      <c r="DF402" s="22"/>
      <c r="DG402" s="22"/>
      <c r="DH402" s="22"/>
      <c r="DI402" s="22"/>
      <c r="DJ402" s="22"/>
      <c r="DK402" s="22"/>
    </row>
    <row r="403" spans="1:115" x14ac:dyDescent="0.25">
      <c r="A403" s="32" t="s">
        <v>262</v>
      </c>
      <c r="B403" s="37" t="s">
        <v>11</v>
      </c>
      <c r="C403" s="18"/>
      <c r="D403" s="18"/>
      <c r="E403" s="19"/>
      <c r="F403" s="28"/>
      <c r="G403" s="21"/>
      <c r="BA403" s="22"/>
      <c r="BB403" s="22"/>
      <c r="BC403" s="22"/>
      <c r="BD403" s="22"/>
      <c r="BE403" s="22"/>
      <c r="BF403" s="22"/>
      <c r="BG403" s="22"/>
      <c r="BH403" s="22"/>
      <c r="BI403" s="22"/>
      <c r="BJ403" s="22"/>
      <c r="BK403" s="22"/>
      <c r="BL403" s="22"/>
      <c r="BM403" s="22"/>
      <c r="BN403" s="22"/>
      <c r="BO403" s="22"/>
      <c r="BP403" s="22"/>
      <c r="BQ403" s="22"/>
      <c r="BR403" s="22"/>
      <c r="BS403" s="22"/>
      <c r="BT403" s="22"/>
      <c r="BU403" s="22"/>
      <c r="BV403" s="22"/>
      <c r="BW403" s="22"/>
      <c r="BX403" s="22"/>
      <c r="BY403" s="22"/>
      <c r="BZ403" s="22"/>
      <c r="CA403" s="22"/>
      <c r="CB403" s="22"/>
      <c r="CC403" s="22"/>
      <c r="CD403" s="22"/>
      <c r="CE403" s="22"/>
      <c r="CF403" s="22"/>
      <c r="CJ403" s="22"/>
      <c r="CK403" s="22"/>
      <c r="CL403" s="22"/>
      <c r="CM403" s="22"/>
      <c r="CN403" s="22"/>
      <c r="CO403" s="22"/>
      <c r="CP403" s="22"/>
      <c r="CQ403" s="22"/>
      <c r="CR403" s="22"/>
      <c r="CS403" s="22"/>
      <c r="CT403" s="22"/>
      <c r="CU403" s="22"/>
      <c r="CV403" s="22"/>
      <c r="CW403" s="22"/>
      <c r="CX403" s="22"/>
      <c r="CY403" s="22"/>
      <c r="CZ403" s="22"/>
      <c r="DA403" s="22"/>
      <c r="DB403" s="22"/>
      <c r="DC403" s="22"/>
      <c r="DD403" s="22"/>
      <c r="DE403" s="22"/>
      <c r="DF403" s="22"/>
      <c r="DG403" s="22"/>
      <c r="DH403" s="22"/>
      <c r="DI403" s="22"/>
      <c r="DJ403" s="22"/>
      <c r="DK403" s="22"/>
    </row>
    <row r="404" spans="1:115" ht="18.75" customHeight="1" x14ac:dyDescent="0.25">
      <c r="A404" s="47" t="s">
        <v>265</v>
      </c>
      <c r="B404" s="24"/>
      <c r="C404" s="25">
        <v>42868</v>
      </c>
      <c r="D404" s="25">
        <v>42868</v>
      </c>
      <c r="E404" s="27">
        <v>2</v>
      </c>
      <c r="F404" s="28">
        <f t="shared" si="28"/>
        <v>1</v>
      </c>
      <c r="G404" s="29">
        <v>2</v>
      </c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  <c r="AI404" s="22"/>
      <c r="AJ404" s="22"/>
      <c r="AK404" s="22"/>
      <c r="AL404" s="22"/>
      <c r="AM404" s="22"/>
      <c r="AN404" s="22"/>
      <c r="AO404" s="22"/>
      <c r="AP404" s="22"/>
      <c r="AQ404" s="22"/>
      <c r="AR404" s="22"/>
      <c r="AS404" s="22"/>
      <c r="AT404" s="22"/>
      <c r="AU404" s="22"/>
      <c r="AV404" s="22"/>
      <c r="AW404" s="22"/>
      <c r="AX404" s="22"/>
      <c r="AY404" s="22"/>
      <c r="AZ404" s="22"/>
      <c r="CL404" s="22"/>
      <c r="CM404" s="22"/>
      <c r="CN404" s="22"/>
      <c r="CO404" s="22"/>
      <c r="CP404" s="22"/>
      <c r="CQ404" s="22"/>
      <c r="CR404" s="22"/>
      <c r="CS404" s="22"/>
      <c r="CT404" s="22"/>
      <c r="CU404" s="22"/>
      <c r="CV404" s="22"/>
      <c r="CW404" s="22"/>
      <c r="CX404" s="22"/>
      <c r="CY404" s="22"/>
      <c r="CZ404" s="22"/>
      <c r="DA404" s="22"/>
      <c r="DB404" s="22"/>
      <c r="DC404" s="22"/>
      <c r="DD404" s="22"/>
      <c r="DE404" s="22"/>
      <c r="DF404" s="22"/>
      <c r="DG404" s="22"/>
      <c r="DH404" s="22"/>
      <c r="DI404" s="22"/>
      <c r="DJ404" s="22"/>
      <c r="DK404" s="22"/>
    </row>
    <row r="405" spans="1:115" ht="18.75" customHeight="1" x14ac:dyDescent="0.25">
      <c r="A405" s="47" t="s">
        <v>264</v>
      </c>
      <c r="B405" s="24"/>
      <c r="C405" s="25">
        <v>42868</v>
      </c>
      <c r="D405" s="25">
        <v>42868</v>
      </c>
      <c r="E405" s="27">
        <v>6</v>
      </c>
      <c r="F405" s="28">
        <f t="shared" si="28"/>
        <v>1</v>
      </c>
      <c r="G405" s="29">
        <v>6</v>
      </c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  <c r="AI405" s="22"/>
      <c r="AJ405" s="22"/>
      <c r="AK405" s="22"/>
      <c r="AL405" s="22"/>
      <c r="AM405" s="22"/>
      <c r="AN405" s="22"/>
      <c r="AO405" s="22"/>
      <c r="AP405" s="22"/>
      <c r="AQ405" s="22"/>
      <c r="AR405" s="22"/>
      <c r="AS405" s="22"/>
      <c r="AT405" s="22"/>
      <c r="AU405" s="22"/>
      <c r="AV405" s="22"/>
      <c r="AW405" s="22"/>
      <c r="AX405" s="22"/>
      <c r="AY405" s="22"/>
      <c r="AZ405" s="22"/>
      <c r="CL405" s="22"/>
      <c r="CM405" s="22"/>
      <c r="CN405" s="22"/>
      <c r="CO405" s="22"/>
      <c r="CP405" s="22"/>
      <c r="CQ405" s="22"/>
      <c r="CR405" s="22"/>
      <c r="CS405" s="22"/>
      <c r="CT405" s="22"/>
      <c r="CU405" s="22"/>
      <c r="CV405" s="22"/>
      <c r="CW405" s="22"/>
      <c r="CX405" s="22"/>
      <c r="CY405" s="22"/>
      <c r="CZ405" s="22"/>
      <c r="DA405" s="22"/>
      <c r="DB405" s="22"/>
      <c r="DC405" s="22"/>
      <c r="DD405" s="22"/>
      <c r="DE405" s="22"/>
      <c r="DF405" s="22"/>
      <c r="DG405" s="22"/>
      <c r="DH405" s="22"/>
      <c r="DI405" s="22"/>
      <c r="DJ405" s="22"/>
      <c r="DK405" s="22"/>
    </row>
    <row r="406" spans="1:115" ht="17.25" customHeight="1" x14ac:dyDescent="0.25">
      <c r="A406" s="32" t="s">
        <v>256</v>
      </c>
      <c r="B406" s="41" t="s">
        <v>27</v>
      </c>
      <c r="C406" s="18"/>
      <c r="D406" s="18"/>
      <c r="E406" s="19"/>
      <c r="F406" s="28"/>
      <c r="G406" s="21"/>
      <c r="BA406" s="22"/>
      <c r="BB406" s="22"/>
      <c r="BC406" s="22"/>
      <c r="BD406" s="22"/>
      <c r="BE406" s="22"/>
      <c r="BF406" s="22"/>
      <c r="BG406" s="22"/>
      <c r="BH406" s="22"/>
      <c r="BI406" s="22"/>
      <c r="BJ406" s="22"/>
      <c r="BK406" s="22"/>
      <c r="BL406" s="22"/>
      <c r="BM406" s="22"/>
      <c r="BN406" s="22"/>
      <c r="BO406" s="22"/>
      <c r="BP406" s="22"/>
      <c r="BQ406" s="22"/>
      <c r="BR406" s="22"/>
      <c r="BS406" s="22"/>
      <c r="BT406" s="22"/>
      <c r="BU406" s="22"/>
      <c r="BV406" s="22"/>
      <c r="BW406" s="22"/>
      <c r="BX406" s="22"/>
      <c r="BY406" s="22"/>
      <c r="BZ406" s="22"/>
      <c r="CA406" s="22"/>
      <c r="CB406" s="22"/>
      <c r="CC406" s="22"/>
      <c r="CD406" s="22"/>
      <c r="CE406" s="22"/>
      <c r="CF406" s="22"/>
      <c r="CJ406" s="22"/>
      <c r="CK406" s="22"/>
      <c r="CL406" s="22"/>
      <c r="CM406" s="22"/>
      <c r="CN406" s="22"/>
      <c r="CO406" s="22"/>
      <c r="CP406" s="22"/>
      <c r="CQ406" s="22"/>
      <c r="CR406" s="22"/>
      <c r="CS406" s="22"/>
      <c r="CT406" s="22"/>
      <c r="CU406" s="22"/>
      <c r="CV406" s="22"/>
      <c r="CW406" s="22"/>
      <c r="CX406" s="22"/>
      <c r="CY406" s="22"/>
      <c r="CZ406" s="22"/>
      <c r="DA406" s="22"/>
      <c r="DB406" s="22"/>
      <c r="DC406" s="22"/>
      <c r="DD406" s="22"/>
      <c r="DE406" s="22"/>
      <c r="DF406" s="22"/>
      <c r="DG406" s="22"/>
      <c r="DH406" s="22"/>
      <c r="DI406" s="22"/>
      <c r="DJ406" s="22"/>
      <c r="DK406" s="22"/>
    </row>
    <row r="407" spans="1:115" ht="18.75" customHeight="1" x14ac:dyDescent="0.25">
      <c r="A407" s="47" t="s">
        <v>205</v>
      </c>
      <c r="B407" s="24"/>
      <c r="C407" s="25">
        <v>42868</v>
      </c>
      <c r="D407" s="25">
        <v>42868</v>
      </c>
      <c r="E407" s="27">
        <v>4</v>
      </c>
      <c r="F407" s="28">
        <f t="shared" si="28"/>
        <v>1.75</v>
      </c>
      <c r="G407" s="29">
        <v>7</v>
      </c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  <c r="AH407" s="22"/>
      <c r="AI407" s="22"/>
      <c r="AJ407" s="22"/>
      <c r="AK407" s="22"/>
      <c r="AL407" s="22"/>
      <c r="AM407" s="22"/>
      <c r="AN407" s="22"/>
      <c r="AO407" s="22"/>
      <c r="AP407" s="22"/>
      <c r="AQ407" s="22"/>
      <c r="AR407" s="22"/>
      <c r="AS407" s="22"/>
      <c r="AT407" s="22"/>
      <c r="AU407" s="22"/>
      <c r="AV407" s="22"/>
      <c r="AW407" s="22"/>
      <c r="AX407" s="22"/>
      <c r="AY407" s="22"/>
      <c r="AZ407" s="22"/>
      <c r="CL407" s="22"/>
      <c r="CM407" s="22"/>
      <c r="CN407" s="22"/>
      <c r="CO407" s="22"/>
      <c r="CP407" s="22"/>
      <c r="CQ407" s="22"/>
      <c r="CR407" s="22"/>
      <c r="CS407" s="22"/>
      <c r="CT407" s="22"/>
      <c r="CU407" s="22"/>
      <c r="CV407" s="22"/>
      <c r="CW407" s="22"/>
      <c r="CX407" s="22"/>
      <c r="CY407" s="22"/>
      <c r="CZ407" s="22"/>
      <c r="DA407" s="22"/>
      <c r="DB407" s="22"/>
      <c r="DC407" s="22"/>
      <c r="DD407" s="22"/>
      <c r="DE407" s="22"/>
      <c r="DF407" s="22"/>
      <c r="DG407" s="22"/>
      <c r="DH407" s="22"/>
      <c r="DI407" s="22"/>
      <c r="DJ407" s="22"/>
      <c r="DK407" s="22"/>
    </row>
    <row r="408" spans="1:115" ht="18.75" customHeight="1" x14ac:dyDescent="0.25">
      <c r="A408" s="47" t="s">
        <v>267</v>
      </c>
      <c r="B408" s="24"/>
      <c r="C408" s="25">
        <v>42868</v>
      </c>
      <c r="D408" s="25">
        <v>42868</v>
      </c>
      <c r="E408" s="27">
        <v>2</v>
      </c>
      <c r="F408" s="28">
        <f t="shared" si="28"/>
        <v>0.5</v>
      </c>
      <c r="G408" s="29">
        <v>1</v>
      </c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  <c r="AI408" s="22"/>
      <c r="AJ408" s="22"/>
      <c r="AK408" s="22"/>
      <c r="AL408" s="22"/>
      <c r="AM408" s="22"/>
      <c r="AN408" s="22"/>
      <c r="AO408" s="22"/>
      <c r="AP408" s="22"/>
      <c r="AQ408" s="22"/>
      <c r="AR408" s="22"/>
      <c r="AS408" s="22"/>
      <c r="AT408" s="22"/>
      <c r="AU408" s="22"/>
      <c r="AV408" s="22"/>
      <c r="AW408" s="22"/>
      <c r="AX408" s="22"/>
      <c r="AY408" s="22"/>
      <c r="AZ408" s="22"/>
      <c r="CL408" s="22"/>
      <c r="CM408" s="22"/>
      <c r="CN408" s="22"/>
      <c r="CO408" s="22"/>
      <c r="CP408" s="22"/>
      <c r="CQ408" s="22"/>
      <c r="CR408" s="22"/>
      <c r="CS408" s="22"/>
      <c r="CT408" s="22"/>
      <c r="CU408" s="22"/>
      <c r="CV408" s="22"/>
      <c r="CW408" s="22"/>
      <c r="CX408" s="22"/>
      <c r="CY408" s="22"/>
      <c r="CZ408" s="22"/>
      <c r="DA408" s="22"/>
      <c r="DB408" s="22"/>
      <c r="DC408" s="22"/>
      <c r="DD408" s="22"/>
      <c r="DE408" s="22"/>
      <c r="DF408" s="22"/>
      <c r="DG408" s="22"/>
      <c r="DH408" s="22"/>
      <c r="DI408" s="22"/>
      <c r="DJ408" s="22"/>
      <c r="DK408" s="22"/>
    </row>
    <row r="409" spans="1:115" ht="18.75" customHeight="1" x14ac:dyDescent="0.25">
      <c r="A409" s="47" t="s">
        <v>263</v>
      </c>
      <c r="B409" s="24"/>
      <c r="C409" s="25">
        <v>42868</v>
      </c>
      <c r="D409" s="25">
        <v>42868</v>
      </c>
      <c r="E409" s="27">
        <v>2</v>
      </c>
      <c r="F409" s="28">
        <f t="shared" si="28"/>
        <v>0.5</v>
      </c>
      <c r="G409" s="29">
        <v>1</v>
      </c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  <c r="AI409" s="22"/>
      <c r="AJ409" s="22"/>
      <c r="AK409" s="22"/>
      <c r="AL409" s="22"/>
      <c r="AM409" s="22"/>
      <c r="AN409" s="22"/>
      <c r="AO409" s="22"/>
      <c r="AP409" s="22"/>
      <c r="AQ409" s="22"/>
      <c r="AR409" s="22"/>
      <c r="AS409" s="22"/>
      <c r="AT409" s="22"/>
      <c r="AU409" s="22"/>
      <c r="AV409" s="22"/>
      <c r="AW409" s="22"/>
      <c r="AX409" s="22"/>
      <c r="AY409" s="22"/>
      <c r="AZ409" s="22"/>
      <c r="CL409" s="22"/>
      <c r="CM409" s="22"/>
      <c r="CN409" s="22"/>
      <c r="CO409" s="22"/>
      <c r="CP409" s="22"/>
      <c r="CQ409" s="22"/>
      <c r="CR409" s="22"/>
      <c r="CS409" s="22"/>
      <c r="CT409" s="22"/>
      <c r="CU409" s="22"/>
      <c r="CV409" s="22"/>
      <c r="CW409" s="22"/>
      <c r="CX409" s="22"/>
      <c r="CY409" s="22"/>
      <c r="CZ409" s="22"/>
      <c r="DA409" s="22"/>
      <c r="DB409" s="22"/>
      <c r="DC409" s="22"/>
      <c r="DD409" s="22"/>
      <c r="DE409" s="22"/>
      <c r="DF409" s="22"/>
      <c r="DG409" s="22"/>
      <c r="DH409" s="22"/>
      <c r="DI409" s="22"/>
      <c r="DJ409" s="22"/>
      <c r="DK409" s="22"/>
    </row>
    <row r="410" spans="1:115" ht="16.5" customHeight="1" x14ac:dyDescent="0.25">
      <c r="A410" s="30" t="s">
        <v>239</v>
      </c>
      <c r="B410" s="38" t="s">
        <v>14</v>
      </c>
      <c r="C410" s="18"/>
      <c r="D410" s="18"/>
      <c r="E410" s="19"/>
      <c r="F410" s="28"/>
      <c r="G410" s="21"/>
      <c r="CL410" s="22"/>
      <c r="CM410" s="22"/>
      <c r="CN410" s="22"/>
      <c r="CO410" s="22"/>
      <c r="CP410" s="22"/>
      <c r="CQ410" s="22"/>
      <c r="CR410" s="22"/>
      <c r="CS410" s="22"/>
      <c r="CT410" s="22"/>
      <c r="CU410" s="22"/>
      <c r="CV410" s="22"/>
      <c r="CW410" s="22"/>
      <c r="CX410" s="22"/>
      <c r="CY410" s="22"/>
      <c r="CZ410" s="22"/>
      <c r="DA410" s="22"/>
      <c r="DB410" s="22"/>
      <c r="DC410" s="22"/>
      <c r="DD410" s="22"/>
      <c r="DE410" s="22"/>
      <c r="DF410" s="22"/>
      <c r="DG410" s="22"/>
      <c r="DH410" s="22"/>
      <c r="DI410" s="22"/>
      <c r="DJ410" s="22"/>
      <c r="DK410" s="22"/>
    </row>
    <row r="411" spans="1:115" ht="16.5" customHeight="1" x14ac:dyDescent="0.25">
      <c r="A411" s="47" t="s">
        <v>253</v>
      </c>
      <c r="B411" s="24"/>
      <c r="C411" s="25">
        <v>42868</v>
      </c>
      <c r="D411" s="25">
        <v>42868</v>
      </c>
      <c r="E411" s="27">
        <v>6</v>
      </c>
      <c r="F411" s="28">
        <f t="shared" si="28"/>
        <v>1.1666666666666667</v>
      </c>
      <c r="G411" s="29">
        <v>7</v>
      </c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  <c r="AI411" s="22"/>
      <c r="AJ411" s="22"/>
      <c r="AK411" s="22"/>
      <c r="AL411" s="22"/>
      <c r="AM411" s="22"/>
      <c r="AN411" s="22"/>
      <c r="AO411" s="22"/>
      <c r="AP411" s="22"/>
      <c r="AQ411" s="22"/>
      <c r="AR411" s="22"/>
      <c r="AS411" s="22"/>
      <c r="AT411" s="22"/>
      <c r="AU411" s="22"/>
      <c r="AV411" s="22"/>
      <c r="AW411" s="22"/>
      <c r="AX411" s="22"/>
      <c r="AY411" s="22"/>
      <c r="AZ411" s="22"/>
      <c r="BA411" s="22"/>
      <c r="BB411" s="22"/>
      <c r="BC411" s="22"/>
      <c r="BD411" s="22"/>
      <c r="BE411" s="22"/>
      <c r="BF411" s="22"/>
      <c r="BG411" s="22"/>
      <c r="BH411" s="22"/>
      <c r="BI411" s="22"/>
      <c r="BJ411" s="22"/>
      <c r="BK411" s="22"/>
      <c r="BL411" s="22"/>
      <c r="BM411" s="22"/>
      <c r="BN411" s="22"/>
      <c r="BO411" s="22"/>
      <c r="BP411" s="22"/>
      <c r="BQ411" s="22"/>
      <c r="BR411" s="22"/>
      <c r="BS411" s="22"/>
      <c r="BT411" s="22"/>
      <c r="BU411" s="22"/>
      <c r="BV411" s="22"/>
      <c r="BW411" s="22"/>
      <c r="BX411" s="22"/>
      <c r="BY411" s="22"/>
      <c r="BZ411" s="22"/>
      <c r="CA411" s="22"/>
      <c r="CB411" s="22"/>
      <c r="CC411" s="22"/>
      <c r="CD411" s="22"/>
      <c r="CE411" s="22"/>
      <c r="CF411" s="22"/>
      <c r="CJ411" s="22"/>
      <c r="CK411" s="22"/>
      <c r="CL411" s="22"/>
      <c r="CM411" s="22"/>
      <c r="CN411" s="22"/>
      <c r="CO411" s="22"/>
      <c r="CP411" s="22"/>
      <c r="CQ411" s="22"/>
      <c r="CR411" s="22"/>
      <c r="CS411" s="22"/>
      <c r="CT411" s="22"/>
      <c r="CU411" s="22"/>
      <c r="CV411" s="22"/>
      <c r="CW411" s="22"/>
      <c r="CX411" s="22"/>
      <c r="CY411" s="22"/>
      <c r="CZ411" s="22"/>
      <c r="DA411" s="22"/>
      <c r="DB411" s="22"/>
      <c r="DC411" s="22"/>
      <c r="DD411" s="22"/>
      <c r="DE411" s="22"/>
      <c r="DF411" s="22"/>
      <c r="DG411" s="22"/>
      <c r="DH411" s="22"/>
      <c r="DI411" s="22"/>
      <c r="DJ411" s="22"/>
      <c r="DK411" s="22"/>
    </row>
    <row r="412" spans="1:115" ht="16.5" customHeight="1" x14ac:dyDescent="0.25">
      <c r="A412" s="47" t="s">
        <v>224</v>
      </c>
      <c r="B412" s="24"/>
      <c r="C412" s="25">
        <v>42868</v>
      </c>
      <c r="D412" s="25">
        <v>42868</v>
      </c>
      <c r="E412" s="27">
        <v>3</v>
      </c>
      <c r="F412" s="28">
        <f t="shared" si="28"/>
        <v>1</v>
      </c>
      <c r="G412" s="29">
        <v>3</v>
      </c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  <c r="AG412" s="22"/>
      <c r="AH412" s="22"/>
      <c r="AI412" s="22"/>
      <c r="AJ412" s="22"/>
      <c r="AK412" s="22"/>
      <c r="AL412" s="22"/>
      <c r="AM412" s="22"/>
      <c r="AN412" s="22"/>
      <c r="AO412" s="22"/>
      <c r="AP412" s="22"/>
      <c r="AQ412" s="22"/>
      <c r="AR412" s="22"/>
      <c r="AS412" s="22"/>
      <c r="AT412" s="22"/>
      <c r="AU412" s="22"/>
      <c r="AV412" s="22"/>
      <c r="AW412" s="22"/>
      <c r="AX412" s="22"/>
      <c r="AY412" s="22"/>
      <c r="AZ412" s="22"/>
      <c r="BA412" s="22"/>
      <c r="BB412" s="22"/>
      <c r="BC412" s="22"/>
      <c r="BD412" s="22"/>
      <c r="BE412" s="22"/>
      <c r="BF412" s="22"/>
      <c r="BG412" s="22"/>
      <c r="BH412" s="22"/>
      <c r="BI412" s="22"/>
      <c r="BJ412" s="22"/>
      <c r="BK412" s="22"/>
      <c r="BL412" s="22"/>
      <c r="BM412" s="22"/>
      <c r="BN412" s="22"/>
      <c r="BO412" s="22"/>
      <c r="BP412" s="22"/>
      <c r="BQ412" s="22"/>
      <c r="BR412" s="22"/>
      <c r="BS412" s="22"/>
      <c r="BT412" s="22"/>
      <c r="BU412" s="22"/>
      <c r="BV412" s="22"/>
      <c r="BW412" s="22"/>
      <c r="BX412" s="22"/>
      <c r="BY412" s="22"/>
      <c r="BZ412" s="22"/>
      <c r="CA412" s="22"/>
      <c r="CB412" s="22"/>
      <c r="CC412" s="22"/>
      <c r="CD412" s="22"/>
      <c r="CE412" s="22"/>
      <c r="CF412" s="22"/>
      <c r="CJ412" s="22"/>
      <c r="CK412" s="22"/>
      <c r="CL412" s="22"/>
      <c r="CM412" s="22"/>
      <c r="CN412" s="22"/>
      <c r="CO412" s="22"/>
      <c r="CP412" s="22"/>
      <c r="CQ412" s="22"/>
      <c r="CR412" s="22"/>
      <c r="CS412" s="22"/>
      <c r="CT412" s="22"/>
      <c r="CU412" s="22"/>
      <c r="CV412" s="22"/>
      <c r="CW412" s="22"/>
      <c r="CX412" s="22"/>
      <c r="CY412" s="22"/>
      <c r="CZ412" s="22"/>
      <c r="DA412" s="22"/>
      <c r="DB412" s="22"/>
      <c r="DC412" s="22"/>
      <c r="DD412" s="22"/>
      <c r="DE412" s="22"/>
      <c r="DF412" s="22"/>
      <c r="DG412" s="22"/>
      <c r="DH412" s="22"/>
      <c r="DI412" s="22"/>
      <c r="DJ412" s="22"/>
      <c r="DK412" s="22"/>
    </row>
    <row r="413" spans="1:115" ht="17.25" customHeight="1" x14ac:dyDescent="0.25">
      <c r="A413" s="32" t="s">
        <v>269</v>
      </c>
      <c r="B413" s="41" t="s">
        <v>27</v>
      </c>
      <c r="C413" s="18"/>
      <c r="D413" s="18"/>
      <c r="E413" s="19"/>
      <c r="F413" s="28"/>
      <c r="G413" s="21"/>
      <c r="BA413" s="22"/>
      <c r="BB413" s="22"/>
      <c r="BC413" s="22"/>
      <c r="BD413" s="22"/>
      <c r="BE413" s="22"/>
      <c r="BF413" s="22"/>
      <c r="BG413" s="22"/>
      <c r="BH413" s="22"/>
      <c r="BI413" s="22"/>
      <c r="BJ413" s="22"/>
      <c r="BK413" s="22"/>
      <c r="BL413" s="22"/>
      <c r="BM413" s="22"/>
      <c r="BN413" s="22"/>
      <c r="BO413" s="22"/>
      <c r="BP413" s="22"/>
      <c r="BQ413" s="22"/>
      <c r="BR413" s="22"/>
      <c r="BS413" s="22"/>
      <c r="BT413" s="22"/>
      <c r="BU413" s="22"/>
      <c r="BV413" s="22"/>
      <c r="BW413" s="22"/>
      <c r="BX413" s="22"/>
      <c r="BY413" s="22"/>
      <c r="BZ413" s="22"/>
      <c r="CA413" s="22"/>
      <c r="CB413" s="22"/>
      <c r="CC413" s="22"/>
      <c r="CD413" s="22"/>
      <c r="CE413" s="22"/>
      <c r="CF413" s="22"/>
      <c r="CJ413" s="22"/>
      <c r="CK413" s="22"/>
      <c r="CL413" s="22"/>
      <c r="CM413" s="22"/>
      <c r="CN413" s="22"/>
      <c r="CO413" s="22"/>
      <c r="CP413" s="22"/>
      <c r="CQ413" s="22"/>
      <c r="CR413" s="22"/>
      <c r="CS413" s="22"/>
      <c r="CT413" s="22"/>
      <c r="CU413" s="22"/>
      <c r="CV413" s="22"/>
      <c r="CW413" s="22"/>
      <c r="CX413" s="22"/>
      <c r="CY413" s="22"/>
      <c r="CZ413" s="22"/>
      <c r="DA413" s="22"/>
      <c r="DB413" s="22"/>
      <c r="DC413" s="22"/>
      <c r="DD413" s="22"/>
      <c r="DE413" s="22"/>
      <c r="DF413" s="22"/>
      <c r="DG413" s="22"/>
      <c r="DH413" s="22"/>
      <c r="DI413" s="22"/>
      <c r="DJ413" s="22"/>
      <c r="DK413" s="22"/>
    </row>
    <row r="414" spans="1:115" ht="18.75" customHeight="1" x14ac:dyDescent="0.25">
      <c r="A414" s="47" t="s">
        <v>277</v>
      </c>
      <c r="B414" s="24"/>
      <c r="C414" s="25">
        <v>42869</v>
      </c>
      <c r="D414" s="25">
        <v>42869</v>
      </c>
      <c r="E414" s="27">
        <v>6</v>
      </c>
      <c r="F414" s="28">
        <f t="shared" si="28"/>
        <v>1.1666666666666667</v>
      </c>
      <c r="G414" s="29">
        <v>7</v>
      </c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  <c r="AI414" s="22"/>
      <c r="AJ414" s="22"/>
      <c r="AK414" s="22"/>
      <c r="AL414" s="22"/>
      <c r="AM414" s="22"/>
      <c r="AN414" s="22"/>
      <c r="AO414" s="22"/>
      <c r="AP414" s="22"/>
      <c r="AQ414" s="22"/>
      <c r="AR414" s="22"/>
      <c r="AS414" s="22"/>
      <c r="AT414" s="22"/>
      <c r="AU414" s="22"/>
      <c r="AV414" s="22"/>
      <c r="AW414" s="22"/>
      <c r="AX414" s="22"/>
      <c r="AY414" s="22"/>
      <c r="AZ414" s="22"/>
      <c r="CL414" s="22"/>
      <c r="CM414" s="22"/>
      <c r="CN414" s="22"/>
      <c r="CO414" s="22"/>
      <c r="CP414" s="22"/>
      <c r="CQ414" s="22"/>
      <c r="CR414" s="22"/>
      <c r="CS414" s="22"/>
      <c r="CT414" s="22"/>
      <c r="CU414" s="22"/>
      <c r="CV414" s="22"/>
      <c r="CW414" s="22"/>
      <c r="CX414" s="22"/>
      <c r="CY414" s="22"/>
      <c r="CZ414" s="22"/>
      <c r="DA414" s="22"/>
      <c r="DB414" s="22"/>
      <c r="DC414" s="22"/>
      <c r="DD414" s="22"/>
      <c r="DE414" s="22"/>
      <c r="DF414" s="22"/>
      <c r="DG414" s="22"/>
      <c r="DH414" s="22"/>
      <c r="DI414" s="22"/>
      <c r="DJ414" s="22"/>
      <c r="DK414" s="22"/>
    </row>
    <row r="415" spans="1:115" ht="18.75" customHeight="1" x14ac:dyDescent="0.25">
      <c r="A415" s="47" t="s">
        <v>270</v>
      </c>
      <c r="B415" s="24"/>
      <c r="C415" s="25">
        <v>42869</v>
      </c>
      <c r="D415" s="25">
        <v>42869</v>
      </c>
      <c r="E415" s="27">
        <v>3</v>
      </c>
      <c r="F415" s="28">
        <f t="shared" si="28"/>
        <v>0.66666666666666663</v>
      </c>
      <c r="G415" s="29">
        <v>2</v>
      </c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  <c r="AH415" s="22"/>
      <c r="AI415" s="22"/>
      <c r="AJ415" s="22"/>
      <c r="AK415" s="22"/>
      <c r="AL415" s="22"/>
      <c r="AM415" s="22"/>
      <c r="AN415" s="22"/>
      <c r="AO415" s="22"/>
      <c r="AP415" s="22"/>
      <c r="AQ415" s="22"/>
      <c r="AR415" s="22"/>
      <c r="AS415" s="22"/>
      <c r="AT415" s="22"/>
      <c r="AU415" s="22"/>
      <c r="AV415" s="22"/>
      <c r="AW415" s="22"/>
      <c r="AX415" s="22"/>
      <c r="AY415" s="22"/>
      <c r="AZ415" s="22"/>
      <c r="CL415" s="22"/>
      <c r="CM415" s="22"/>
      <c r="CN415" s="22"/>
      <c r="CO415" s="22"/>
      <c r="CP415" s="22"/>
      <c r="CQ415" s="22"/>
      <c r="CR415" s="22"/>
      <c r="CS415" s="22"/>
      <c r="CT415" s="22"/>
      <c r="CU415" s="22"/>
      <c r="CV415" s="22"/>
      <c r="CW415" s="22"/>
      <c r="CX415" s="22"/>
      <c r="CY415" s="22"/>
      <c r="CZ415" s="22"/>
      <c r="DA415" s="22"/>
      <c r="DB415" s="22"/>
      <c r="DC415" s="22"/>
      <c r="DD415" s="22"/>
      <c r="DE415" s="22"/>
      <c r="DF415" s="22"/>
      <c r="DG415" s="22"/>
      <c r="DH415" s="22"/>
      <c r="DI415" s="22"/>
      <c r="DJ415" s="22"/>
      <c r="DK415" s="22"/>
    </row>
    <row r="416" spans="1:115" x14ac:dyDescent="0.25">
      <c r="A416" s="31" t="s">
        <v>273</v>
      </c>
      <c r="B416" s="39" t="s">
        <v>21</v>
      </c>
      <c r="F416" s="28"/>
      <c r="BA416" s="22"/>
      <c r="BB416" s="22"/>
      <c r="BC416" s="22"/>
      <c r="BD416" s="22"/>
      <c r="BE416" s="22"/>
      <c r="BF416" s="22"/>
      <c r="BG416" s="22"/>
      <c r="BH416" s="22"/>
      <c r="BI416" s="22"/>
      <c r="BJ416" s="22"/>
      <c r="BK416" s="22"/>
      <c r="BL416" s="22"/>
      <c r="BM416" s="22"/>
      <c r="BN416" s="22"/>
      <c r="BO416" s="22"/>
      <c r="BP416" s="22"/>
      <c r="BQ416" s="22"/>
      <c r="BR416" s="22"/>
      <c r="BS416" s="22"/>
      <c r="BT416" s="22"/>
      <c r="BU416" s="22"/>
      <c r="BV416" s="22"/>
      <c r="BW416" s="22"/>
      <c r="BX416" s="22"/>
      <c r="BY416" s="22"/>
      <c r="BZ416" s="22"/>
      <c r="CA416" s="22"/>
      <c r="CB416" s="22"/>
      <c r="CC416" s="22"/>
      <c r="CD416" s="22"/>
      <c r="CE416" s="22"/>
      <c r="CF416" s="22"/>
      <c r="CJ416" s="22"/>
      <c r="CK416" s="22"/>
      <c r="CL416" s="22"/>
      <c r="CM416" s="22"/>
      <c r="CN416" s="22"/>
      <c r="CO416" s="22"/>
      <c r="CP416" s="22"/>
      <c r="CQ416" s="22"/>
      <c r="CR416" s="22"/>
      <c r="CS416" s="22"/>
      <c r="CT416" s="22"/>
      <c r="CU416" s="22"/>
      <c r="CV416" s="22"/>
      <c r="CW416" s="22"/>
      <c r="CX416" s="22"/>
      <c r="CY416" s="22"/>
      <c r="CZ416" s="22"/>
      <c r="DA416" s="22"/>
      <c r="DB416" s="22"/>
      <c r="DC416" s="22"/>
      <c r="DD416" s="22"/>
      <c r="DE416" s="22"/>
      <c r="DF416" s="22"/>
      <c r="DG416" s="22"/>
      <c r="DH416" s="22"/>
      <c r="DI416" s="22"/>
      <c r="DJ416" s="22"/>
      <c r="DK416" s="22"/>
    </row>
    <row r="417" spans="1:120" ht="18.75" customHeight="1" x14ac:dyDescent="0.25">
      <c r="A417" s="47" t="s">
        <v>271</v>
      </c>
      <c r="B417" s="24"/>
      <c r="C417" s="25">
        <v>42869</v>
      </c>
      <c r="D417" s="25">
        <v>42869</v>
      </c>
      <c r="E417" s="27">
        <v>3</v>
      </c>
      <c r="F417" s="28">
        <f t="shared" si="28"/>
        <v>0.66666666666666663</v>
      </c>
      <c r="G417" s="29">
        <v>2</v>
      </c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  <c r="AI417" s="22"/>
      <c r="AJ417" s="22"/>
      <c r="AK417" s="22"/>
      <c r="AL417" s="22"/>
      <c r="AM417" s="22"/>
      <c r="AN417" s="22"/>
      <c r="AO417" s="22"/>
      <c r="AP417" s="22"/>
      <c r="AQ417" s="22"/>
      <c r="AR417" s="22"/>
      <c r="AS417" s="22"/>
      <c r="AT417" s="22"/>
      <c r="AU417" s="22"/>
      <c r="AV417" s="22"/>
      <c r="AW417" s="22"/>
      <c r="AX417" s="22"/>
      <c r="AY417" s="22"/>
      <c r="AZ417" s="22"/>
      <c r="CL417" s="22"/>
      <c r="CM417" s="22"/>
      <c r="CN417" s="22"/>
      <c r="CO417" s="22"/>
      <c r="CP417" s="22"/>
      <c r="CQ417" s="22"/>
      <c r="CR417" s="22"/>
      <c r="CS417" s="22"/>
      <c r="CT417" s="22"/>
      <c r="CU417" s="22"/>
      <c r="CV417" s="22"/>
      <c r="CW417" s="22"/>
      <c r="CX417" s="22"/>
      <c r="CY417" s="22"/>
      <c r="CZ417" s="22"/>
      <c r="DA417" s="22"/>
      <c r="DB417" s="22"/>
      <c r="DC417" s="22"/>
      <c r="DD417" s="22"/>
      <c r="DE417" s="22"/>
      <c r="DF417" s="22"/>
      <c r="DG417" s="22"/>
      <c r="DH417" s="22"/>
      <c r="DI417" s="22"/>
      <c r="DJ417" s="22"/>
      <c r="DK417" s="22"/>
    </row>
    <row r="418" spans="1:120" ht="18.75" customHeight="1" x14ac:dyDescent="0.25">
      <c r="A418" s="47" t="s">
        <v>279</v>
      </c>
      <c r="B418" s="24"/>
      <c r="C418" s="25">
        <v>42869</v>
      </c>
      <c r="D418" s="25">
        <v>42869</v>
      </c>
      <c r="E418" s="27">
        <v>2</v>
      </c>
      <c r="F418" s="28">
        <f t="shared" si="28"/>
        <v>1</v>
      </c>
      <c r="G418" s="29">
        <v>2</v>
      </c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  <c r="AI418" s="22"/>
      <c r="AJ418" s="22"/>
      <c r="AK418" s="22"/>
      <c r="AL418" s="22"/>
      <c r="AM418" s="22"/>
      <c r="AN418" s="22"/>
      <c r="AO418" s="22"/>
      <c r="AP418" s="22"/>
      <c r="AQ418" s="22"/>
      <c r="AR418" s="22"/>
      <c r="AS418" s="22"/>
      <c r="AT418" s="22"/>
      <c r="AU418" s="22"/>
      <c r="AV418" s="22"/>
      <c r="AW418" s="22"/>
      <c r="AX418" s="22"/>
      <c r="AY418" s="22"/>
      <c r="AZ418" s="22"/>
      <c r="CL418" s="22"/>
      <c r="CM418" s="22"/>
      <c r="CN418" s="22"/>
      <c r="CO418" s="22"/>
      <c r="CP418" s="22"/>
      <c r="CQ418" s="22"/>
      <c r="CR418" s="22"/>
      <c r="CS418" s="22"/>
      <c r="CT418" s="22"/>
      <c r="CU418" s="22"/>
      <c r="CV418" s="22"/>
      <c r="CW418" s="22"/>
      <c r="CX418" s="22"/>
      <c r="CY418" s="22"/>
      <c r="CZ418" s="22"/>
      <c r="DA418" s="22"/>
      <c r="DB418" s="22"/>
      <c r="DC418" s="22"/>
      <c r="DD418" s="22"/>
      <c r="DE418" s="22"/>
      <c r="DF418" s="22"/>
      <c r="DG418" s="22"/>
      <c r="DH418" s="22"/>
      <c r="DI418" s="22"/>
      <c r="DJ418" s="22"/>
      <c r="DK418" s="22"/>
    </row>
    <row r="419" spans="1:120" ht="18.75" customHeight="1" x14ac:dyDescent="0.25">
      <c r="A419" s="47" t="s">
        <v>280</v>
      </c>
      <c r="B419" s="24"/>
      <c r="C419" s="25">
        <v>42869</v>
      </c>
      <c r="D419" s="25">
        <v>42869</v>
      </c>
      <c r="E419" s="27">
        <v>3</v>
      </c>
      <c r="F419" s="28">
        <f t="shared" si="28"/>
        <v>1</v>
      </c>
      <c r="G419" s="29">
        <v>3</v>
      </c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  <c r="AI419" s="22"/>
      <c r="AJ419" s="22"/>
      <c r="AK419" s="22"/>
      <c r="AL419" s="22"/>
      <c r="AM419" s="22"/>
      <c r="AN419" s="22"/>
      <c r="AO419" s="22"/>
      <c r="AP419" s="22"/>
      <c r="AQ419" s="22"/>
      <c r="AR419" s="22"/>
      <c r="AS419" s="22"/>
      <c r="AT419" s="22"/>
      <c r="AU419" s="22"/>
      <c r="AV419" s="22"/>
      <c r="AW419" s="22"/>
      <c r="AX419" s="22"/>
      <c r="AY419" s="22"/>
      <c r="AZ419" s="22"/>
      <c r="CL419" s="22"/>
      <c r="CM419" s="22"/>
      <c r="CN419" s="22"/>
      <c r="CO419" s="22"/>
      <c r="CP419" s="22"/>
      <c r="CQ419" s="22"/>
      <c r="CR419" s="22"/>
      <c r="CS419" s="22"/>
      <c r="CT419" s="22"/>
      <c r="CU419" s="22"/>
      <c r="CV419" s="22"/>
      <c r="CW419" s="22"/>
      <c r="CX419" s="22"/>
      <c r="CY419" s="22"/>
      <c r="CZ419" s="22"/>
      <c r="DA419" s="22"/>
      <c r="DB419" s="22"/>
      <c r="DC419" s="22"/>
      <c r="DD419" s="22"/>
      <c r="DE419" s="22"/>
      <c r="DF419" s="22"/>
      <c r="DG419" s="22"/>
      <c r="DH419" s="22"/>
      <c r="DI419" s="22"/>
      <c r="DJ419" s="22"/>
      <c r="DK419" s="22"/>
    </row>
    <row r="420" spans="1:120" ht="18.75" customHeight="1" x14ac:dyDescent="0.25">
      <c r="A420" s="47" t="s">
        <v>274</v>
      </c>
      <c r="B420" s="24"/>
      <c r="C420" s="25">
        <v>42869</v>
      </c>
      <c r="D420" s="25">
        <v>42869</v>
      </c>
      <c r="E420" s="27">
        <v>2</v>
      </c>
      <c r="F420" s="28">
        <f t="shared" si="28"/>
        <v>0.5</v>
      </c>
      <c r="G420" s="29">
        <v>1</v>
      </c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  <c r="AI420" s="22"/>
      <c r="AJ420" s="22"/>
      <c r="AK420" s="22"/>
      <c r="AL420" s="22"/>
      <c r="AM420" s="22"/>
      <c r="AN420" s="22"/>
      <c r="AO420" s="22"/>
      <c r="AP420" s="22"/>
      <c r="AQ420" s="22"/>
      <c r="AR420" s="22"/>
      <c r="AS420" s="22"/>
      <c r="AT420" s="22"/>
      <c r="AU420" s="22"/>
      <c r="AV420" s="22"/>
      <c r="AW420" s="22"/>
      <c r="AX420" s="22"/>
      <c r="AY420" s="22"/>
      <c r="AZ420" s="22"/>
      <c r="CL420" s="22"/>
      <c r="CM420" s="22"/>
      <c r="CN420" s="22"/>
      <c r="CO420" s="22"/>
      <c r="CP420" s="22"/>
      <c r="CQ420" s="22"/>
      <c r="CR420" s="22"/>
      <c r="CS420" s="22"/>
      <c r="CT420" s="22"/>
      <c r="CU420" s="22"/>
      <c r="CV420" s="22"/>
      <c r="CW420" s="22"/>
      <c r="CX420" s="22"/>
      <c r="CY420" s="22"/>
      <c r="CZ420" s="22"/>
      <c r="DA420" s="22"/>
      <c r="DB420" s="22"/>
      <c r="DC420" s="22"/>
      <c r="DD420" s="22"/>
      <c r="DE420" s="22"/>
      <c r="DF420" s="22"/>
      <c r="DG420" s="22"/>
      <c r="DH420" s="22"/>
      <c r="DI420" s="22"/>
      <c r="DJ420" s="22"/>
      <c r="DK420" s="22"/>
    </row>
    <row r="421" spans="1:120" x14ac:dyDescent="0.25">
      <c r="A421" s="32" t="s">
        <v>272</v>
      </c>
      <c r="B421" s="37" t="s">
        <v>11</v>
      </c>
      <c r="C421" s="18"/>
      <c r="D421" s="18"/>
      <c r="E421" s="19"/>
      <c r="F421" s="28"/>
      <c r="G421" s="21"/>
      <c r="BA421" s="22"/>
      <c r="BB421" s="22"/>
      <c r="BC421" s="22"/>
      <c r="BD421" s="22"/>
      <c r="BE421" s="22"/>
      <c r="BF421" s="22"/>
      <c r="BG421" s="22"/>
      <c r="BH421" s="22"/>
      <c r="BI421" s="22"/>
      <c r="BJ421" s="22"/>
      <c r="BK421" s="22"/>
      <c r="BL421" s="22"/>
      <c r="BM421" s="22"/>
      <c r="BN421" s="22"/>
      <c r="BO421" s="22"/>
      <c r="BP421" s="22"/>
      <c r="BQ421" s="22"/>
      <c r="BR421" s="22"/>
      <c r="BS421" s="22"/>
      <c r="BT421" s="22"/>
      <c r="BU421" s="22"/>
      <c r="BV421" s="22"/>
      <c r="BW421" s="22"/>
      <c r="BX421" s="22"/>
      <c r="BY421" s="22"/>
      <c r="BZ421" s="22"/>
      <c r="CA421" s="22"/>
      <c r="CB421" s="22"/>
      <c r="CC421" s="22"/>
      <c r="CD421" s="22"/>
      <c r="CE421" s="22"/>
      <c r="CF421" s="22"/>
      <c r="CJ421" s="22"/>
      <c r="CK421" s="22"/>
      <c r="CL421" s="22"/>
      <c r="CM421" s="22"/>
      <c r="CN421" s="22"/>
      <c r="CO421" s="22"/>
      <c r="CP421" s="22"/>
      <c r="CQ421" s="22"/>
      <c r="CR421" s="22"/>
      <c r="CS421" s="22"/>
      <c r="CT421" s="22"/>
      <c r="CU421" s="22"/>
      <c r="CV421" s="22"/>
      <c r="CW421" s="22"/>
      <c r="CX421" s="22"/>
      <c r="CY421" s="22"/>
      <c r="CZ421" s="22"/>
      <c r="DA421" s="22"/>
      <c r="DB421" s="22"/>
      <c r="DC421" s="22"/>
      <c r="DD421" s="22"/>
      <c r="DE421" s="22"/>
      <c r="DF421" s="22"/>
      <c r="DG421" s="22"/>
      <c r="DH421" s="22"/>
      <c r="DI421" s="22"/>
      <c r="DJ421" s="22"/>
      <c r="DK421" s="22"/>
    </row>
    <row r="422" spans="1:120" ht="18.75" customHeight="1" x14ac:dyDescent="0.25">
      <c r="A422" s="47" t="s">
        <v>215</v>
      </c>
      <c r="B422" s="24"/>
      <c r="C422" s="25">
        <v>42869</v>
      </c>
      <c r="D422" s="25">
        <v>42869</v>
      </c>
      <c r="E422" s="27">
        <v>7</v>
      </c>
      <c r="F422" s="28">
        <f t="shared" si="28"/>
        <v>0.8571428571428571</v>
      </c>
      <c r="G422" s="29">
        <v>6</v>
      </c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  <c r="AH422" s="22"/>
      <c r="AI422" s="22"/>
      <c r="AJ422" s="22"/>
      <c r="AK422" s="22"/>
      <c r="AL422" s="22"/>
      <c r="AM422" s="22"/>
      <c r="AN422" s="22"/>
      <c r="AO422" s="22"/>
      <c r="AP422" s="22"/>
      <c r="AQ422" s="22"/>
      <c r="AR422" s="22"/>
      <c r="AS422" s="22"/>
      <c r="AT422" s="22"/>
      <c r="AU422" s="22"/>
      <c r="AV422" s="22"/>
      <c r="AW422" s="22"/>
      <c r="AX422" s="22"/>
      <c r="AY422" s="22"/>
      <c r="AZ422" s="22"/>
      <c r="CL422" s="22"/>
      <c r="CM422" s="22"/>
      <c r="CN422" s="22"/>
      <c r="CO422" s="22"/>
      <c r="CP422" s="22"/>
      <c r="CQ422" s="22"/>
      <c r="CR422" s="22"/>
      <c r="CS422" s="22"/>
      <c r="CT422" s="22"/>
      <c r="CU422" s="22"/>
      <c r="CV422" s="22"/>
      <c r="CW422" s="22"/>
      <c r="CX422" s="22"/>
      <c r="CY422" s="22"/>
      <c r="CZ422" s="22"/>
      <c r="DA422" s="22"/>
      <c r="DB422" s="22"/>
      <c r="DC422" s="22"/>
      <c r="DD422" s="22"/>
      <c r="DE422" s="22"/>
      <c r="DF422" s="22"/>
      <c r="DG422" s="22"/>
      <c r="DH422" s="22"/>
      <c r="DI422" s="22"/>
      <c r="DJ422" s="22"/>
      <c r="DK422" s="22"/>
    </row>
    <row r="423" spans="1:120" ht="18.75" customHeight="1" x14ac:dyDescent="0.25">
      <c r="A423" s="47" t="s">
        <v>212</v>
      </c>
      <c r="B423" s="24"/>
      <c r="C423" s="25">
        <v>42869</v>
      </c>
      <c r="D423" s="25">
        <v>42869</v>
      </c>
      <c r="E423" s="27">
        <v>3</v>
      </c>
      <c r="F423" s="28">
        <f t="shared" si="28"/>
        <v>0.66666666666666663</v>
      </c>
      <c r="G423" s="29">
        <v>2</v>
      </c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  <c r="AH423" s="22"/>
      <c r="AI423" s="22"/>
      <c r="AJ423" s="22"/>
      <c r="AK423" s="22"/>
      <c r="AL423" s="22"/>
      <c r="AM423" s="22"/>
      <c r="AN423" s="22"/>
      <c r="AO423" s="22"/>
      <c r="AP423" s="22"/>
      <c r="AQ423" s="22"/>
      <c r="AR423" s="22"/>
      <c r="AS423" s="22"/>
      <c r="AT423" s="22"/>
      <c r="AU423" s="22"/>
      <c r="AV423" s="22"/>
      <c r="AW423" s="22"/>
      <c r="AX423" s="22"/>
      <c r="AY423" s="22"/>
      <c r="AZ423" s="22"/>
      <c r="CL423" s="22"/>
      <c r="CM423" s="22"/>
      <c r="CN423" s="22"/>
      <c r="CO423" s="22"/>
      <c r="CP423" s="22"/>
      <c r="CQ423" s="22"/>
      <c r="CR423" s="22"/>
      <c r="CS423" s="22"/>
      <c r="CT423" s="22"/>
      <c r="CU423" s="22"/>
      <c r="CV423" s="22"/>
      <c r="CW423" s="22"/>
      <c r="CX423" s="22"/>
      <c r="CY423" s="22"/>
      <c r="CZ423" s="22"/>
      <c r="DA423" s="22"/>
      <c r="DB423" s="22"/>
      <c r="DC423" s="22"/>
      <c r="DD423" s="22"/>
      <c r="DE423" s="22"/>
      <c r="DF423" s="22"/>
      <c r="DG423" s="22"/>
      <c r="DH423" s="22"/>
      <c r="DI423" s="22"/>
      <c r="DJ423" s="22"/>
      <c r="DK423" s="22"/>
    </row>
    <row r="424" spans="1:120" ht="16.5" customHeight="1" x14ac:dyDescent="0.25">
      <c r="A424" s="30" t="s">
        <v>275</v>
      </c>
      <c r="B424" s="38" t="s">
        <v>14</v>
      </c>
      <c r="C424" s="18"/>
      <c r="D424" s="18"/>
      <c r="E424" s="19"/>
      <c r="F424" s="28"/>
      <c r="G424" s="21"/>
      <c r="CL424" s="22"/>
      <c r="CM424" s="22"/>
      <c r="CN424" s="22"/>
      <c r="CO424" s="22"/>
      <c r="CP424" s="22"/>
      <c r="CQ424" s="22"/>
      <c r="CR424" s="22"/>
      <c r="CS424" s="22"/>
      <c r="CT424" s="22"/>
      <c r="CU424" s="22"/>
      <c r="CV424" s="22"/>
      <c r="CW424" s="22"/>
      <c r="CX424" s="22"/>
      <c r="CY424" s="22"/>
      <c r="CZ424" s="22"/>
      <c r="DA424" s="22"/>
      <c r="DB424" s="22"/>
      <c r="DC424" s="22"/>
      <c r="DD424" s="22"/>
      <c r="DE424" s="22"/>
      <c r="DF424" s="22"/>
      <c r="DG424" s="22"/>
      <c r="DH424" s="22"/>
      <c r="DI424" s="22"/>
      <c r="DJ424" s="22"/>
      <c r="DK424" s="22"/>
    </row>
    <row r="425" spans="1:120" ht="16.5" customHeight="1" x14ac:dyDescent="0.25">
      <c r="A425" s="47" t="s">
        <v>276</v>
      </c>
      <c r="B425" s="24"/>
      <c r="C425" s="25">
        <v>42869</v>
      </c>
      <c r="D425" s="25">
        <v>42869</v>
      </c>
      <c r="E425" s="27">
        <v>3</v>
      </c>
      <c r="F425" s="28">
        <f t="shared" si="28"/>
        <v>1.6666666666666667</v>
      </c>
      <c r="G425" s="29">
        <v>5</v>
      </c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  <c r="AG425" s="22"/>
      <c r="AH425" s="22"/>
      <c r="AI425" s="22"/>
      <c r="AJ425" s="22"/>
      <c r="AK425" s="22"/>
      <c r="AL425" s="22"/>
      <c r="AM425" s="22"/>
      <c r="AN425" s="22"/>
      <c r="AO425" s="22"/>
      <c r="AP425" s="22"/>
      <c r="AQ425" s="22"/>
      <c r="AR425" s="22"/>
      <c r="AS425" s="22"/>
      <c r="AT425" s="22"/>
      <c r="AU425" s="22"/>
      <c r="AV425" s="22"/>
      <c r="AW425" s="22"/>
      <c r="AX425" s="22"/>
      <c r="AY425" s="22"/>
      <c r="AZ425" s="22"/>
      <c r="BA425" s="22"/>
      <c r="BB425" s="22"/>
      <c r="BC425" s="22"/>
      <c r="BD425" s="22"/>
      <c r="BE425" s="22"/>
      <c r="BF425" s="22"/>
      <c r="BG425" s="22"/>
      <c r="BH425" s="22"/>
      <c r="BI425" s="22"/>
      <c r="BJ425" s="22"/>
      <c r="BK425" s="22"/>
      <c r="BL425" s="22"/>
      <c r="BM425" s="22"/>
      <c r="BN425" s="22"/>
      <c r="BO425" s="22"/>
      <c r="BP425" s="22"/>
      <c r="BQ425" s="22"/>
      <c r="BR425" s="22"/>
      <c r="BS425" s="22"/>
      <c r="BT425" s="22"/>
      <c r="BU425" s="22"/>
      <c r="BV425" s="22"/>
      <c r="BW425" s="22"/>
      <c r="BX425" s="22"/>
      <c r="BY425" s="22"/>
      <c r="BZ425" s="22"/>
      <c r="CA425" s="22"/>
      <c r="CB425" s="22"/>
      <c r="CC425" s="22"/>
      <c r="CD425" s="22"/>
      <c r="CE425" s="22"/>
      <c r="CF425" s="22"/>
      <c r="CJ425" s="22"/>
      <c r="CK425" s="22"/>
      <c r="CL425" s="22"/>
      <c r="CM425" s="22"/>
      <c r="CN425" s="22"/>
      <c r="CO425" s="22"/>
      <c r="CP425" s="22"/>
      <c r="CQ425" s="22"/>
      <c r="CR425" s="22"/>
      <c r="CS425" s="22"/>
      <c r="CT425" s="22"/>
      <c r="CU425" s="22"/>
      <c r="CV425" s="22"/>
      <c r="CW425" s="22"/>
      <c r="CX425" s="22"/>
      <c r="CY425" s="22"/>
      <c r="CZ425" s="22"/>
      <c r="DA425" s="22"/>
      <c r="DB425" s="22"/>
      <c r="DC425" s="22"/>
      <c r="DD425" s="22"/>
      <c r="DE425" s="22"/>
      <c r="DF425" s="22"/>
      <c r="DG425" s="22"/>
      <c r="DH425" s="22"/>
      <c r="DI425" s="22"/>
      <c r="DJ425" s="22"/>
      <c r="DK425" s="22"/>
    </row>
    <row r="426" spans="1:120" ht="16.5" customHeight="1" x14ac:dyDescent="0.25">
      <c r="A426" s="47" t="s">
        <v>278</v>
      </c>
      <c r="B426" s="24"/>
      <c r="C426" s="25">
        <v>42869</v>
      </c>
      <c r="D426" s="25">
        <v>42869</v>
      </c>
      <c r="E426" s="27">
        <v>2</v>
      </c>
      <c r="F426" s="28">
        <f t="shared" si="28"/>
        <v>4</v>
      </c>
      <c r="G426" s="29">
        <v>8</v>
      </c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  <c r="AI426" s="22"/>
      <c r="AJ426" s="22"/>
      <c r="AK426" s="22"/>
      <c r="AL426" s="22"/>
      <c r="AM426" s="22"/>
      <c r="AN426" s="22"/>
      <c r="AO426" s="22"/>
      <c r="AP426" s="22"/>
      <c r="AQ426" s="22"/>
      <c r="AR426" s="22"/>
      <c r="AS426" s="22"/>
      <c r="AT426" s="22"/>
      <c r="AU426" s="22"/>
      <c r="AV426" s="22"/>
      <c r="AW426" s="22"/>
      <c r="AX426" s="22"/>
      <c r="AY426" s="22"/>
      <c r="AZ426" s="22"/>
      <c r="BA426" s="22"/>
      <c r="BB426" s="22"/>
      <c r="BC426" s="22"/>
      <c r="BD426" s="22"/>
      <c r="BE426" s="22"/>
      <c r="BF426" s="22"/>
      <c r="BG426" s="22"/>
      <c r="BH426" s="22"/>
      <c r="BI426" s="22"/>
      <c r="BJ426" s="22"/>
      <c r="BK426" s="22"/>
      <c r="BL426" s="22"/>
      <c r="BM426" s="22"/>
      <c r="BN426" s="22"/>
      <c r="BO426" s="22"/>
      <c r="BP426" s="22"/>
      <c r="BQ426" s="22"/>
      <c r="BR426" s="22"/>
      <c r="BS426" s="22"/>
      <c r="BT426" s="22"/>
      <c r="BU426" s="22"/>
      <c r="BV426" s="22"/>
      <c r="BW426" s="22"/>
      <c r="BX426" s="22"/>
      <c r="BY426" s="22"/>
      <c r="BZ426" s="22"/>
      <c r="CA426" s="22"/>
      <c r="CB426" s="22"/>
      <c r="CC426" s="22"/>
      <c r="CD426" s="22"/>
      <c r="CE426" s="22"/>
      <c r="CF426" s="22"/>
      <c r="CJ426" s="22"/>
      <c r="CK426" s="22"/>
      <c r="CL426" s="22"/>
      <c r="CM426" s="22"/>
      <c r="CN426" s="22"/>
      <c r="CO426" s="22"/>
      <c r="CP426" s="22"/>
      <c r="CQ426" s="22"/>
      <c r="CR426" s="22"/>
      <c r="CS426" s="22"/>
      <c r="CT426" s="22"/>
      <c r="CU426" s="22"/>
      <c r="CV426" s="22"/>
      <c r="CW426" s="22"/>
      <c r="CX426" s="22"/>
      <c r="CY426" s="22"/>
      <c r="CZ426" s="22"/>
      <c r="DA426" s="22"/>
      <c r="DB426" s="22"/>
      <c r="DC426" s="22"/>
      <c r="DD426" s="22"/>
      <c r="DE426" s="22"/>
      <c r="DF426" s="22"/>
      <c r="DG426" s="22"/>
      <c r="DH426" s="22"/>
      <c r="DI426" s="22"/>
      <c r="DJ426" s="22"/>
      <c r="DK426" s="22"/>
    </row>
    <row r="427" spans="1:120" x14ac:dyDescent="0.25">
      <c r="A427" s="31" t="s">
        <v>243</v>
      </c>
      <c r="B427" s="40" t="s">
        <v>28</v>
      </c>
      <c r="E427" s="34"/>
      <c r="F427" s="28"/>
      <c r="AN427" s="22"/>
      <c r="AO427" s="22"/>
      <c r="AP427" s="22"/>
      <c r="AQ427" s="22"/>
      <c r="AR427" s="22"/>
      <c r="AS427" s="22"/>
      <c r="AT427" s="22"/>
      <c r="AU427" s="22"/>
      <c r="AV427" s="22"/>
      <c r="AW427" s="22"/>
      <c r="AX427" s="22"/>
      <c r="AY427" s="22"/>
      <c r="AZ427" s="22"/>
      <c r="BA427" s="22"/>
      <c r="BB427" s="22"/>
      <c r="BC427" s="22"/>
      <c r="BD427" s="22"/>
      <c r="BE427" s="22"/>
      <c r="BF427" s="22"/>
      <c r="BG427" s="22"/>
      <c r="BH427" s="22"/>
      <c r="BI427" s="22"/>
      <c r="BJ427" s="22"/>
      <c r="BK427" s="22"/>
      <c r="BL427" s="22"/>
      <c r="BM427" s="22"/>
      <c r="BN427" s="22"/>
      <c r="BO427" s="22"/>
      <c r="BP427" s="22"/>
      <c r="BQ427" s="22"/>
      <c r="BR427" s="22"/>
      <c r="BS427" s="22"/>
      <c r="BT427" s="22"/>
      <c r="BU427" s="22"/>
      <c r="BV427" s="22"/>
      <c r="BW427" s="22"/>
      <c r="BX427" s="22"/>
      <c r="BY427" s="22"/>
      <c r="BZ427" s="22"/>
      <c r="CA427" s="22"/>
      <c r="CB427" s="22"/>
      <c r="CC427" s="22"/>
      <c r="CD427" s="22"/>
      <c r="CE427" s="22"/>
      <c r="CF427" s="22"/>
      <c r="CL427" s="22"/>
      <c r="CM427" s="22"/>
      <c r="CN427" s="22"/>
      <c r="CO427" s="22"/>
      <c r="CP427" s="22"/>
      <c r="CQ427" s="22"/>
      <c r="CR427" s="22"/>
      <c r="CS427" s="22"/>
      <c r="CT427" s="22"/>
      <c r="CU427" s="22"/>
      <c r="CV427" s="22"/>
      <c r="CW427" s="22"/>
      <c r="CX427" s="22"/>
      <c r="CY427" s="22"/>
      <c r="CZ427" s="22"/>
      <c r="DA427" s="22"/>
      <c r="DB427" s="22"/>
      <c r="DC427" s="22"/>
      <c r="DD427" s="22"/>
      <c r="DE427" s="22"/>
      <c r="DF427" s="22"/>
      <c r="DG427" s="22"/>
      <c r="DH427" s="22"/>
      <c r="DI427" s="22"/>
      <c r="DJ427" s="22"/>
      <c r="DK427" s="22"/>
    </row>
    <row r="428" spans="1:120" ht="18.75" customHeight="1" x14ac:dyDescent="0.25">
      <c r="A428" s="47" t="s">
        <v>244</v>
      </c>
      <c r="B428" s="24"/>
      <c r="C428" s="25">
        <v>42869</v>
      </c>
      <c r="D428" s="25">
        <v>42869</v>
      </c>
      <c r="E428" s="27">
        <v>5</v>
      </c>
      <c r="F428" s="28">
        <f t="shared" ref="F427:F451" si="29">G428/E428</f>
        <v>1.2</v>
      </c>
      <c r="G428" s="29">
        <v>6</v>
      </c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  <c r="AG428" s="22"/>
      <c r="AH428" s="22"/>
      <c r="AI428" s="22"/>
      <c r="AJ428" s="22"/>
      <c r="AK428" s="22"/>
      <c r="AL428" s="22"/>
      <c r="AM428" s="22"/>
      <c r="AN428" s="22"/>
      <c r="AO428" s="22"/>
      <c r="AP428" s="22"/>
      <c r="AQ428" s="22"/>
      <c r="AR428" s="22"/>
      <c r="AS428" s="22"/>
      <c r="AT428" s="22"/>
      <c r="AU428" s="22"/>
      <c r="AV428" s="22"/>
      <c r="AW428" s="22"/>
      <c r="AX428" s="22"/>
      <c r="AY428" s="22"/>
      <c r="AZ428" s="22"/>
      <c r="CL428" s="22"/>
      <c r="CM428" s="22"/>
      <c r="CN428" s="22"/>
      <c r="CO428" s="22"/>
      <c r="CP428" s="22"/>
      <c r="CQ428" s="22"/>
      <c r="CR428" s="22"/>
      <c r="CS428" s="22"/>
      <c r="CT428" s="22"/>
      <c r="CU428" s="22"/>
      <c r="CV428" s="22"/>
      <c r="CW428" s="22"/>
      <c r="CX428" s="22"/>
      <c r="CY428" s="22"/>
      <c r="CZ428" s="22"/>
      <c r="DA428" s="22"/>
      <c r="DB428" s="22"/>
      <c r="DC428" s="22"/>
      <c r="DD428" s="22"/>
      <c r="DE428" s="22"/>
      <c r="DF428" s="22"/>
      <c r="DG428" s="22"/>
      <c r="DH428" s="22"/>
      <c r="DI428" s="22"/>
      <c r="DJ428" s="22"/>
      <c r="DK428" s="22"/>
    </row>
    <row r="429" spans="1:120" ht="16.5" customHeight="1" x14ac:dyDescent="0.25">
      <c r="A429" s="30" t="s">
        <v>281</v>
      </c>
      <c r="B429" s="38" t="s">
        <v>14</v>
      </c>
      <c r="C429" s="18"/>
      <c r="D429" s="18"/>
      <c r="E429" s="19"/>
      <c r="F429" s="28"/>
      <c r="G429" s="21"/>
      <c r="CL429" s="22"/>
      <c r="CM429" s="22"/>
      <c r="CN429" s="22"/>
      <c r="CO429" s="22"/>
      <c r="CP429" s="22"/>
      <c r="CQ429" s="22"/>
      <c r="CR429" s="22"/>
      <c r="CS429" s="22"/>
      <c r="CT429" s="22"/>
      <c r="CU429" s="22"/>
      <c r="CV429" s="22"/>
      <c r="CW429" s="22"/>
      <c r="CX429" s="22"/>
      <c r="CY429" s="22"/>
      <c r="CZ429" s="22"/>
      <c r="DA429" s="22"/>
      <c r="DB429" s="22"/>
      <c r="DC429" s="22"/>
      <c r="DD429" s="22"/>
      <c r="DE429" s="22"/>
      <c r="DF429" s="22"/>
      <c r="DG429" s="22"/>
      <c r="DH429" s="22"/>
      <c r="DI429" s="22"/>
      <c r="DJ429" s="22"/>
      <c r="DK429" s="22"/>
    </row>
    <row r="430" spans="1:120" ht="16.5" customHeight="1" x14ac:dyDescent="0.25">
      <c r="A430" s="47" t="s">
        <v>281</v>
      </c>
      <c r="B430" s="24"/>
      <c r="C430" s="25">
        <v>42870</v>
      </c>
      <c r="D430" s="25">
        <v>42871</v>
      </c>
      <c r="E430" s="27">
        <v>5</v>
      </c>
      <c r="F430" s="28">
        <f t="shared" si="29"/>
        <v>1.2</v>
      </c>
      <c r="G430" s="29">
        <v>6</v>
      </c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  <c r="AI430" s="22"/>
      <c r="AJ430" s="22"/>
      <c r="AK430" s="22"/>
      <c r="AL430" s="22"/>
      <c r="AM430" s="22"/>
      <c r="AN430" s="22"/>
      <c r="AO430" s="22"/>
      <c r="AP430" s="22"/>
      <c r="AQ430" s="22"/>
      <c r="AR430" s="22"/>
      <c r="AS430" s="22"/>
      <c r="AT430" s="22"/>
      <c r="AU430" s="22"/>
      <c r="AV430" s="22"/>
      <c r="AW430" s="22"/>
      <c r="AX430" s="22"/>
      <c r="AY430" s="22"/>
      <c r="AZ430" s="22"/>
      <c r="BA430" s="22"/>
      <c r="BB430" s="22"/>
      <c r="BC430" s="22"/>
      <c r="BD430" s="22"/>
      <c r="BE430" s="22"/>
      <c r="BF430" s="22"/>
      <c r="BG430" s="22"/>
      <c r="BH430" s="22"/>
      <c r="BI430" s="22"/>
      <c r="BJ430" s="22"/>
      <c r="BK430" s="22"/>
      <c r="BL430" s="22"/>
      <c r="BM430" s="22"/>
      <c r="BN430" s="22"/>
      <c r="BO430" s="22"/>
      <c r="BP430" s="22"/>
      <c r="BQ430" s="22"/>
      <c r="BR430" s="22"/>
      <c r="BS430" s="22"/>
      <c r="BT430" s="22"/>
      <c r="BU430" s="22"/>
      <c r="BV430" s="22"/>
      <c r="BW430" s="22"/>
      <c r="BX430" s="22"/>
      <c r="BY430" s="22"/>
      <c r="BZ430" s="22"/>
      <c r="CA430" s="22"/>
      <c r="CB430" s="22"/>
      <c r="CC430" s="22"/>
      <c r="CD430" s="22"/>
      <c r="CE430" s="22"/>
      <c r="CF430" s="22"/>
      <c r="CJ430" s="22"/>
      <c r="CK430" s="22"/>
      <c r="CL430" s="22"/>
      <c r="CM430" s="22"/>
      <c r="CN430" s="22"/>
      <c r="CO430" s="22"/>
      <c r="CP430" s="22"/>
      <c r="CQ430" s="22"/>
      <c r="CR430" s="22"/>
      <c r="CS430" s="22"/>
      <c r="CT430" s="22"/>
      <c r="CU430" s="22"/>
      <c r="CV430" s="22"/>
      <c r="CW430" s="22"/>
      <c r="CX430" s="22"/>
      <c r="CY430" s="22"/>
      <c r="CZ430" s="22"/>
      <c r="DA430" s="22"/>
      <c r="DB430" s="22"/>
      <c r="DC430" s="22"/>
      <c r="DD430" s="22"/>
      <c r="DE430" s="22"/>
      <c r="DF430" s="22"/>
      <c r="DG430" s="22"/>
      <c r="DH430" s="22"/>
      <c r="DI430" s="22"/>
      <c r="DJ430" s="22"/>
      <c r="DK430" s="22"/>
    </row>
    <row r="431" spans="1:120" x14ac:dyDescent="0.25">
      <c r="A431" s="32" t="s">
        <v>282</v>
      </c>
      <c r="B431" s="37" t="s">
        <v>11</v>
      </c>
      <c r="C431" s="18"/>
      <c r="D431" s="18"/>
      <c r="E431" s="19"/>
      <c r="F431" s="28"/>
      <c r="G431" s="21"/>
      <c r="BA431" s="22"/>
      <c r="BB431" s="22"/>
      <c r="BC431" s="22"/>
      <c r="BD431" s="22"/>
      <c r="BE431" s="22"/>
      <c r="BF431" s="22"/>
      <c r="BG431" s="22"/>
      <c r="BH431" s="22"/>
      <c r="BI431" s="22"/>
      <c r="BJ431" s="22"/>
      <c r="BK431" s="22"/>
      <c r="BL431" s="22"/>
      <c r="BM431" s="22"/>
      <c r="BN431" s="22"/>
      <c r="BO431" s="22"/>
      <c r="BP431" s="22"/>
      <c r="BQ431" s="22"/>
      <c r="BR431" s="22"/>
      <c r="BS431" s="22"/>
      <c r="BT431" s="22"/>
      <c r="BU431" s="22"/>
      <c r="BV431" s="22"/>
      <c r="BW431" s="22"/>
      <c r="BX431" s="22"/>
      <c r="BY431" s="22"/>
      <c r="BZ431" s="22"/>
      <c r="CA431" s="22"/>
      <c r="CB431" s="22"/>
      <c r="CC431" s="22"/>
      <c r="CD431" s="22"/>
      <c r="CE431" s="22"/>
      <c r="CF431" s="22"/>
      <c r="CJ431" s="22"/>
      <c r="CK431" s="22"/>
      <c r="CL431" s="22"/>
      <c r="CM431" s="22"/>
      <c r="CN431" s="22"/>
      <c r="CO431" s="22"/>
      <c r="CP431" s="22"/>
      <c r="CQ431" s="22"/>
      <c r="CR431" s="22"/>
      <c r="CS431" s="22"/>
      <c r="CT431" s="22"/>
      <c r="CU431" s="22"/>
      <c r="CV431" s="22"/>
      <c r="CW431" s="22"/>
      <c r="CX431" s="22"/>
      <c r="CY431" s="22"/>
      <c r="CZ431" s="22"/>
      <c r="DA431" s="22"/>
      <c r="DB431" s="22"/>
      <c r="DC431" s="22"/>
      <c r="DD431" s="22"/>
      <c r="DE431" s="22"/>
      <c r="DF431" s="22"/>
      <c r="DG431" s="22"/>
      <c r="DH431" s="22"/>
      <c r="DI431" s="22"/>
      <c r="DJ431" s="22"/>
      <c r="DK431" s="22"/>
    </row>
    <row r="432" spans="1:120" ht="18.75" customHeight="1" x14ac:dyDescent="0.25">
      <c r="A432" s="47" t="s">
        <v>284</v>
      </c>
      <c r="B432" s="24"/>
      <c r="C432" s="25">
        <v>42877</v>
      </c>
      <c r="D432" s="25">
        <v>42885</v>
      </c>
      <c r="E432" s="27">
        <v>6</v>
      </c>
      <c r="F432" s="28">
        <f t="shared" si="29"/>
        <v>1</v>
      </c>
      <c r="G432" s="29">
        <v>6</v>
      </c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  <c r="AF432" s="22"/>
      <c r="AG432" s="22"/>
      <c r="AH432" s="22"/>
      <c r="AI432" s="22"/>
      <c r="AJ432" s="22"/>
      <c r="AK432" s="22"/>
      <c r="AL432" s="22"/>
      <c r="AM432" s="22"/>
      <c r="AN432" s="22"/>
      <c r="AO432" s="22"/>
      <c r="AP432" s="22"/>
      <c r="AQ432" s="22"/>
      <c r="AR432" s="22"/>
      <c r="AS432" s="22"/>
      <c r="AT432" s="22"/>
      <c r="AU432" s="22"/>
      <c r="AV432" s="22"/>
      <c r="AW432" s="22"/>
      <c r="AX432" s="22"/>
      <c r="AY432" s="22"/>
      <c r="AZ432" s="22"/>
      <c r="CL432" s="22"/>
      <c r="CM432" s="22"/>
      <c r="CN432" s="22"/>
      <c r="CO432" s="22"/>
      <c r="CP432" s="22"/>
      <c r="CQ432" s="22"/>
      <c r="CR432" s="22"/>
      <c r="CS432" s="22"/>
      <c r="CT432" s="22"/>
      <c r="CU432" s="22"/>
      <c r="CV432" s="22"/>
      <c r="CW432" s="22"/>
      <c r="CX432" s="22"/>
      <c r="CY432" s="22"/>
      <c r="CZ432" s="22"/>
      <c r="DA432" s="22"/>
      <c r="DB432" s="22"/>
      <c r="DC432" s="22"/>
      <c r="DD432" s="22"/>
      <c r="DE432" s="22"/>
      <c r="DF432" s="22"/>
      <c r="DG432" s="22"/>
      <c r="DH432" s="22"/>
      <c r="DI432" s="22"/>
      <c r="DJ432" s="22"/>
      <c r="DK432" s="22"/>
      <c r="DL432" s="22"/>
      <c r="DM432" s="22"/>
      <c r="DN432" s="22"/>
      <c r="DO432" s="22"/>
      <c r="DP432" s="22"/>
    </row>
    <row r="433" spans="1:120" ht="16.5" customHeight="1" x14ac:dyDescent="0.25">
      <c r="A433" s="30" t="s">
        <v>283</v>
      </c>
      <c r="B433" s="38" t="s">
        <v>14</v>
      </c>
      <c r="C433" s="18"/>
      <c r="D433" s="18"/>
      <c r="E433" s="19"/>
      <c r="F433" s="28"/>
      <c r="G433" s="21"/>
      <c r="CL433" s="22"/>
      <c r="CM433" s="22"/>
      <c r="CN433" s="22"/>
      <c r="CO433" s="22"/>
      <c r="CP433" s="22"/>
      <c r="CQ433" s="22"/>
      <c r="CR433" s="22"/>
      <c r="CS433" s="22"/>
      <c r="CT433" s="22"/>
      <c r="CU433" s="22"/>
      <c r="CV433" s="22"/>
      <c r="CW433" s="22"/>
      <c r="CX433" s="22"/>
      <c r="CY433" s="22"/>
      <c r="CZ433" s="22"/>
      <c r="DA433" s="22"/>
      <c r="DB433" s="22"/>
      <c r="DC433" s="22"/>
      <c r="DD433" s="22"/>
      <c r="DE433" s="22"/>
      <c r="DF433" s="22"/>
      <c r="DG433" s="22"/>
      <c r="DH433" s="22"/>
      <c r="DI433" s="22"/>
      <c r="DJ433" s="22"/>
      <c r="DK433" s="22"/>
      <c r="DL433" s="22"/>
      <c r="DM433" s="22"/>
      <c r="DN433" s="22"/>
      <c r="DO433" s="22"/>
      <c r="DP433" s="22"/>
    </row>
    <row r="434" spans="1:120" ht="16.5" customHeight="1" x14ac:dyDescent="0.25">
      <c r="A434" s="47" t="s">
        <v>283</v>
      </c>
      <c r="B434" s="24"/>
      <c r="C434" s="25">
        <v>42877</v>
      </c>
      <c r="D434" s="25">
        <v>42877</v>
      </c>
      <c r="E434" s="27">
        <v>3</v>
      </c>
      <c r="F434" s="28">
        <f t="shared" si="29"/>
        <v>0.66666666666666663</v>
      </c>
      <c r="G434" s="29">
        <v>2</v>
      </c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  <c r="AG434" s="22"/>
      <c r="AH434" s="22"/>
      <c r="AI434" s="22"/>
      <c r="AJ434" s="22"/>
      <c r="AK434" s="22"/>
      <c r="AL434" s="22"/>
      <c r="AM434" s="22"/>
      <c r="AN434" s="22"/>
      <c r="AO434" s="22"/>
      <c r="AP434" s="22"/>
      <c r="AQ434" s="22"/>
      <c r="AR434" s="22"/>
      <c r="AS434" s="22"/>
      <c r="AT434" s="22"/>
      <c r="AU434" s="22"/>
      <c r="AV434" s="22"/>
      <c r="AW434" s="22"/>
      <c r="AX434" s="22"/>
      <c r="AY434" s="22"/>
      <c r="AZ434" s="22"/>
      <c r="BA434" s="22"/>
      <c r="BB434" s="22"/>
      <c r="BC434" s="22"/>
      <c r="BD434" s="22"/>
      <c r="BE434" s="22"/>
      <c r="BF434" s="22"/>
      <c r="BG434" s="22"/>
      <c r="BH434" s="22"/>
      <c r="BI434" s="22"/>
      <c r="BJ434" s="22"/>
      <c r="BK434" s="22"/>
      <c r="BL434" s="22"/>
      <c r="BM434" s="22"/>
      <c r="BN434" s="22"/>
      <c r="BO434" s="22"/>
      <c r="BP434" s="22"/>
      <c r="BQ434" s="22"/>
      <c r="BR434" s="22"/>
      <c r="BS434" s="22"/>
      <c r="BT434" s="22"/>
      <c r="BU434" s="22"/>
      <c r="BV434" s="22"/>
      <c r="BW434" s="22"/>
      <c r="BX434" s="22"/>
      <c r="BY434" s="22"/>
      <c r="BZ434" s="22"/>
      <c r="CA434" s="22"/>
      <c r="CB434" s="22"/>
      <c r="CC434" s="22"/>
      <c r="CD434" s="22"/>
      <c r="CE434" s="22"/>
      <c r="CF434" s="22"/>
      <c r="CJ434" s="22"/>
      <c r="CK434" s="22"/>
      <c r="CL434" s="22"/>
      <c r="CM434" s="22"/>
      <c r="CN434" s="22"/>
      <c r="CO434" s="22"/>
      <c r="CP434" s="22"/>
      <c r="CQ434" s="22"/>
      <c r="CR434" s="22"/>
      <c r="CS434" s="22"/>
      <c r="CT434" s="22"/>
      <c r="CU434" s="22"/>
      <c r="CV434" s="22"/>
      <c r="CW434" s="22"/>
      <c r="CX434" s="22"/>
      <c r="CY434" s="22"/>
      <c r="CZ434" s="22"/>
      <c r="DA434" s="22"/>
      <c r="DB434" s="22"/>
      <c r="DC434" s="22"/>
      <c r="DD434" s="22"/>
      <c r="DE434" s="22"/>
      <c r="DF434" s="22"/>
      <c r="DG434" s="22"/>
      <c r="DH434" s="22"/>
      <c r="DI434" s="22"/>
      <c r="DJ434" s="22"/>
      <c r="DK434" s="22"/>
      <c r="DL434" s="22"/>
      <c r="DM434" s="22"/>
      <c r="DN434" s="22"/>
      <c r="DO434" s="22"/>
      <c r="DP434" s="22"/>
    </row>
    <row r="435" spans="1:120" x14ac:dyDescent="0.25">
      <c r="A435" s="31" t="s">
        <v>293</v>
      </c>
      <c r="B435" s="39" t="s">
        <v>21</v>
      </c>
      <c r="F435" s="28"/>
      <c r="BA435" s="22"/>
      <c r="BB435" s="22"/>
      <c r="BC435" s="22"/>
      <c r="BD435" s="22"/>
      <c r="BE435" s="22"/>
      <c r="BF435" s="22"/>
      <c r="BG435" s="22"/>
      <c r="BH435" s="22"/>
      <c r="BI435" s="22"/>
      <c r="BJ435" s="22"/>
      <c r="BK435" s="22"/>
      <c r="BL435" s="22"/>
      <c r="BM435" s="22"/>
      <c r="BN435" s="22"/>
      <c r="BO435" s="22"/>
      <c r="BP435" s="22"/>
      <c r="BQ435" s="22"/>
      <c r="BR435" s="22"/>
      <c r="BS435" s="22"/>
      <c r="BT435" s="22"/>
      <c r="BU435" s="22"/>
      <c r="BV435" s="22"/>
      <c r="BW435" s="22"/>
      <c r="BX435" s="22"/>
      <c r="BY435" s="22"/>
      <c r="BZ435" s="22"/>
      <c r="CA435" s="22"/>
      <c r="CB435" s="22"/>
      <c r="CC435" s="22"/>
      <c r="CD435" s="22"/>
      <c r="CE435" s="22"/>
      <c r="CF435" s="22"/>
      <c r="CJ435" s="22"/>
      <c r="CK435" s="22"/>
      <c r="CL435" s="22"/>
      <c r="CM435" s="22"/>
      <c r="CN435" s="22"/>
      <c r="CO435" s="22"/>
      <c r="CP435" s="22"/>
      <c r="CQ435" s="22"/>
      <c r="CR435" s="22"/>
      <c r="CS435" s="22"/>
      <c r="CT435" s="22"/>
      <c r="CU435" s="22"/>
      <c r="CV435" s="22"/>
      <c r="CW435" s="22"/>
      <c r="CX435" s="22"/>
      <c r="CY435" s="22"/>
      <c r="CZ435" s="22"/>
      <c r="DA435" s="22"/>
      <c r="DB435" s="22"/>
      <c r="DC435" s="22"/>
      <c r="DD435" s="22"/>
      <c r="DE435" s="22"/>
      <c r="DF435" s="22"/>
      <c r="DG435" s="22"/>
      <c r="DH435" s="22"/>
      <c r="DI435" s="22"/>
      <c r="DJ435" s="22"/>
      <c r="DK435" s="22"/>
      <c r="DL435" s="22"/>
      <c r="DM435" s="22"/>
      <c r="DN435" s="22"/>
      <c r="DO435" s="22"/>
      <c r="DP435" s="22"/>
    </row>
    <row r="436" spans="1:120" ht="18.75" customHeight="1" x14ac:dyDescent="0.25">
      <c r="A436" s="47" t="s">
        <v>294</v>
      </c>
      <c r="B436" s="24"/>
      <c r="C436" s="25">
        <v>42877</v>
      </c>
      <c r="D436" s="25">
        <v>42877</v>
      </c>
      <c r="E436" s="27">
        <v>5</v>
      </c>
      <c r="F436" s="28">
        <f t="shared" si="29"/>
        <v>1.2</v>
      </c>
      <c r="G436" s="29">
        <v>6</v>
      </c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  <c r="AG436" s="22"/>
      <c r="AH436" s="22"/>
      <c r="AI436" s="22"/>
      <c r="AJ436" s="22"/>
      <c r="AK436" s="22"/>
      <c r="AL436" s="22"/>
      <c r="AM436" s="22"/>
      <c r="AN436" s="22"/>
      <c r="AO436" s="22"/>
      <c r="AP436" s="22"/>
      <c r="AQ436" s="22"/>
      <c r="AR436" s="22"/>
      <c r="AS436" s="22"/>
      <c r="AT436" s="22"/>
      <c r="AU436" s="22"/>
      <c r="AV436" s="22"/>
      <c r="AW436" s="22"/>
      <c r="AX436" s="22"/>
      <c r="AY436" s="22"/>
      <c r="AZ436" s="22"/>
      <c r="CL436" s="22"/>
      <c r="CM436" s="22"/>
      <c r="CN436" s="22"/>
      <c r="CO436" s="22"/>
      <c r="CP436" s="22"/>
      <c r="CQ436" s="22"/>
      <c r="CR436" s="22"/>
      <c r="CS436" s="22"/>
      <c r="CT436" s="22"/>
      <c r="CU436" s="22"/>
      <c r="CV436" s="22"/>
      <c r="CW436" s="22"/>
      <c r="CX436" s="22"/>
      <c r="CY436" s="22"/>
      <c r="CZ436" s="22"/>
      <c r="DA436" s="22"/>
      <c r="DB436" s="22"/>
      <c r="DC436" s="22"/>
      <c r="DD436" s="22"/>
      <c r="DE436" s="22"/>
      <c r="DF436" s="22"/>
      <c r="DG436" s="22"/>
      <c r="DH436" s="22"/>
      <c r="DI436" s="22"/>
      <c r="DJ436" s="22"/>
      <c r="DK436" s="22"/>
      <c r="DL436" s="22"/>
      <c r="DM436" s="22"/>
      <c r="DN436" s="22"/>
      <c r="DO436" s="22"/>
      <c r="DP436" s="22"/>
    </row>
    <row r="437" spans="1:120" ht="17.25" customHeight="1" x14ac:dyDescent="0.25">
      <c r="A437" s="32" t="s">
        <v>285</v>
      </c>
      <c r="B437" s="41" t="s">
        <v>27</v>
      </c>
      <c r="C437" s="18"/>
      <c r="D437" s="18"/>
      <c r="E437" s="19"/>
      <c r="F437" s="28"/>
      <c r="G437" s="21"/>
      <c r="BA437" s="22"/>
      <c r="BB437" s="22"/>
      <c r="BC437" s="22"/>
      <c r="BD437" s="22"/>
      <c r="BE437" s="22"/>
      <c r="BF437" s="22"/>
      <c r="BG437" s="22"/>
      <c r="BH437" s="22"/>
      <c r="BI437" s="22"/>
      <c r="BJ437" s="22"/>
      <c r="BK437" s="22"/>
      <c r="BL437" s="22"/>
      <c r="BM437" s="22"/>
      <c r="BN437" s="22"/>
      <c r="BO437" s="22"/>
      <c r="BP437" s="22"/>
      <c r="BQ437" s="22"/>
      <c r="BR437" s="22"/>
      <c r="BS437" s="22"/>
      <c r="BT437" s="22"/>
      <c r="BU437" s="22"/>
      <c r="BV437" s="22"/>
      <c r="BW437" s="22"/>
      <c r="BX437" s="22"/>
      <c r="BY437" s="22"/>
      <c r="BZ437" s="22"/>
      <c r="CA437" s="22"/>
      <c r="CB437" s="22"/>
      <c r="CC437" s="22"/>
      <c r="CD437" s="22"/>
      <c r="CE437" s="22"/>
      <c r="CF437" s="22"/>
      <c r="CJ437" s="22"/>
      <c r="CK437" s="22"/>
      <c r="CL437" s="22"/>
      <c r="CM437" s="22"/>
      <c r="CN437" s="22"/>
      <c r="CO437" s="22"/>
      <c r="CP437" s="22"/>
      <c r="CQ437" s="22"/>
      <c r="CR437" s="22"/>
      <c r="CS437" s="22"/>
      <c r="CT437" s="22"/>
      <c r="CU437" s="22"/>
      <c r="CV437" s="22"/>
      <c r="CW437" s="22"/>
      <c r="CX437" s="22"/>
      <c r="CY437" s="22"/>
      <c r="CZ437" s="22"/>
      <c r="DA437" s="22"/>
      <c r="DB437" s="22"/>
      <c r="DC437" s="22"/>
      <c r="DD437" s="22"/>
      <c r="DE437" s="22"/>
      <c r="DF437" s="22"/>
      <c r="DG437" s="22"/>
      <c r="DH437" s="22"/>
      <c r="DI437" s="22"/>
      <c r="DJ437" s="22"/>
      <c r="DK437" s="22"/>
      <c r="DL437" s="22"/>
      <c r="DM437" s="22"/>
      <c r="DN437" s="22"/>
      <c r="DO437" s="22"/>
      <c r="DP437" s="22"/>
    </row>
    <row r="438" spans="1:120" ht="18.75" customHeight="1" x14ac:dyDescent="0.25">
      <c r="A438" s="47" t="s">
        <v>286</v>
      </c>
      <c r="B438" s="24"/>
      <c r="C438" s="25">
        <v>42877</v>
      </c>
      <c r="D438" s="25">
        <v>42877</v>
      </c>
      <c r="E438" s="27">
        <v>4</v>
      </c>
      <c r="F438" s="28">
        <f t="shared" si="29"/>
        <v>0.75</v>
      </c>
      <c r="G438" s="29">
        <v>3</v>
      </c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  <c r="AI438" s="22"/>
      <c r="AJ438" s="22"/>
      <c r="AK438" s="22"/>
      <c r="AL438" s="22"/>
      <c r="AM438" s="22"/>
      <c r="AN438" s="22"/>
      <c r="AO438" s="22"/>
      <c r="AP438" s="22"/>
      <c r="AQ438" s="22"/>
      <c r="AR438" s="22"/>
      <c r="AS438" s="22"/>
      <c r="AT438" s="22"/>
      <c r="AU438" s="22"/>
      <c r="AV438" s="22"/>
      <c r="AW438" s="22"/>
      <c r="AX438" s="22"/>
      <c r="AY438" s="22"/>
      <c r="AZ438" s="22"/>
      <c r="CL438" s="22"/>
      <c r="CM438" s="22"/>
      <c r="CN438" s="22"/>
      <c r="CO438" s="22"/>
      <c r="CP438" s="22"/>
      <c r="CQ438" s="22"/>
      <c r="CR438" s="22"/>
      <c r="CS438" s="22"/>
      <c r="CT438" s="22"/>
      <c r="CU438" s="22"/>
      <c r="CV438" s="22"/>
      <c r="CW438" s="22"/>
      <c r="CX438" s="22"/>
      <c r="CY438" s="22"/>
      <c r="CZ438" s="22"/>
      <c r="DA438" s="22"/>
      <c r="DB438" s="22"/>
      <c r="DC438" s="22"/>
      <c r="DD438" s="22"/>
      <c r="DE438" s="22"/>
      <c r="DF438" s="22"/>
      <c r="DG438" s="22"/>
      <c r="DH438" s="22"/>
      <c r="DI438" s="22"/>
      <c r="DJ438" s="22"/>
      <c r="DK438" s="22"/>
      <c r="DL438" s="22"/>
      <c r="DM438" s="22"/>
      <c r="DN438" s="22"/>
      <c r="DO438" s="22"/>
      <c r="DP438" s="22"/>
    </row>
    <row r="439" spans="1:120" ht="18.75" customHeight="1" x14ac:dyDescent="0.25">
      <c r="A439" s="47" t="s">
        <v>290</v>
      </c>
      <c r="B439" s="24"/>
      <c r="C439" s="25">
        <v>42877</v>
      </c>
      <c r="D439" s="25">
        <v>42877</v>
      </c>
      <c r="E439" s="27">
        <v>5</v>
      </c>
      <c r="F439" s="28">
        <f t="shared" si="29"/>
        <v>1.2</v>
      </c>
      <c r="G439" s="29">
        <v>6</v>
      </c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  <c r="AI439" s="22"/>
      <c r="AJ439" s="22"/>
      <c r="AK439" s="22"/>
      <c r="AL439" s="22"/>
      <c r="AM439" s="22"/>
      <c r="AN439" s="22"/>
      <c r="AO439" s="22"/>
      <c r="AP439" s="22"/>
      <c r="AQ439" s="22"/>
      <c r="AR439" s="22"/>
      <c r="AS439" s="22"/>
      <c r="AT439" s="22"/>
      <c r="AU439" s="22"/>
      <c r="AV439" s="22"/>
      <c r="AW439" s="22"/>
      <c r="AX439" s="22"/>
      <c r="AY439" s="22"/>
      <c r="AZ439" s="22"/>
      <c r="CL439" s="22"/>
      <c r="CM439" s="22"/>
      <c r="CN439" s="22"/>
      <c r="CO439" s="22"/>
      <c r="CP439" s="22"/>
      <c r="CQ439" s="22"/>
      <c r="CR439" s="22"/>
      <c r="CS439" s="22"/>
      <c r="CT439" s="22"/>
      <c r="CU439" s="22"/>
      <c r="CV439" s="22"/>
      <c r="CW439" s="22"/>
      <c r="CX439" s="22"/>
      <c r="CY439" s="22"/>
      <c r="CZ439" s="22"/>
      <c r="DA439" s="22"/>
      <c r="DB439" s="22"/>
      <c r="DC439" s="22"/>
      <c r="DD439" s="22"/>
      <c r="DE439" s="22"/>
      <c r="DF439" s="22"/>
      <c r="DG439" s="22"/>
      <c r="DH439" s="22"/>
      <c r="DI439" s="22"/>
      <c r="DJ439" s="22"/>
      <c r="DK439" s="22"/>
      <c r="DL439" s="22"/>
      <c r="DM439" s="22"/>
      <c r="DN439" s="22"/>
      <c r="DO439" s="22"/>
      <c r="DP439" s="22"/>
    </row>
    <row r="440" spans="1:120" ht="16.5" customHeight="1" x14ac:dyDescent="0.25">
      <c r="A440" s="30" t="s">
        <v>287</v>
      </c>
      <c r="B440" s="38" t="s">
        <v>14</v>
      </c>
      <c r="C440" s="18"/>
      <c r="D440" s="18"/>
      <c r="E440" s="19"/>
      <c r="F440" s="28"/>
      <c r="G440" s="21"/>
      <c r="CL440" s="22"/>
      <c r="CM440" s="22"/>
      <c r="CN440" s="22"/>
      <c r="CO440" s="22"/>
      <c r="CP440" s="22"/>
      <c r="CQ440" s="22"/>
      <c r="CR440" s="22"/>
      <c r="CS440" s="22"/>
      <c r="CT440" s="22"/>
      <c r="CU440" s="22"/>
      <c r="CV440" s="22"/>
      <c r="CW440" s="22"/>
      <c r="CX440" s="22"/>
      <c r="CY440" s="22"/>
      <c r="CZ440" s="22"/>
      <c r="DA440" s="22"/>
      <c r="DB440" s="22"/>
      <c r="DC440" s="22"/>
      <c r="DD440" s="22"/>
      <c r="DE440" s="22"/>
      <c r="DF440" s="22"/>
      <c r="DG440" s="22"/>
      <c r="DH440" s="22"/>
      <c r="DI440" s="22"/>
      <c r="DJ440" s="22"/>
      <c r="DK440" s="22"/>
      <c r="DL440" s="22"/>
      <c r="DM440" s="22"/>
      <c r="DN440" s="22"/>
      <c r="DO440" s="22"/>
      <c r="DP440" s="22"/>
    </row>
    <row r="441" spans="1:120" ht="16.5" customHeight="1" x14ac:dyDescent="0.25">
      <c r="A441" s="47" t="s">
        <v>288</v>
      </c>
      <c r="B441" s="24"/>
      <c r="C441" s="25">
        <v>42877</v>
      </c>
      <c r="D441" s="25">
        <v>42877</v>
      </c>
      <c r="E441" s="27">
        <v>2</v>
      </c>
      <c r="F441" s="28">
        <f t="shared" si="29"/>
        <v>2</v>
      </c>
      <c r="G441" s="29">
        <v>4</v>
      </c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  <c r="AI441" s="22"/>
      <c r="AJ441" s="22"/>
      <c r="AK441" s="22"/>
      <c r="AL441" s="22"/>
      <c r="AM441" s="22"/>
      <c r="AN441" s="22"/>
      <c r="AO441" s="22"/>
      <c r="AP441" s="22"/>
      <c r="AQ441" s="22"/>
      <c r="AR441" s="22"/>
      <c r="AS441" s="22"/>
      <c r="AT441" s="22"/>
      <c r="AU441" s="22"/>
      <c r="AV441" s="22"/>
      <c r="AW441" s="22"/>
      <c r="AX441" s="22"/>
      <c r="AY441" s="22"/>
      <c r="AZ441" s="22"/>
      <c r="BA441" s="22"/>
      <c r="BB441" s="22"/>
      <c r="BC441" s="22"/>
      <c r="BD441" s="22"/>
      <c r="BE441" s="22"/>
      <c r="BF441" s="22"/>
      <c r="BG441" s="22"/>
      <c r="BH441" s="22"/>
      <c r="BI441" s="22"/>
      <c r="BJ441" s="22"/>
      <c r="BK441" s="22"/>
      <c r="BL441" s="22"/>
      <c r="BM441" s="22"/>
      <c r="BN441" s="22"/>
      <c r="BO441" s="22"/>
      <c r="BP441" s="22"/>
      <c r="BQ441" s="22"/>
      <c r="BR441" s="22"/>
      <c r="BS441" s="22"/>
      <c r="BT441" s="22"/>
      <c r="BU441" s="22"/>
      <c r="BV441" s="22"/>
      <c r="BW441" s="22"/>
      <c r="BX441" s="22"/>
      <c r="BY441" s="22"/>
      <c r="BZ441" s="22"/>
      <c r="CA441" s="22"/>
      <c r="CB441" s="22"/>
      <c r="CC441" s="22"/>
      <c r="CD441" s="22"/>
      <c r="CE441" s="22"/>
      <c r="CF441" s="22"/>
      <c r="CJ441" s="22"/>
      <c r="CK441" s="22"/>
      <c r="CL441" s="22"/>
      <c r="CM441" s="22"/>
      <c r="CN441" s="22"/>
      <c r="CO441" s="22"/>
      <c r="CP441" s="22"/>
      <c r="CQ441" s="22"/>
      <c r="CR441" s="22"/>
      <c r="CS441" s="22"/>
      <c r="CT441" s="22"/>
      <c r="CU441" s="22"/>
      <c r="CV441" s="22"/>
      <c r="CW441" s="22"/>
      <c r="CX441" s="22"/>
      <c r="CY441" s="22"/>
      <c r="CZ441" s="22"/>
      <c r="DA441" s="22"/>
      <c r="DB441" s="22"/>
      <c r="DC441" s="22"/>
      <c r="DD441" s="22"/>
      <c r="DE441" s="22"/>
      <c r="DF441" s="22"/>
      <c r="DG441" s="22"/>
      <c r="DH441" s="22"/>
      <c r="DI441" s="22"/>
      <c r="DJ441" s="22"/>
      <c r="DK441" s="22"/>
      <c r="DL441" s="22"/>
      <c r="DM441" s="22"/>
      <c r="DN441" s="22"/>
      <c r="DO441" s="22"/>
      <c r="DP441" s="22"/>
    </row>
    <row r="442" spans="1:120" ht="16.5" customHeight="1" x14ac:dyDescent="0.25">
      <c r="A442" s="47" t="s">
        <v>289</v>
      </c>
      <c r="B442" s="24"/>
      <c r="C442" s="25">
        <v>42889</v>
      </c>
      <c r="D442" s="25">
        <v>42889</v>
      </c>
      <c r="E442" s="27">
        <v>2</v>
      </c>
      <c r="F442" s="28">
        <f t="shared" si="29"/>
        <v>3</v>
      </c>
      <c r="G442" s="29">
        <v>6</v>
      </c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  <c r="AI442" s="22"/>
      <c r="AJ442" s="22"/>
      <c r="AK442" s="22"/>
      <c r="AL442" s="22"/>
      <c r="AM442" s="22"/>
      <c r="AN442" s="22"/>
      <c r="AO442" s="22"/>
      <c r="AP442" s="22"/>
      <c r="AQ442" s="22"/>
      <c r="AR442" s="22"/>
      <c r="AS442" s="22"/>
      <c r="AT442" s="22"/>
      <c r="AU442" s="22"/>
      <c r="AV442" s="22"/>
      <c r="AW442" s="22"/>
      <c r="AX442" s="22"/>
      <c r="AY442" s="22"/>
      <c r="AZ442" s="22"/>
      <c r="BA442" s="22"/>
      <c r="BB442" s="22"/>
      <c r="BC442" s="22"/>
      <c r="BD442" s="22"/>
      <c r="BE442" s="22"/>
      <c r="BF442" s="22"/>
      <c r="BG442" s="22"/>
      <c r="BH442" s="22"/>
      <c r="BI442" s="22"/>
      <c r="BJ442" s="22"/>
      <c r="BK442" s="22"/>
      <c r="BL442" s="22"/>
      <c r="BM442" s="22"/>
      <c r="BN442" s="22"/>
      <c r="BO442" s="22"/>
      <c r="BP442" s="22"/>
      <c r="BQ442" s="22"/>
      <c r="BR442" s="22"/>
      <c r="BS442" s="22"/>
      <c r="BT442" s="22"/>
      <c r="BU442" s="22"/>
      <c r="BV442" s="22"/>
      <c r="BW442" s="22"/>
      <c r="BX442" s="22"/>
      <c r="BY442" s="22"/>
      <c r="BZ442" s="22"/>
      <c r="CA442" s="22"/>
      <c r="CB442" s="22"/>
      <c r="CC442" s="22"/>
      <c r="CD442" s="22"/>
      <c r="CE442" s="22"/>
      <c r="CF442" s="22"/>
      <c r="CJ442" s="22"/>
      <c r="CK442" s="22"/>
      <c r="CL442" s="22"/>
      <c r="CM442" s="22"/>
      <c r="CN442" s="22"/>
      <c r="CO442" s="22"/>
      <c r="CP442" s="22"/>
      <c r="CQ442" s="22"/>
      <c r="CR442" s="22"/>
      <c r="CS442" s="22"/>
      <c r="CT442" s="22"/>
      <c r="CU442" s="22"/>
      <c r="CV442" s="22"/>
      <c r="CW442" s="22"/>
      <c r="CX442" s="22"/>
      <c r="CY442" s="22"/>
      <c r="CZ442" s="22"/>
      <c r="DA442" s="22"/>
      <c r="DB442" s="22"/>
      <c r="DC442" s="22"/>
      <c r="DD442" s="22"/>
      <c r="DE442" s="22"/>
      <c r="DF442" s="22"/>
      <c r="DG442" s="22"/>
      <c r="DH442" s="22"/>
      <c r="DI442" s="22"/>
      <c r="DJ442" s="22"/>
      <c r="DK442" s="22"/>
      <c r="DL442" s="22"/>
      <c r="DM442" s="22"/>
      <c r="DN442" s="22"/>
      <c r="DO442" s="22"/>
      <c r="DP442" s="22"/>
    </row>
    <row r="443" spans="1:120" x14ac:dyDescent="0.25">
      <c r="A443" s="31" t="s">
        <v>291</v>
      </c>
      <c r="B443" s="40" t="s">
        <v>28</v>
      </c>
      <c r="E443" s="34"/>
      <c r="F443" s="28"/>
      <c r="AN443" s="22"/>
      <c r="AO443" s="22"/>
      <c r="AP443" s="22"/>
      <c r="AQ443" s="22"/>
      <c r="AR443" s="22"/>
      <c r="AS443" s="22"/>
      <c r="AT443" s="22"/>
      <c r="AU443" s="22"/>
      <c r="AV443" s="22"/>
      <c r="AW443" s="22"/>
      <c r="AX443" s="22"/>
      <c r="AY443" s="22"/>
      <c r="AZ443" s="22"/>
      <c r="BA443" s="22"/>
      <c r="BB443" s="22"/>
      <c r="BC443" s="22"/>
      <c r="BD443" s="22"/>
      <c r="BE443" s="22"/>
      <c r="BF443" s="22"/>
      <c r="BG443" s="22"/>
      <c r="BH443" s="22"/>
      <c r="BI443" s="22"/>
      <c r="BJ443" s="22"/>
      <c r="BK443" s="22"/>
      <c r="BL443" s="22"/>
      <c r="BM443" s="22"/>
      <c r="BN443" s="22"/>
      <c r="BO443" s="22"/>
      <c r="BP443" s="22"/>
      <c r="BQ443" s="22"/>
      <c r="BR443" s="22"/>
      <c r="BS443" s="22"/>
      <c r="BT443" s="22"/>
      <c r="BU443" s="22"/>
      <c r="BV443" s="22"/>
      <c r="BW443" s="22"/>
      <c r="BX443" s="22"/>
      <c r="BY443" s="22"/>
      <c r="BZ443" s="22"/>
      <c r="CA443" s="22"/>
      <c r="CB443" s="22"/>
      <c r="CC443" s="22"/>
      <c r="CD443" s="22"/>
      <c r="CE443" s="22"/>
      <c r="CF443" s="22"/>
      <c r="CL443" s="22"/>
      <c r="CM443" s="22"/>
      <c r="CN443" s="22"/>
      <c r="CO443" s="22"/>
      <c r="CP443" s="22"/>
      <c r="CQ443" s="22"/>
      <c r="CR443" s="22"/>
      <c r="CS443" s="22"/>
      <c r="CT443" s="22"/>
      <c r="CU443" s="22"/>
      <c r="CV443" s="22"/>
      <c r="CW443" s="22"/>
      <c r="CX443" s="22"/>
      <c r="CY443" s="22"/>
      <c r="CZ443" s="22"/>
      <c r="DA443" s="22"/>
      <c r="DB443" s="22"/>
      <c r="DC443" s="22"/>
      <c r="DD443" s="22"/>
      <c r="DE443" s="22"/>
      <c r="DF443" s="22"/>
      <c r="DG443" s="22"/>
      <c r="DH443" s="22"/>
      <c r="DI443" s="22"/>
      <c r="DJ443" s="22"/>
      <c r="DK443" s="22"/>
      <c r="DL443" s="22"/>
      <c r="DM443" s="22"/>
      <c r="DN443" s="22"/>
      <c r="DO443" s="22"/>
      <c r="DP443" s="22"/>
    </row>
    <row r="444" spans="1:120" ht="18.75" customHeight="1" x14ac:dyDescent="0.25">
      <c r="A444" s="47" t="s">
        <v>292</v>
      </c>
      <c r="B444" s="24"/>
      <c r="C444" s="25">
        <v>42890</v>
      </c>
      <c r="D444" s="25">
        <v>42890</v>
      </c>
      <c r="E444" s="27">
        <v>3</v>
      </c>
      <c r="F444" s="28">
        <f t="shared" si="29"/>
        <v>1.3333333333333333</v>
      </c>
      <c r="G444" s="29">
        <v>4</v>
      </c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  <c r="AG444" s="22"/>
      <c r="AH444" s="22"/>
      <c r="AI444" s="22"/>
      <c r="AJ444" s="22"/>
      <c r="AK444" s="22"/>
      <c r="AL444" s="22"/>
      <c r="AM444" s="22"/>
      <c r="AN444" s="22"/>
      <c r="AO444" s="22"/>
      <c r="AP444" s="22"/>
      <c r="AQ444" s="22"/>
      <c r="AR444" s="22"/>
      <c r="AS444" s="22"/>
      <c r="AT444" s="22"/>
      <c r="AU444" s="22"/>
      <c r="AV444" s="22"/>
      <c r="AW444" s="22"/>
      <c r="AX444" s="22"/>
      <c r="AY444" s="22"/>
      <c r="AZ444" s="22"/>
      <c r="CL444" s="22"/>
      <c r="CM444" s="22"/>
      <c r="CN444" s="22"/>
      <c r="CO444" s="22"/>
      <c r="CP444" s="22"/>
      <c r="CQ444" s="22"/>
      <c r="CR444" s="22"/>
      <c r="CS444" s="22"/>
      <c r="CT444" s="22"/>
      <c r="CU444" s="22"/>
      <c r="CV444" s="22"/>
      <c r="CW444" s="22"/>
      <c r="CX444" s="22"/>
      <c r="CY444" s="22"/>
      <c r="CZ444" s="22"/>
      <c r="DA444" s="22"/>
      <c r="DB444" s="22"/>
      <c r="DC444" s="22"/>
      <c r="DD444" s="22"/>
      <c r="DE444" s="22"/>
      <c r="DF444" s="22"/>
      <c r="DG444" s="22"/>
      <c r="DH444" s="22"/>
      <c r="DI444" s="22"/>
      <c r="DJ444" s="22"/>
      <c r="DK444" s="22"/>
      <c r="DL444" s="22"/>
      <c r="DM444" s="22"/>
      <c r="DN444" s="22"/>
      <c r="DO444" s="22"/>
      <c r="DP444" s="22"/>
    </row>
    <row r="445" spans="1:120" x14ac:dyDescent="0.25">
      <c r="A445" s="31" t="s">
        <v>293</v>
      </c>
      <c r="B445" s="39" t="s">
        <v>21</v>
      </c>
      <c r="F445" s="28"/>
      <c r="BA445" s="22"/>
      <c r="BB445" s="22"/>
      <c r="BC445" s="22"/>
      <c r="BD445" s="22"/>
      <c r="BE445" s="22"/>
      <c r="BF445" s="22"/>
      <c r="BG445" s="22"/>
      <c r="BH445" s="22"/>
      <c r="BI445" s="22"/>
      <c r="BJ445" s="22"/>
      <c r="BK445" s="22"/>
      <c r="BL445" s="22"/>
      <c r="BM445" s="22"/>
      <c r="BN445" s="22"/>
      <c r="BO445" s="22"/>
      <c r="BP445" s="22"/>
      <c r="BQ445" s="22"/>
      <c r="BR445" s="22"/>
      <c r="BS445" s="22"/>
      <c r="BT445" s="22"/>
      <c r="BU445" s="22"/>
      <c r="BV445" s="22"/>
      <c r="BW445" s="22"/>
      <c r="BX445" s="22"/>
      <c r="BY445" s="22"/>
      <c r="BZ445" s="22"/>
      <c r="CA445" s="22"/>
      <c r="CB445" s="22"/>
      <c r="CC445" s="22"/>
      <c r="CD445" s="22"/>
      <c r="CE445" s="22"/>
      <c r="CF445" s="22"/>
      <c r="CJ445" s="22"/>
      <c r="CK445" s="22"/>
      <c r="CL445" s="22"/>
      <c r="CM445" s="22"/>
      <c r="CN445" s="22"/>
      <c r="CO445" s="22"/>
      <c r="CP445" s="22"/>
      <c r="CQ445" s="22"/>
      <c r="CR445" s="22"/>
      <c r="CS445" s="22"/>
      <c r="CT445" s="22"/>
      <c r="CU445" s="22"/>
      <c r="CV445" s="22"/>
      <c r="CW445" s="22"/>
      <c r="CX445" s="22"/>
      <c r="CY445" s="22"/>
      <c r="CZ445" s="22"/>
      <c r="DA445" s="22"/>
      <c r="DB445" s="22"/>
      <c r="DC445" s="22"/>
      <c r="DD445" s="22"/>
      <c r="DE445" s="22"/>
      <c r="DF445" s="22"/>
      <c r="DG445" s="22"/>
      <c r="DH445" s="22"/>
      <c r="DI445" s="22"/>
      <c r="DJ445" s="22"/>
      <c r="DK445" s="22"/>
      <c r="DL445" s="22"/>
      <c r="DM445" s="22"/>
      <c r="DN445" s="22"/>
      <c r="DO445" s="22"/>
      <c r="DP445" s="22"/>
    </row>
    <row r="446" spans="1:120" ht="18.75" customHeight="1" x14ac:dyDescent="0.25">
      <c r="A446" s="47" t="s">
        <v>294</v>
      </c>
      <c r="B446" s="24"/>
      <c r="C446" s="25">
        <v>42891</v>
      </c>
      <c r="D446" s="25">
        <v>42890</v>
      </c>
      <c r="E446" s="27">
        <v>2</v>
      </c>
      <c r="F446" s="28">
        <f t="shared" si="29"/>
        <v>1</v>
      </c>
      <c r="G446" s="29">
        <v>2</v>
      </c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  <c r="AG446" s="22"/>
      <c r="AH446" s="22"/>
      <c r="AI446" s="22"/>
      <c r="AJ446" s="22"/>
      <c r="AK446" s="22"/>
      <c r="AL446" s="22"/>
      <c r="AM446" s="22"/>
      <c r="AN446" s="22"/>
      <c r="AO446" s="22"/>
      <c r="AP446" s="22"/>
      <c r="AQ446" s="22"/>
      <c r="AR446" s="22"/>
      <c r="AS446" s="22"/>
      <c r="AT446" s="22"/>
      <c r="AU446" s="22"/>
      <c r="AV446" s="22"/>
      <c r="AW446" s="22"/>
      <c r="AX446" s="22"/>
      <c r="AY446" s="22"/>
      <c r="AZ446" s="22"/>
      <c r="CL446" s="22"/>
      <c r="CM446" s="22"/>
      <c r="CN446" s="22"/>
      <c r="CO446" s="22"/>
      <c r="CP446" s="22"/>
      <c r="CQ446" s="22"/>
      <c r="CR446" s="22"/>
      <c r="CS446" s="22"/>
      <c r="CT446" s="22"/>
      <c r="CU446" s="22"/>
      <c r="CV446" s="22"/>
      <c r="CW446" s="22"/>
      <c r="CX446" s="22"/>
      <c r="CY446" s="22"/>
      <c r="CZ446" s="22"/>
      <c r="DA446" s="22"/>
      <c r="DB446" s="22"/>
      <c r="DC446" s="22"/>
      <c r="DD446" s="22"/>
      <c r="DE446" s="22"/>
      <c r="DF446" s="22"/>
      <c r="DG446" s="22"/>
      <c r="DH446" s="22"/>
      <c r="DI446" s="22"/>
      <c r="DJ446" s="22"/>
      <c r="DK446" s="22"/>
      <c r="DL446" s="22"/>
      <c r="DM446" s="22"/>
      <c r="DN446" s="22"/>
      <c r="DO446" s="22"/>
      <c r="DP446" s="22"/>
    </row>
    <row r="447" spans="1:120" ht="18.75" customHeight="1" x14ac:dyDescent="0.25">
      <c r="A447" s="47" t="s">
        <v>295</v>
      </c>
      <c r="B447" s="24"/>
      <c r="C447" s="25">
        <v>42890</v>
      </c>
      <c r="D447" s="25">
        <v>42890</v>
      </c>
      <c r="E447" s="27">
        <v>4</v>
      </c>
      <c r="F447" s="28">
        <f t="shared" si="29"/>
        <v>1.5</v>
      </c>
      <c r="G447" s="29">
        <v>6</v>
      </c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  <c r="AG447" s="22"/>
      <c r="AH447" s="22"/>
      <c r="AI447" s="22"/>
      <c r="AJ447" s="22"/>
      <c r="AK447" s="22"/>
      <c r="AL447" s="22"/>
      <c r="AM447" s="22"/>
      <c r="AN447" s="22"/>
      <c r="AO447" s="22"/>
      <c r="AP447" s="22"/>
      <c r="AQ447" s="22"/>
      <c r="AR447" s="22"/>
      <c r="AS447" s="22"/>
      <c r="AT447" s="22"/>
      <c r="AU447" s="22"/>
      <c r="AV447" s="22"/>
      <c r="AW447" s="22"/>
      <c r="AX447" s="22"/>
      <c r="AY447" s="22"/>
      <c r="AZ447" s="22"/>
      <c r="CL447" s="22"/>
      <c r="CM447" s="22"/>
      <c r="CN447" s="22"/>
      <c r="CO447" s="22"/>
      <c r="CP447" s="22"/>
      <c r="CQ447" s="22"/>
      <c r="CR447" s="22"/>
      <c r="CS447" s="22"/>
      <c r="CT447" s="22"/>
      <c r="CU447" s="22"/>
      <c r="CV447" s="22"/>
      <c r="CW447" s="22"/>
      <c r="CX447" s="22"/>
      <c r="CY447" s="22"/>
      <c r="CZ447" s="22"/>
      <c r="DA447" s="22"/>
      <c r="DB447" s="22"/>
      <c r="DC447" s="22"/>
      <c r="DD447" s="22"/>
      <c r="DE447" s="22"/>
      <c r="DF447" s="22"/>
      <c r="DG447" s="22"/>
      <c r="DH447" s="22"/>
      <c r="DI447" s="22"/>
      <c r="DJ447" s="22"/>
      <c r="DK447" s="22"/>
      <c r="DL447" s="22"/>
      <c r="DM447" s="22"/>
      <c r="DN447" s="22"/>
      <c r="DO447" s="22"/>
      <c r="DP447" s="22"/>
    </row>
    <row r="448" spans="1:120" x14ac:dyDescent="0.25">
      <c r="A448" s="32" t="s">
        <v>296</v>
      </c>
      <c r="B448" s="37" t="s">
        <v>11</v>
      </c>
      <c r="C448" s="18"/>
      <c r="D448" s="18"/>
      <c r="E448" s="19"/>
      <c r="F448" s="28"/>
      <c r="G448" s="21"/>
      <c r="BA448" s="22"/>
      <c r="BB448" s="22"/>
      <c r="BC448" s="22"/>
      <c r="BD448" s="22"/>
      <c r="BE448" s="22"/>
      <c r="BF448" s="22"/>
      <c r="BG448" s="22"/>
      <c r="BH448" s="22"/>
      <c r="BI448" s="22"/>
      <c r="BJ448" s="22"/>
      <c r="BK448" s="22"/>
      <c r="BL448" s="22"/>
      <c r="BM448" s="22"/>
      <c r="BN448" s="22"/>
      <c r="BO448" s="22"/>
      <c r="BP448" s="22"/>
      <c r="BQ448" s="22"/>
      <c r="BR448" s="22"/>
      <c r="BS448" s="22"/>
      <c r="BT448" s="22"/>
      <c r="BU448" s="22"/>
      <c r="BV448" s="22"/>
      <c r="BW448" s="22"/>
      <c r="BX448" s="22"/>
      <c r="BY448" s="22"/>
      <c r="BZ448" s="22"/>
      <c r="CA448" s="22"/>
      <c r="CB448" s="22"/>
      <c r="CC448" s="22"/>
      <c r="CD448" s="22"/>
      <c r="CE448" s="22"/>
      <c r="CF448" s="22"/>
      <c r="CJ448" s="22"/>
      <c r="CK448" s="22"/>
      <c r="CL448" s="22"/>
      <c r="CM448" s="22"/>
      <c r="CN448" s="22"/>
      <c r="CO448" s="22"/>
      <c r="CP448" s="22"/>
      <c r="CQ448" s="22"/>
      <c r="CR448" s="22"/>
      <c r="CS448" s="22"/>
      <c r="CT448" s="22"/>
      <c r="CU448" s="22"/>
      <c r="CV448" s="22"/>
      <c r="CW448" s="22"/>
      <c r="CX448" s="22"/>
      <c r="CY448" s="22"/>
      <c r="CZ448" s="22"/>
      <c r="DA448" s="22"/>
      <c r="DB448" s="22"/>
      <c r="DC448" s="22"/>
      <c r="DD448" s="22"/>
      <c r="DE448" s="22"/>
      <c r="DF448" s="22"/>
      <c r="DG448" s="22"/>
      <c r="DH448" s="22"/>
      <c r="DI448" s="22"/>
      <c r="DJ448" s="22"/>
      <c r="DK448" s="22"/>
      <c r="DL448" s="22"/>
      <c r="DM448" s="22"/>
      <c r="DN448" s="22"/>
      <c r="DO448" s="22"/>
      <c r="DP448" s="22"/>
    </row>
    <row r="449" spans="1:120" ht="18.75" customHeight="1" x14ac:dyDescent="0.25">
      <c r="A449" s="47" t="s">
        <v>297</v>
      </c>
      <c r="B449" s="24"/>
      <c r="C449" s="25">
        <v>42890</v>
      </c>
      <c r="D449" s="25">
        <v>42890</v>
      </c>
      <c r="E449" s="27">
        <v>4</v>
      </c>
      <c r="F449" s="28">
        <f t="shared" si="29"/>
        <v>1.5</v>
      </c>
      <c r="G449" s="29">
        <v>6</v>
      </c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  <c r="AK449" s="22"/>
      <c r="AL449" s="22"/>
      <c r="AM449" s="22"/>
      <c r="AN449" s="22"/>
      <c r="AO449" s="22"/>
      <c r="AP449" s="22"/>
      <c r="AQ449" s="22"/>
      <c r="AR449" s="22"/>
      <c r="AS449" s="22"/>
      <c r="AT449" s="22"/>
      <c r="AU449" s="22"/>
      <c r="AV449" s="22"/>
      <c r="AW449" s="22"/>
      <c r="AX449" s="22"/>
      <c r="AY449" s="22"/>
      <c r="AZ449" s="22"/>
      <c r="CL449" s="22"/>
      <c r="CM449" s="22"/>
      <c r="CN449" s="22"/>
      <c r="CO449" s="22"/>
      <c r="CP449" s="22"/>
      <c r="CQ449" s="22"/>
      <c r="CR449" s="22"/>
      <c r="CS449" s="22"/>
      <c r="CT449" s="22"/>
      <c r="CU449" s="22"/>
      <c r="CV449" s="22"/>
      <c r="CW449" s="22"/>
      <c r="CX449" s="22"/>
      <c r="CY449" s="22"/>
      <c r="CZ449" s="22"/>
      <c r="DA449" s="22"/>
      <c r="DB449" s="22"/>
      <c r="DC449" s="22"/>
      <c r="DD449" s="22"/>
      <c r="DE449" s="22"/>
      <c r="DF449" s="22"/>
      <c r="DG449" s="22"/>
      <c r="DH449" s="22"/>
      <c r="DI449" s="22"/>
      <c r="DJ449" s="22"/>
      <c r="DK449" s="22"/>
      <c r="DL449" s="22"/>
      <c r="DM449" s="22"/>
      <c r="DN449" s="22"/>
      <c r="DO449" s="22"/>
      <c r="DP449" s="22"/>
    </row>
    <row r="450" spans="1:120" x14ac:dyDescent="0.25">
      <c r="A450" s="31" t="s">
        <v>323</v>
      </c>
      <c r="B450" s="40" t="s">
        <v>28</v>
      </c>
      <c r="E450" s="34"/>
      <c r="F450" s="28"/>
      <c r="AN450" s="22"/>
      <c r="AO450" s="22"/>
      <c r="AP450" s="22"/>
      <c r="AQ450" s="22"/>
      <c r="AR450" s="22"/>
      <c r="AS450" s="22"/>
      <c r="AT450" s="22"/>
      <c r="AU450" s="22"/>
      <c r="AV450" s="22"/>
      <c r="AW450" s="22"/>
      <c r="AX450" s="22"/>
      <c r="AY450" s="22"/>
      <c r="AZ450" s="22"/>
      <c r="BA450" s="22"/>
      <c r="BB450" s="22"/>
      <c r="BC450" s="22"/>
      <c r="BD450" s="22"/>
      <c r="BE450" s="22"/>
      <c r="BF450" s="22"/>
      <c r="BG450" s="22"/>
      <c r="BH450" s="22"/>
      <c r="BI450" s="22"/>
      <c r="BJ450" s="22"/>
      <c r="BK450" s="22"/>
      <c r="BL450" s="22"/>
      <c r="BM450" s="22"/>
      <c r="BN450" s="22"/>
      <c r="BO450" s="22"/>
      <c r="BP450" s="22"/>
      <c r="BQ450" s="22"/>
      <c r="BR450" s="22"/>
      <c r="BS450" s="22"/>
      <c r="BT450" s="22"/>
      <c r="BU450" s="22"/>
      <c r="BV450" s="22"/>
      <c r="BW450" s="22"/>
      <c r="BX450" s="22"/>
      <c r="BY450" s="22"/>
      <c r="BZ450" s="22"/>
      <c r="CA450" s="22"/>
      <c r="CB450" s="22"/>
      <c r="CC450" s="22"/>
      <c r="CD450" s="22"/>
      <c r="CE450" s="22"/>
      <c r="CF450" s="22"/>
      <c r="CL450" s="22"/>
      <c r="CM450" s="22"/>
      <c r="CN450" s="22"/>
      <c r="CO450" s="22"/>
      <c r="CP450" s="22"/>
      <c r="CQ450" s="22"/>
      <c r="CR450" s="22"/>
      <c r="CS450" s="22"/>
      <c r="CT450" s="22"/>
      <c r="CU450" s="22"/>
      <c r="CV450" s="22"/>
      <c r="CW450" s="22"/>
      <c r="CX450" s="22"/>
      <c r="CY450" s="22"/>
      <c r="CZ450" s="22"/>
      <c r="DA450" s="22"/>
      <c r="DB450" s="22"/>
      <c r="DC450" s="22"/>
      <c r="DD450" s="22"/>
      <c r="DE450" s="22"/>
      <c r="DF450" s="22"/>
      <c r="DG450" s="22"/>
      <c r="DH450" s="22"/>
      <c r="DI450" s="22"/>
      <c r="DJ450" s="22"/>
      <c r="DK450" s="22"/>
      <c r="DL450" s="22"/>
      <c r="DM450" s="22"/>
      <c r="DN450" s="22"/>
      <c r="DO450" s="22"/>
      <c r="DP450" s="22"/>
    </row>
    <row r="451" spans="1:120" ht="18.75" customHeight="1" x14ac:dyDescent="0.25">
      <c r="A451" s="47" t="s">
        <v>322</v>
      </c>
      <c r="B451" s="24"/>
      <c r="C451" s="25">
        <v>42890</v>
      </c>
      <c r="D451" s="25">
        <v>42890</v>
      </c>
      <c r="E451" s="27">
        <v>5</v>
      </c>
      <c r="F451" s="28">
        <f t="shared" si="29"/>
        <v>1</v>
      </c>
      <c r="G451" s="29">
        <v>5</v>
      </c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22"/>
      <c r="AN451" s="22"/>
      <c r="AO451" s="22"/>
      <c r="AP451" s="22"/>
      <c r="AQ451" s="22"/>
      <c r="AR451" s="22"/>
      <c r="AS451" s="22"/>
      <c r="AT451" s="22"/>
      <c r="AU451" s="22"/>
      <c r="AV451" s="22"/>
      <c r="AW451" s="22"/>
      <c r="AX451" s="22"/>
      <c r="AY451" s="22"/>
      <c r="AZ451" s="22"/>
      <c r="CL451" s="22"/>
      <c r="CM451" s="22"/>
      <c r="CN451" s="22"/>
      <c r="CO451" s="22"/>
      <c r="CP451" s="22"/>
      <c r="CQ451" s="22"/>
      <c r="CR451" s="22"/>
      <c r="CS451" s="22"/>
      <c r="CT451" s="22"/>
      <c r="CU451" s="22"/>
      <c r="CV451" s="22"/>
      <c r="CW451" s="22"/>
      <c r="CX451" s="22"/>
      <c r="CY451" s="22"/>
      <c r="CZ451" s="22"/>
      <c r="DA451" s="22"/>
      <c r="DB451" s="22"/>
      <c r="DC451" s="22"/>
      <c r="DD451" s="22"/>
      <c r="DE451" s="22"/>
      <c r="DF451" s="22"/>
      <c r="DG451" s="22"/>
      <c r="DH451" s="22"/>
      <c r="DI451" s="22"/>
      <c r="DJ451" s="22"/>
      <c r="DK451" s="22"/>
      <c r="DL451" s="22"/>
      <c r="DM451" s="22"/>
      <c r="DN451" s="22"/>
      <c r="DO451" s="22"/>
      <c r="DP451" s="22"/>
    </row>
    <row r="452" spans="1:120" x14ac:dyDescent="0.25">
      <c r="A452" s="49" t="s">
        <v>338</v>
      </c>
      <c r="B452" s="49" t="s">
        <v>89</v>
      </c>
      <c r="C452" s="18"/>
      <c r="D452" s="18"/>
      <c r="E452" s="19"/>
      <c r="F452" s="28"/>
      <c r="G452" s="21"/>
      <c r="CL452" s="22"/>
      <c r="CM452" s="22"/>
      <c r="CN452" s="22"/>
      <c r="CO452" s="22"/>
      <c r="CP452" s="22"/>
      <c r="CQ452" s="22"/>
      <c r="CR452" s="22"/>
      <c r="CS452" s="22"/>
      <c r="CT452" s="22"/>
      <c r="CU452" s="22"/>
      <c r="CV452" s="22"/>
      <c r="CW452" s="22"/>
      <c r="CX452" s="22"/>
      <c r="CY452" s="22"/>
      <c r="CZ452" s="22"/>
      <c r="DA452" s="22"/>
      <c r="DB452" s="22"/>
      <c r="DC452" s="22"/>
      <c r="DD452" s="22"/>
      <c r="DE452" s="22"/>
      <c r="DF452" s="22"/>
      <c r="DG452" s="22"/>
      <c r="DH452" s="22"/>
      <c r="DI452" s="22"/>
      <c r="DJ452" s="22"/>
      <c r="DK452" s="22"/>
    </row>
    <row r="453" spans="1:120" x14ac:dyDescent="0.25">
      <c r="A453" s="47" t="s">
        <v>338</v>
      </c>
      <c r="B453" s="24"/>
      <c r="C453" s="25">
        <v>42890</v>
      </c>
      <c r="D453" s="25">
        <v>42892</v>
      </c>
      <c r="E453" s="27">
        <v>6</v>
      </c>
      <c r="F453" s="28">
        <f t="shared" ref="F453" si="30">G453/E453</f>
        <v>2.1666666666666665</v>
      </c>
      <c r="G453" s="29">
        <v>13</v>
      </c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  <c r="AI453" s="22"/>
      <c r="AJ453" s="22"/>
      <c r="AK453" s="22"/>
      <c r="AL453" s="22"/>
      <c r="AM453" s="22"/>
      <c r="AN453" s="22"/>
      <c r="AO453" s="22"/>
      <c r="AP453" s="22"/>
      <c r="AQ453" s="22"/>
      <c r="AR453" s="22"/>
      <c r="AS453" s="22"/>
      <c r="AT453" s="22"/>
      <c r="AU453" s="22"/>
      <c r="AV453" s="22"/>
      <c r="AW453" s="22"/>
      <c r="AX453" s="22"/>
      <c r="AY453" s="22"/>
      <c r="AZ453" s="22"/>
      <c r="CL453" s="22"/>
      <c r="CM453" s="22"/>
      <c r="CN453" s="22"/>
      <c r="CO453" s="22"/>
      <c r="CP453" s="22"/>
      <c r="CQ453" s="22"/>
      <c r="CR453" s="22"/>
      <c r="CS453" s="22"/>
      <c r="CT453" s="22"/>
      <c r="CU453" s="22"/>
      <c r="CV453" s="22"/>
      <c r="CW453" s="22"/>
      <c r="CX453" s="22"/>
      <c r="CY453" s="22"/>
      <c r="CZ453" s="22"/>
      <c r="DA453" s="22"/>
      <c r="DB453" s="22"/>
      <c r="DC453" s="22"/>
      <c r="DD453" s="22"/>
      <c r="DE453" s="22"/>
      <c r="DF453" s="22"/>
      <c r="DG453" s="22"/>
      <c r="DH453" s="22"/>
      <c r="DI453" s="22"/>
      <c r="DJ453" s="22"/>
      <c r="DK453" s="22"/>
    </row>
    <row r="454" spans="1:120" x14ac:dyDescent="0.25">
      <c r="DB454" s="22"/>
      <c r="DC454" s="22"/>
      <c r="DD454" s="22"/>
      <c r="DE454" s="22"/>
      <c r="DF454" s="22"/>
      <c r="DG454" s="22"/>
      <c r="DH454" s="22"/>
      <c r="DI454" s="22"/>
      <c r="DJ454" s="22"/>
      <c r="DK454" s="22"/>
      <c r="DL454" s="22"/>
      <c r="DM454" s="22"/>
      <c r="DN454" s="22"/>
      <c r="DO454" s="22"/>
      <c r="DP454" s="22"/>
    </row>
    <row r="455" spans="1:120" x14ac:dyDescent="0.25">
      <c r="DB455" s="22"/>
      <c r="DC455" s="22"/>
      <c r="DD455" s="22"/>
      <c r="DE455" s="22"/>
      <c r="DF455" s="22"/>
      <c r="DG455" s="22"/>
      <c r="DH455" s="22"/>
      <c r="DI455" s="22"/>
      <c r="DJ455" s="22"/>
      <c r="DK455" s="22"/>
      <c r="DL455" s="22"/>
      <c r="DM455" s="22"/>
      <c r="DN455" s="22"/>
      <c r="DO455" s="22"/>
      <c r="DP455" s="22"/>
    </row>
    <row r="456" spans="1:120" x14ac:dyDescent="0.25">
      <c r="DB456" s="22"/>
      <c r="DC456" s="22"/>
      <c r="DD456" s="22"/>
      <c r="DE456" s="22"/>
      <c r="DF456" s="22"/>
      <c r="DG456" s="22"/>
      <c r="DH456" s="22"/>
      <c r="DI456" s="22"/>
      <c r="DJ456" s="22"/>
      <c r="DK456" s="22"/>
      <c r="DL456" s="22"/>
      <c r="DM456" s="22"/>
      <c r="DN456" s="22"/>
      <c r="DO456" s="22"/>
      <c r="DP456" s="22"/>
    </row>
    <row r="457" spans="1:120" x14ac:dyDescent="0.25">
      <c r="DB457" s="22"/>
      <c r="DC457" s="22"/>
      <c r="DD457" s="22"/>
      <c r="DE457" s="22"/>
      <c r="DF457" s="22"/>
      <c r="DG457" s="22"/>
      <c r="DH457" s="22"/>
      <c r="DI457" s="22"/>
      <c r="DJ457" s="22"/>
      <c r="DK457" s="22"/>
      <c r="DL457" s="22"/>
      <c r="DM457" s="22"/>
      <c r="DN457" s="22"/>
      <c r="DO457" s="22"/>
      <c r="DP457" s="22"/>
    </row>
    <row r="458" spans="1:120" x14ac:dyDescent="0.25">
      <c r="B458" s="51"/>
      <c r="DB458" s="22"/>
      <c r="DC458" s="22"/>
      <c r="DD458" s="22"/>
      <c r="DE458" s="22"/>
      <c r="DF458" s="22"/>
      <c r="DG458" s="22"/>
      <c r="DH458" s="22"/>
      <c r="DI458" s="22"/>
      <c r="DJ458" s="22"/>
      <c r="DK458" s="22"/>
      <c r="DL458" s="22"/>
      <c r="DM458" s="22"/>
      <c r="DN458" s="22"/>
      <c r="DO458" s="22"/>
      <c r="DP458" s="22"/>
    </row>
    <row r="459" spans="1:120" x14ac:dyDescent="0.25">
      <c r="B459" s="51"/>
      <c r="DB459" s="22"/>
      <c r="DC459" s="22"/>
      <c r="DD459" s="22"/>
      <c r="DE459" s="22"/>
      <c r="DF459" s="22"/>
      <c r="DG459" s="22"/>
      <c r="DH459" s="22"/>
      <c r="DI459" s="22"/>
      <c r="DJ459" s="22"/>
      <c r="DK459" s="22"/>
      <c r="DL459" s="22"/>
      <c r="DM459" s="22"/>
      <c r="DN459" s="22"/>
      <c r="DO459" s="22"/>
      <c r="DP459" s="22"/>
    </row>
    <row r="460" spans="1:120" x14ac:dyDescent="0.25">
      <c r="B460" s="52"/>
      <c r="DB460" s="22"/>
      <c r="DC460" s="22"/>
      <c r="DD460" s="22"/>
      <c r="DE460" s="22"/>
      <c r="DF460" s="22"/>
      <c r="DG460" s="22"/>
      <c r="DH460" s="22"/>
      <c r="DI460" s="22"/>
      <c r="DJ460" s="22"/>
      <c r="DK460" s="22"/>
      <c r="DL460" s="22"/>
      <c r="DM460" s="22"/>
      <c r="DN460" s="22"/>
      <c r="DO460" s="22"/>
      <c r="DP460" s="22"/>
    </row>
    <row r="461" spans="1:120" x14ac:dyDescent="0.25">
      <c r="B461" s="51"/>
      <c r="DB461" s="22"/>
      <c r="DC461" s="22"/>
      <c r="DD461" s="22"/>
      <c r="DE461" s="22"/>
      <c r="DF461" s="22"/>
      <c r="DG461" s="22"/>
      <c r="DH461" s="22"/>
      <c r="DI461" s="22"/>
      <c r="DJ461" s="22"/>
      <c r="DK461" s="22"/>
      <c r="DL461" s="22"/>
      <c r="DM461" s="22"/>
      <c r="DN461" s="22"/>
      <c r="DO461" s="22"/>
      <c r="DP461" s="22"/>
    </row>
    <row r="462" spans="1:120" x14ac:dyDescent="0.25">
      <c r="B462" s="51"/>
      <c r="DB462" s="22"/>
      <c r="DC462" s="22"/>
      <c r="DD462" s="22"/>
      <c r="DE462" s="22"/>
      <c r="DF462" s="22"/>
      <c r="DG462" s="22"/>
      <c r="DH462" s="22"/>
      <c r="DI462" s="22"/>
      <c r="DJ462" s="22"/>
      <c r="DK462" s="22"/>
      <c r="DL462" s="22"/>
      <c r="DM462" s="22"/>
      <c r="DN462" s="22"/>
      <c r="DO462" s="22"/>
      <c r="DP462" s="22"/>
    </row>
    <row r="463" spans="1:120" x14ac:dyDescent="0.25">
      <c r="B463" s="51"/>
      <c r="DB463" s="22"/>
      <c r="DC463" s="22"/>
      <c r="DD463" s="22"/>
      <c r="DE463" s="22"/>
      <c r="DF463" s="22"/>
      <c r="DG463" s="22"/>
      <c r="DH463" s="22"/>
      <c r="DI463" s="22"/>
      <c r="DJ463" s="22"/>
      <c r="DK463" s="22"/>
      <c r="DL463" s="22"/>
      <c r="DM463" s="22"/>
      <c r="DN463" s="22"/>
      <c r="DO463" s="22"/>
      <c r="DP463" s="22"/>
    </row>
    <row r="464" spans="1:120" x14ac:dyDescent="0.25">
      <c r="B464" s="51"/>
      <c r="DB464" s="22"/>
      <c r="DC464" s="22"/>
      <c r="DD464" s="22"/>
      <c r="DE464" s="22"/>
      <c r="DF464" s="22"/>
      <c r="DG464" s="22"/>
      <c r="DH464" s="22"/>
      <c r="DI464" s="22"/>
      <c r="DJ464" s="22"/>
      <c r="DK464" s="22"/>
      <c r="DL464" s="22"/>
      <c r="DM464" s="22"/>
      <c r="DN464" s="22"/>
      <c r="DO464" s="22"/>
      <c r="DP464" s="22"/>
    </row>
    <row r="465" spans="106:120" x14ac:dyDescent="0.25">
      <c r="DB465" s="22"/>
      <c r="DC465" s="22"/>
      <c r="DD465" s="22"/>
      <c r="DE465" s="22"/>
      <c r="DF465" s="22"/>
      <c r="DG465" s="22"/>
      <c r="DH465" s="22"/>
      <c r="DI465" s="22"/>
      <c r="DJ465" s="22"/>
      <c r="DK465" s="22"/>
      <c r="DL465" s="22"/>
      <c r="DM465" s="22"/>
      <c r="DN465" s="22"/>
      <c r="DO465" s="22"/>
      <c r="DP465" s="22"/>
    </row>
    <row r="466" spans="106:120" x14ac:dyDescent="0.25">
      <c r="DB466" s="22"/>
      <c r="DC466" s="22"/>
      <c r="DD466" s="22"/>
      <c r="DE466" s="22"/>
      <c r="DF466" s="22"/>
      <c r="DG466" s="22"/>
      <c r="DH466" s="22"/>
      <c r="DI466" s="22"/>
      <c r="DJ466" s="22"/>
      <c r="DK466" s="22"/>
      <c r="DL466" s="22"/>
      <c r="DM466" s="22"/>
      <c r="DN466" s="22"/>
      <c r="DO466" s="22"/>
      <c r="DP466" s="22"/>
    </row>
    <row r="467" spans="106:120" x14ac:dyDescent="0.25">
      <c r="DB467" s="22"/>
      <c r="DC467" s="22"/>
      <c r="DD467" s="22"/>
      <c r="DE467" s="22"/>
      <c r="DF467" s="22"/>
      <c r="DG467" s="22"/>
      <c r="DH467" s="22"/>
      <c r="DI467" s="22"/>
      <c r="DJ467" s="22"/>
      <c r="DK467" s="22"/>
      <c r="DL467" s="22"/>
      <c r="DM467" s="22"/>
      <c r="DN467" s="22"/>
      <c r="DO467" s="22"/>
      <c r="DP467" s="22"/>
    </row>
    <row r="468" spans="106:120" x14ac:dyDescent="0.25">
      <c r="DB468" s="22"/>
      <c r="DC468" s="22"/>
      <c r="DD468" s="22"/>
      <c r="DE468" s="22"/>
      <c r="DF468" s="22"/>
      <c r="DG468" s="22"/>
      <c r="DH468" s="22"/>
      <c r="DI468" s="22"/>
      <c r="DJ468" s="22"/>
      <c r="DK468" s="22"/>
      <c r="DL468" s="22"/>
      <c r="DM468" s="22"/>
      <c r="DN468" s="22"/>
      <c r="DO468" s="22"/>
      <c r="DP468" s="22"/>
    </row>
    <row r="469" spans="106:120" x14ac:dyDescent="0.25">
      <c r="DB469" s="22"/>
      <c r="DC469" s="22"/>
      <c r="DD469" s="22"/>
      <c r="DE469" s="22"/>
      <c r="DF469" s="22"/>
      <c r="DG469" s="22"/>
      <c r="DH469" s="22"/>
      <c r="DI469" s="22"/>
      <c r="DJ469" s="22"/>
      <c r="DK469" s="22"/>
      <c r="DL469" s="22"/>
      <c r="DM469" s="22"/>
      <c r="DN469" s="22"/>
      <c r="DO469" s="22"/>
      <c r="DP469" s="22"/>
    </row>
    <row r="470" spans="106:120" x14ac:dyDescent="0.25">
      <c r="DB470" s="22"/>
      <c r="DC470" s="22"/>
      <c r="DD470" s="22"/>
      <c r="DE470" s="22"/>
      <c r="DF470" s="22"/>
      <c r="DG470" s="22"/>
      <c r="DH470" s="22"/>
      <c r="DI470" s="22"/>
      <c r="DJ470" s="22"/>
      <c r="DK470" s="22"/>
      <c r="DL470" s="22"/>
      <c r="DM470" s="22"/>
      <c r="DN470" s="22"/>
      <c r="DO470" s="22"/>
      <c r="DP470" s="22"/>
    </row>
    <row r="471" spans="106:120" x14ac:dyDescent="0.25">
      <c r="DB471" s="22"/>
      <c r="DC471" s="22"/>
      <c r="DD471" s="22"/>
      <c r="DE471" s="22"/>
      <c r="DF471" s="22"/>
      <c r="DG471" s="22"/>
      <c r="DH471" s="22"/>
      <c r="DI471" s="22"/>
      <c r="DJ471" s="22"/>
      <c r="DK471" s="22"/>
      <c r="DL471" s="22"/>
      <c r="DM471" s="22"/>
      <c r="DN471" s="22"/>
      <c r="DO471" s="22"/>
      <c r="DP471" s="22"/>
    </row>
    <row r="472" spans="106:120" x14ac:dyDescent="0.25">
      <c r="DB472" s="22"/>
      <c r="DC472" s="22"/>
      <c r="DD472" s="22"/>
      <c r="DE472" s="22"/>
      <c r="DF472" s="22"/>
      <c r="DG472" s="22"/>
      <c r="DH472" s="22"/>
      <c r="DI472" s="22"/>
      <c r="DJ472" s="22"/>
      <c r="DK472" s="22"/>
      <c r="DL472" s="22"/>
      <c r="DM472" s="22"/>
      <c r="DN472" s="22"/>
      <c r="DO472" s="22"/>
      <c r="DP472" s="22"/>
    </row>
    <row r="473" spans="106:120" x14ac:dyDescent="0.25">
      <c r="DB473" s="22"/>
      <c r="DC473" s="22"/>
      <c r="DD473" s="22"/>
      <c r="DE473" s="22"/>
      <c r="DF473" s="22"/>
      <c r="DG473" s="22"/>
      <c r="DH473" s="22"/>
      <c r="DI473" s="22"/>
      <c r="DJ473" s="22"/>
      <c r="DK473" s="22"/>
      <c r="DL473" s="22"/>
      <c r="DM473" s="22"/>
      <c r="DN473" s="22"/>
      <c r="DO473" s="22"/>
      <c r="DP473" s="22"/>
    </row>
    <row r="474" spans="106:120" x14ac:dyDescent="0.25">
      <c r="DB474" s="22"/>
      <c r="DC474" s="22"/>
      <c r="DD474" s="22"/>
      <c r="DE474" s="22"/>
      <c r="DF474" s="22"/>
      <c r="DG474" s="22"/>
      <c r="DH474" s="22"/>
      <c r="DI474" s="22"/>
      <c r="DJ474" s="22"/>
      <c r="DK474" s="22"/>
      <c r="DL474" s="22"/>
      <c r="DM474" s="22"/>
      <c r="DN474" s="22"/>
      <c r="DO474" s="22"/>
      <c r="DP474" s="22"/>
    </row>
    <row r="475" spans="106:120" x14ac:dyDescent="0.25">
      <c r="DB475" s="22"/>
      <c r="DC475" s="22"/>
      <c r="DD475" s="22"/>
      <c r="DE475" s="22"/>
      <c r="DF475" s="22"/>
      <c r="DG475" s="22"/>
      <c r="DH475" s="22"/>
      <c r="DI475" s="22"/>
      <c r="DJ475" s="22"/>
      <c r="DK475" s="22"/>
      <c r="DL475" s="22"/>
      <c r="DM475" s="22"/>
      <c r="DN475" s="22"/>
      <c r="DO475" s="22"/>
      <c r="DP475" s="22"/>
    </row>
    <row r="476" spans="106:120" x14ac:dyDescent="0.25">
      <c r="DB476" s="22"/>
      <c r="DC476" s="22"/>
      <c r="DD476" s="22"/>
      <c r="DE476" s="22"/>
      <c r="DF476" s="22"/>
      <c r="DG476" s="22"/>
      <c r="DH476" s="22"/>
      <c r="DI476" s="22"/>
      <c r="DJ476" s="22"/>
      <c r="DK476" s="22"/>
      <c r="DL476" s="22"/>
      <c r="DM476" s="22"/>
      <c r="DN476" s="22"/>
      <c r="DO476" s="22"/>
      <c r="DP476" s="22"/>
    </row>
  </sheetData>
  <mergeCells count="39">
    <mergeCell ref="DB5:DH5"/>
    <mergeCell ref="DI5:DO5"/>
    <mergeCell ref="CU6:DA6"/>
    <mergeCell ref="DB6:DH6"/>
    <mergeCell ref="DI6:DO6"/>
    <mergeCell ref="CU5:DA5"/>
    <mergeCell ref="BL5:BR5"/>
    <mergeCell ref="BL6:BR6"/>
    <mergeCell ref="BS5:BY5"/>
    <mergeCell ref="BZ5:CF5"/>
    <mergeCell ref="CN5:CT5"/>
    <mergeCell ref="BS6:BY6"/>
    <mergeCell ref="BZ6:CF6"/>
    <mergeCell ref="CG6:CM6"/>
    <mergeCell ref="CN6:CT6"/>
    <mergeCell ref="CG5:CM5"/>
    <mergeCell ref="AQ5:AW5"/>
    <mergeCell ref="AX5:BD5"/>
    <mergeCell ref="BE5:BK5"/>
    <mergeCell ref="H6:N6"/>
    <mergeCell ref="O6:U6"/>
    <mergeCell ref="V6:AB6"/>
    <mergeCell ref="AC6:AI6"/>
    <mergeCell ref="AJ6:AP6"/>
    <mergeCell ref="AQ6:AW6"/>
    <mergeCell ref="AX6:BD6"/>
    <mergeCell ref="AJ5:AP5"/>
    <mergeCell ref="BE6:BK6"/>
    <mergeCell ref="A5:B5"/>
    <mergeCell ref="H5:N5"/>
    <mergeCell ref="O5:U5"/>
    <mergeCell ref="V5:AB5"/>
    <mergeCell ref="AC5:AI5"/>
    <mergeCell ref="C2:D2"/>
    <mergeCell ref="H2:X2"/>
    <mergeCell ref="A3:B3"/>
    <mergeCell ref="C3:D3"/>
    <mergeCell ref="A4:B4"/>
    <mergeCell ref="C4:D4"/>
  </mergeCells>
  <conditionalFormatting sqref="F8:F60 F288:F322 F325:F451 F63:F75 F78:F97 F109:F122 F125:F126 F143:F182 F222:F245 F248:F252 F100:F106 F131:F140 F186:F219 F255:F262 F278:F285 F265:F275">
    <cfRule type="dataBar" priority="1244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{6B517E19-C81A-4E20-B65D-3C6310384474}</x14:id>
        </ext>
      </extLst>
    </cfRule>
  </conditionalFormatting>
  <conditionalFormatting sqref="H7:DN7">
    <cfRule type="expression" dxfId="89" priority="1245">
      <formula>AND(TODAY()&gt;=H4,TODAY()&lt;I4)</formula>
    </cfRule>
  </conditionalFormatting>
  <conditionalFormatting sqref="H8:BK19 Y20:BK21 H20:X23 H30:X30 H33:X33 AV30:AX30 AV33:AX33 H46:X46 AL46:AR46 Z30:AR30 Z33:AR33 Z46:AH46 H51:AX51 H44:BK44 AL48:AR48 Z48:AH48 AL50:AR50 Z50:AH50 AL53:AR53 Z53:AH53 AL55:AR55 Z55:AH55 H57:BK57 H58:AX58 H71:AX71 AA73:AC73 AE73:AP73 H72:AT72 H70:BK70 H64:BK64 H81:BK82 H89:BK89 Z90:AH90 H66:BK68 H84:BK87 H90:X90 H91:BK91 H93:BK95 H101:BK102 H104:BK106 H110:BK110 H115:BK115 H117:BK117 H119:BK119 H126:BK126 H121:BK122 Y23:BK23 H27:BK29 H34:BK35 H31:BK32 H37:BK38 AV46:BK46 H48:X48 AV48:BK48 H50:X50 AV50:BK50 H53:X53 AV53:BK53 H55:X55 AV55:BK55 H40:BK42 H59:BK60 H97:BK97 H75:BK75 H113:BK113 Z26:AH26 H26:X26 H78:BK79 Z131:AH131 AN255:CF256 CJ282:DD283 CJ280:DD280 CJ285:DD285 CJ292:DD292 CJ294:CT294 CJ289:DD290 CJ299:DD299 CJ295:DD297 CJ301:DD303 CJ305:DD305 CJ307:DD308 CJ310:DD310 CJ312:DD313 CJ315:DD316 CJ318:DD318 CJ320:DD320 H131:X131 H132:BK132 H134:BK134 H136:BK136 H138:BK138 H140:BK140 H144:BK145 H147:BK147 H149:BK150 H152:BK152 H154:BK154 H156:BK156 H158:BK158 H160:BK160 H162:BK162 H164:BK167 H169:BK169 H171:BK171 H173:BK173 H175:BK176 H178:BK180 H182:BK182 H187:BK190 H192:BK192 H241:CF241 H194:BK194 H196:BK197 H199:BK200 H202:BK203 H205:BK207 H209:BK209 H211:BK211 H213:BK219 H223:BK225 H227:BK229 H231:BK231 H233:BK233 H234:CF235 H237:CF237 H239:CF239 H243:CF243 H245:CF245 H252:CF252 H249:CF250 H256:AM256 H258:CF258 H260:CF260 H262:CF262 H266:CF266 H268:CF268 H270:CF270 H272:CF272 H274:CF275 H282:CF283 H279:CF280 H285:CF285 H292:CF292 H294:BK294 AN295:CF295 H296:CF297 H289:CF290 H299:CF299 H301:AM301 AN301:CF302 H303:CF303 H305:CF305 H307:CF308 H310:CF310 H312:CF313 H315:CF316 H318:CF318 H320:CF320 BA337:CF338 BA335:CF335 BA340:CF340 BA345:CF345 CJ345:CK345 BA342:CF343 CJ322:DD322 CJ326:DD326 CJ328:DD328 CJ330:DD332 CJ337:CK342 CJ373:CK373 CJ382:CK382 H389:CF390 CJ400:CK400 H411:CF412 CJ416:CK416 H425:CF426 H430:CF430 H434:CF434 CJ333:DK335 H322:CF322 H326:CF326 H328:CF328 AN330:CF334 H330:AM335 AN335:AZ336 H337:AZ337 H339:AZ339 H374:AZ375 H341:AM342 AN341:AZ343 H344:AZ344 H346:AZ346 H348:CF348 BA349:CF349 CJ348:CK350 H350:AZ350 AN351:CF351 H352:AZ352 BA353:CF353 CJ353:CK353 H354:AZ354 AN355:CF355 H356:AZ356 BA359:CF359 CJ359:CK359 H360:AZ360 H362:AZ363 H365:CF366 AN370:CF370 H371:AZ372 BA373:CF373 H377:CF377 BA378:CF378 CJ377:CK378 H379:AZ379 AN380:CF380 H381:AZ381 H383:AZ384 BA382:CF382 BA367:CF367 CJ365:CK367 H368:AZ369 BA385:CF385 CJ385:CK385 H386:AZ387 BA391:CF391 BA394:CF394 CJ394:CK394 H395:AZ396 H392:AZ393 CJ389:CK391 AN397:CF397 H398:AZ399 BA400:CF400 H401:AZ402 BA403:CF403 CJ403:CK403 BA406:CF406 CJ406:CK406 H407:AZ409 H404:AZ405 BA413:CF413 CJ411:CK413 H414:AZ415 BA416:CF416 H417:AZ420 BA421:CF421 CJ421:CK421 CJ425:CK426 H422:AZ423 AN427:CF427 H428:AZ428 BA431:CF431 CJ430:CK431 H432:AZ432 BA437:CF437 H438:AZ439 H441:CF442 CJ441:CK442 AN443:CF443 H444:AZ444 CJ445:CK445 BA445:CF445 H446:AZ447 BA448:CF448 CJ448:CK448 H449:AZ449 CJ437:CK437 BA357:CF357 CJ357:CK357 CL336:DK431 H358:AZ358 CJ434:CK435 BA435:CF435 H436:AZ436 DB454:DP476 AN450:CF450 H451:AZ451 CL432:DP451 CJ324:DD324 H324:CF324 CJ287:DD287 H287:CF287 H142:CF142 CJ142:CK142 CL141:DK142 H221:CF221 CJ221:CK221 CL220:DK221 H247:CF247 CJ247:CK247 CL246:DK247">
    <cfRule type="expression" dxfId="88" priority="1246">
      <formula>H$4=TODAY()</formula>
    </cfRule>
    <cfRule type="expression" dxfId="87" priority="1247">
      <formula>AND($C8&lt;I$4,$D8&gt;=H$4)</formula>
    </cfRule>
  </conditionalFormatting>
  <conditionalFormatting sqref="H111:BK112">
    <cfRule type="expression" dxfId="86" priority="71">
      <formula>H$4=TODAY()</formula>
    </cfRule>
    <cfRule type="expression" dxfId="85" priority="72">
      <formula>AND($C111&lt;I$4,$D111&gt;=H$4)</formula>
    </cfRule>
  </conditionalFormatting>
  <conditionalFormatting sqref="H24:BK25">
    <cfRule type="expression" dxfId="84" priority="65">
      <formula>H$4=TODAY()</formula>
    </cfRule>
    <cfRule type="expression" dxfId="83" priority="66">
      <formula>AND($C24&lt;I$4,$D24&gt;=H$4)</formula>
    </cfRule>
  </conditionalFormatting>
  <conditionalFormatting sqref="F286:F287">
    <cfRule type="dataBar" priority="58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{C97C27E9-C252-4526-A309-D1689551A9B8}</x14:id>
        </ext>
      </extLst>
    </cfRule>
  </conditionalFormatting>
  <conditionalFormatting sqref="F323:F324">
    <cfRule type="dataBar" priority="55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{D27753F8-FBDA-4AF9-A804-F5A28C313D97}</x14:id>
        </ext>
      </extLst>
    </cfRule>
  </conditionalFormatting>
  <conditionalFormatting sqref="F61:F62">
    <cfRule type="dataBar" priority="52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{CDC8DD29-9C75-4B48-8926-08D3F6F76546}</x14:id>
        </ext>
      </extLst>
    </cfRule>
  </conditionalFormatting>
  <conditionalFormatting sqref="H62:CF62 CJ62:CK62 CL61:DK62">
    <cfRule type="expression" dxfId="82" priority="53">
      <formula>H$4=TODAY()</formula>
    </cfRule>
    <cfRule type="expression" dxfId="81" priority="54">
      <formula>AND($C61&lt;I$4,$D61&gt;=H$4)</formula>
    </cfRule>
  </conditionalFormatting>
  <conditionalFormatting sqref="F76:F77">
    <cfRule type="dataBar" priority="49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{457D4510-8006-48AB-A52C-C81EB34D373E}</x14:id>
        </ext>
      </extLst>
    </cfRule>
  </conditionalFormatting>
  <conditionalFormatting sqref="H77:CF77 CJ77:CK77 CL76:DK77">
    <cfRule type="expression" dxfId="80" priority="50">
      <formula>H$4=TODAY()</formula>
    </cfRule>
    <cfRule type="expression" dxfId="79" priority="51">
      <formula>AND($C76&lt;I$4,$D76&gt;=H$4)</formula>
    </cfRule>
  </conditionalFormatting>
  <conditionalFormatting sqref="F107:F108">
    <cfRule type="dataBar" priority="46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{3C1DC07F-AA7F-48BE-A62D-F3120B0EEDE2}</x14:id>
        </ext>
      </extLst>
    </cfRule>
  </conditionalFormatting>
  <conditionalFormatting sqref="H108:CF108 CJ108:CK108 CL107:DK108">
    <cfRule type="expression" dxfId="78" priority="47">
      <formula>H$4=TODAY()</formula>
    </cfRule>
    <cfRule type="expression" dxfId="77" priority="48">
      <formula>AND($C107&lt;I$4,$D107&gt;=H$4)</formula>
    </cfRule>
  </conditionalFormatting>
  <conditionalFormatting sqref="F123:F124">
    <cfRule type="dataBar" priority="43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{45EC30BF-4671-4214-8DA7-BF59808B3264}</x14:id>
        </ext>
      </extLst>
    </cfRule>
  </conditionalFormatting>
  <conditionalFormatting sqref="H124:CF124 CJ124:CK124 CL123:DK124">
    <cfRule type="expression" dxfId="76" priority="44">
      <formula>H$4=TODAY()</formula>
    </cfRule>
    <cfRule type="expression" dxfId="75" priority="45">
      <formula>AND($C123&lt;I$4,$D123&gt;=H$4)</formula>
    </cfRule>
  </conditionalFormatting>
  <conditionalFormatting sqref="F141:F142">
    <cfRule type="dataBar" priority="40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{321DF350-8F39-4514-B99F-88076172AAD7}</x14:id>
        </ext>
      </extLst>
    </cfRule>
  </conditionalFormatting>
  <conditionalFormatting sqref="F220:F221">
    <cfRule type="dataBar" priority="37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{6C0D2A75-D654-492B-A55F-A7B7A0777C58}</x14:id>
        </ext>
      </extLst>
    </cfRule>
  </conditionalFormatting>
  <conditionalFormatting sqref="F246:F247">
    <cfRule type="dataBar" priority="34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{BEE189A5-FB87-490A-8FD2-2CBD6D5D7CF5}</x14:id>
        </ext>
      </extLst>
    </cfRule>
  </conditionalFormatting>
  <conditionalFormatting sqref="F98:F99">
    <cfRule type="dataBar" priority="31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{D12918C6-BABC-4413-A824-449AF1DDD6F9}</x14:id>
        </ext>
      </extLst>
    </cfRule>
  </conditionalFormatting>
  <conditionalFormatting sqref="H99:BK99">
    <cfRule type="expression" dxfId="74" priority="32">
      <formula>H$4=TODAY()</formula>
    </cfRule>
    <cfRule type="expression" dxfId="73" priority="33">
      <formula>AND($C99&lt;I$4,$D99&gt;=H$4)</formula>
    </cfRule>
  </conditionalFormatting>
  <conditionalFormatting sqref="F127:F128">
    <cfRule type="dataBar" priority="28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{552C8331-DFDA-405C-AAC3-57628A4A3894}</x14:id>
        </ext>
      </extLst>
    </cfRule>
  </conditionalFormatting>
  <conditionalFormatting sqref="H128:BK128">
    <cfRule type="expression" dxfId="72" priority="29">
      <formula>H$4=TODAY()</formula>
    </cfRule>
    <cfRule type="expression" dxfId="71" priority="30">
      <formula>AND($C128&lt;I$4,$D128&gt;=H$4)</formula>
    </cfRule>
  </conditionalFormatting>
  <conditionalFormatting sqref="F129">
    <cfRule type="dataBar" priority="25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{4799EDB0-8255-46CB-8FFD-B80E5E627E81}</x14:id>
        </ext>
      </extLst>
    </cfRule>
  </conditionalFormatting>
  <conditionalFormatting sqref="H129:BK129">
    <cfRule type="expression" dxfId="70" priority="26">
      <formula>H$4=TODAY()</formula>
    </cfRule>
    <cfRule type="expression" dxfId="69" priority="27">
      <formula>AND($C129&lt;I$4,$D129&gt;=H$4)</formula>
    </cfRule>
  </conditionalFormatting>
  <conditionalFormatting sqref="F130">
    <cfRule type="dataBar" priority="22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{C9A0C10B-6754-4FD8-B449-217B76C4EC9D}</x14:id>
        </ext>
      </extLst>
    </cfRule>
  </conditionalFormatting>
  <conditionalFormatting sqref="H130:BK130">
    <cfRule type="expression" dxfId="68" priority="23">
      <formula>H$4=TODAY()</formula>
    </cfRule>
    <cfRule type="expression" dxfId="67" priority="24">
      <formula>AND($C130&lt;I$4,$D130&gt;=H$4)</formula>
    </cfRule>
  </conditionalFormatting>
  <conditionalFormatting sqref="F183:F184">
    <cfRule type="dataBar" priority="16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{5BE5D1FF-260F-422C-9D55-8603064F9F83}</x14:id>
        </ext>
      </extLst>
    </cfRule>
  </conditionalFormatting>
  <conditionalFormatting sqref="H184:BK184">
    <cfRule type="expression" dxfId="66" priority="17">
      <formula>H$4=TODAY()</formula>
    </cfRule>
    <cfRule type="expression" dxfId="65" priority="18">
      <formula>AND($C184&lt;I$4,$D184&gt;=H$4)</formula>
    </cfRule>
  </conditionalFormatting>
  <conditionalFormatting sqref="F185">
    <cfRule type="dataBar" priority="13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{5EFCC0BD-2FC0-42E7-8B6B-F53D9291D6A6}</x14:id>
        </ext>
      </extLst>
    </cfRule>
  </conditionalFormatting>
  <conditionalFormatting sqref="H185:BK185">
    <cfRule type="expression" dxfId="64" priority="14">
      <formula>H$4=TODAY()</formula>
    </cfRule>
    <cfRule type="expression" dxfId="63" priority="15">
      <formula>AND($C185&lt;I$4,$D185&gt;=H$4)</formula>
    </cfRule>
  </conditionalFormatting>
  <conditionalFormatting sqref="F253:F254">
    <cfRule type="dataBar" priority="10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{D8342047-CB09-4136-B250-43613350B689}</x14:id>
        </ext>
      </extLst>
    </cfRule>
  </conditionalFormatting>
  <conditionalFormatting sqref="H254:BK254">
    <cfRule type="expression" dxfId="62" priority="11">
      <formula>H$4=TODAY()</formula>
    </cfRule>
    <cfRule type="expression" dxfId="61" priority="12">
      <formula>AND($C254&lt;I$4,$D254&gt;=H$4)</formula>
    </cfRule>
  </conditionalFormatting>
  <conditionalFormatting sqref="F276:F277">
    <cfRule type="dataBar" priority="7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{FACCA82B-5B25-4F9D-883B-3347E310AC31}</x14:id>
        </ext>
      </extLst>
    </cfRule>
  </conditionalFormatting>
  <conditionalFormatting sqref="H277:BK277">
    <cfRule type="expression" dxfId="60" priority="8">
      <formula>H$4=TODAY()</formula>
    </cfRule>
    <cfRule type="expression" dxfId="59" priority="9">
      <formula>AND($C277&lt;I$4,$D277&gt;=H$4)</formula>
    </cfRule>
  </conditionalFormatting>
  <conditionalFormatting sqref="F263:F264">
    <cfRule type="dataBar" priority="4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{E7EFDCE4-E26C-4AE2-8106-3C41447023D0}</x14:id>
        </ext>
      </extLst>
    </cfRule>
  </conditionalFormatting>
  <conditionalFormatting sqref="H264:BK264">
    <cfRule type="expression" dxfId="58" priority="5">
      <formula>H$4=TODAY()</formula>
    </cfRule>
    <cfRule type="expression" dxfId="57" priority="6">
      <formula>AND($C264&lt;I$4,$D264&gt;=H$4)</formula>
    </cfRule>
  </conditionalFormatting>
  <conditionalFormatting sqref="F452:F453">
    <cfRule type="dataBar" priority="1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{5382AEAB-8C29-4514-8E59-1632080AFD17}</x14:id>
        </ext>
      </extLst>
    </cfRule>
  </conditionalFormatting>
  <conditionalFormatting sqref="H453:AZ453 CL452:DK453">
    <cfRule type="expression" dxfId="56" priority="2">
      <formula>H$4=TODAY()</formula>
    </cfRule>
    <cfRule type="expression" dxfId="55" priority="3">
      <formula>AND($C452&lt;I$4,$D452&gt;=H$4)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B517E19-C81A-4E20-B65D-3C63103844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F8:F60 F288:F322 F325:F451 F63:F75 F78:F97 F109:F122 F125:F126 F143:F182 F222:F245 F248:F252 F100:F106 F131:F140 F186:F219 F255:F262 F278:F285 F265:F275</xm:sqref>
        </x14:conditionalFormatting>
        <x14:conditionalFormatting xmlns:xm="http://schemas.microsoft.com/office/excel/2006/main">
          <x14:cfRule type="dataBar" id="{C97C27E9-C252-4526-A309-D1689551A9B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F286:F287</xm:sqref>
        </x14:conditionalFormatting>
        <x14:conditionalFormatting xmlns:xm="http://schemas.microsoft.com/office/excel/2006/main">
          <x14:cfRule type="dataBar" id="{D27753F8-FBDA-4AF9-A804-F5A28C313D9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F323:F324</xm:sqref>
        </x14:conditionalFormatting>
        <x14:conditionalFormatting xmlns:xm="http://schemas.microsoft.com/office/excel/2006/main">
          <x14:cfRule type="dataBar" id="{CDC8DD29-9C75-4B48-8926-08D3F6F7654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F61:F62</xm:sqref>
        </x14:conditionalFormatting>
        <x14:conditionalFormatting xmlns:xm="http://schemas.microsoft.com/office/excel/2006/main">
          <x14:cfRule type="dataBar" id="{457D4510-8006-48AB-A52C-C81EB34D373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F76:F77</xm:sqref>
        </x14:conditionalFormatting>
        <x14:conditionalFormatting xmlns:xm="http://schemas.microsoft.com/office/excel/2006/main">
          <x14:cfRule type="dataBar" id="{3C1DC07F-AA7F-48BE-A62D-F3120B0EEDE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F107:F108</xm:sqref>
        </x14:conditionalFormatting>
        <x14:conditionalFormatting xmlns:xm="http://schemas.microsoft.com/office/excel/2006/main">
          <x14:cfRule type="dataBar" id="{45EC30BF-4671-4214-8DA7-BF59808B326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F123:F124</xm:sqref>
        </x14:conditionalFormatting>
        <x14:conditionalFormatting xmlns:xm="http://schemas.microsoft.com/office/excel/2006/main">
          <x14:cfRule type="dataBar" id="{321DF350-8F39-4514-B99F-88076172AAD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F141:F142</xm:sqref>
        </x14:conditionalFormatting>
        <x14:conditionalFormatting xmlns:xm="http://schemas.microsoft.com/office/excel/2006/main">
          <x14:cfRule type="dataBar" id="{6C0D2A75-D654-492B-A55F-A7B7A0777C5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F220:F221</xm:sqref>
        </x14:conditionalFormatting>
        <x14:conditionalFormatting xmlns:xm="http://schemas.microsoft.com/office/excel/2006/main">
          <x14:cfRule type="dataBar" id="{BEE189A5-FB87-490A-8FD2-2CBD6D5D7CF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F246:F247</xm:sqref>
        </x14:conditionalFormatting>
        <x14:conditionalFormatting xmlns:xm="http://schemas.microsoft.com/office/excel/2006/main">
          <x14:cfRule type="dataBar" id="{D12918C6-BABC-4413-A824-449AF1DDD6F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F98:F99</xm:sqref>
        </x14:conditionalFormatting>
        <x14:conditionalFormatting xmlns:xm="http://schemas.microsoft.com/office/excel/2006/main">
          <x14:cfRule type="dataBar" id="{552C8331-DFDA-405C-AAC3-57628A4A389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F127:F128</xm:sqref>
        </x14:conditionalFormatting>
        <x14:conditionalFormatting xmlns:xm="http://schemas.microsoft.com/office/excel/2006/main">
          <x14:cfRule type="dataBar" id="{4799EDB0-8255-46CB-8FFD-B80E5E627E8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F129</xm:sqref>
        </x14:conditionalFormatting>
        <x14:conditionalFormatting xmlns:xm="http://schemas.microsoft.com/office/excel/2006/main">
          <x14:cfRule type="dataBar" id="{C9A0C10B-6754-4FD8-B449-217B76C4EC9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F130</xm:sqref>
        </x14:conditionalFormatting>
        <x14:conditionalFormatting xmlns:xm="http://schemas.microsoft.com/office/excel/2006/main">
          <x14:cfRule type="dataBar" id="{5BE5D1FF-260F-422C-9D55-8603064F9F8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F183:F184</xm:sqref>
        </x14:conditionalFormatting>
        <x14:conditionalFormatting xmlns:xm="http://schemas.microsoft.com/office/excel/2006/main">
          <x14:cfRule type="dataBar" id="{5EFCC0BD-2FC0-42E7-8B6B-F53D9291D6A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F185</xm:sqref>
        </x14:conditionalFormatting>
        <x14:conditionalFormatting xmlns:xm="http://schemas.microsoft.com/office/excel/2006/main">
          <x14:cfRule type="dataBar" id="{D8342047-CB09-4136-B250-43613350B68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F253:F254</xm:sqref>
        </x14:conditionalFormatting>
        <x14:conditionalFormatting xmlns:xm="http://schemas.microsoft.com/office/excel/2006/main">
          <x14:cfRule type="dataBar" id="{FACCA82B-5B25-4F9D-883B-3347E310AC3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F276:F277</xm:sqref>
        </x14:conditionalFormatting>
        <x14:conditionalFormatting xmlns:xm="http://schemas.microsoft.com/office/excel/2006/main">
          <x14:cfRule type="dataBar" id="{E7EFDCE4-E26C-4AE2-8106-3C41447023D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F263:F264</xm:sqref>
        </x14:conditionalFormatting>
        <x14:conditionalFormatting xmlns:xm="http://schemas.microsoft.com/office/excel/2006/main">
          <x14:cfRule type="dataBar" id="{5382AEAB-8C29-4514-8E59-1632080AFD1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F452:F453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"/>
  <sheetViews>
    <sheetView tabSelected="1" zoomScale="55" zoomScaleNormal="55" workbookViewId="0">
      <selection activeCell="T119" sqref="T119"/>
    </sheetView>
  </sheetViews>
  <sheetFormatPr baseColWidth="10" defaultRowHeight="15" x14ac:dyDescent="0.25"/>
  <cols>
    <col min="1" max="2" width="19.42578125" customWidth="1"/>
    <col min="3" max="3" width="15.7109375" customWidth="1"/>
    <col min="5" max="5" width="17.140625" customWidth="1"/>
  </cols>
  <sheetData>
    <row r="1" spans="1:23" ht="18" x14ac:dyDescent="0.25">
      <c r="A1" s="1" t="s">
        <v>0</v>
      </c>
      <c r="B1" s="1"/>
      <c r="C1" s="1"/>
      <c r="D1" s="1"/>
      <c r="E1" s="1"/>
      <c r="F1" s="2"/>
    </row>
    <row r="2" spans="1:23" x14ac:dyDescent="0.25">
      <c r="A2" s="4" t="s">
        <v>1</v>
      </c>
      <c r="B2" s="4"/>
      <c r="C2" s="4"/>
      <c r="D2" s="55"/>
      <c r="E2" s="55"/>
      <c r="F2" s="2"/>
    </row>
    <row r="3" spans="1:23" x14ac:dyDescent="0.25">
      <c r="A3" s="57" t="s">
        <v>2</v>
      </c>
      <c r="B3" s="57"/>
      <c r="C3" s="57"/>
      <c r="D3" s="58" t="s">
        <v>3</v>
      </c>
      <c r="E3" s="58"/>
      <c r="F3" s="6"/>
    </row>
    <row r="4" spans="1:23" x14ac:dyDescent="0.25">
      <c r="A4" s="57" t="s">
        <v>4</v>
      </c>
      <c r="B4" s="57"/>
      <c r="C4" s="57"/>
      <c r="D4" s="59">
        <v>42779</v>
      </c>
      <c r="E4" s="59"/>
      <c r="F4" s="2"/>
    </row>
    <row r="5" spans="1:23" s="75" customFormat="1" ht="33" customHeight="1" x14ac:dyDescent="0.25">
      <c r="A5" s="71" t="s">
        <v>347</v>
      </c>
      <c r="B5" s="71" t="s">
        <v>350</v>
      </c>
      <c r="C5" s="71" t="s">
        <v>348</v>
      </c>
      <c r="D5" s="72" t="s">
        <v>20</v>
      </c>
      <c r="E5" s="73" t="s">
        <v>349</v>
      </c>
      <c r="F5" s="74"/>
    </row>
    <row r="6" spans="1:23" x14ac:dyDescent="0.25">
      <c r="A6" t="s">
        <v>3</v>
      </c>
      <c r="B6" t="s">
        <v>358</v>
      </c>
      <c r="C6">
        <v>212</v>
      </c>
      <c r="D6">
        <v>218</v>
      </c>
      <c r="E6" s="76">
        <v>1.0324</v>
      </c>
    </row>
    <row r="7" spans="1:23" x14ac:dyDescent="0.25">
      <c r="A7" t="s">
        <v>14</v>
      </c>
      <c r="B7" t="s">
        <v>351</v>
      </c>
      <c r="C7">
        <v>216</v>
      </c>
      <c r="D7">
        <v>225</v>
      </c>
      <c r="E7" s="76">
        <v>1.0798000000000001</v>
      </c>
    </row>
    <row r="8" spans="1:23" x14ac:dyDescent="0.25">
      <c r="A8" t="s">
        <v>11</v>
      </c>
      <c r="B8" t="s">
        <v>352</v>
      </c>
      <c r="C8">
        <v>210</v>
      </c>
      <c r="D8" s="77">
        <v>213</v>
      </c>
      <c r="E8" s="76">
        <v>1.0427</v>
      </c>
    </row>
    <row r="9" spans="1:23" x14ac:dyDescent="0.25">
      <c r="A9" t="s">
        <v>21</v>
      </c>
      <c r="B9" t="s">
        <v>353</v>
      </c>
      <c r="C9">
        <v>190</v>
      </c>
      <c r="D9" s="78">
        <v>185</v>
      </c>
      <c r="E9" s="76">
        <v>1.0083</v>
      </c>
    </row>
    <row r="10" spans="1:23" x14ac:dyDescent="0.25">
      <c r="A10" t="s">
        <v>28</v>
      </c>
      <c r="B10" t="s">
        <v>354</v>
      </c>
      <c r="C10">
        <v>187</v>
      </c>
      <c r="D10" s="78">
        <v>188</v>
      </c>
      <c r="E10" s="76">
        <v>1.0306999999999999</v>
      </c>
    </row>
    <row r="11" spans="1:23" x14ac:dyDescent="0.25">
      <c r="A11" t="s">
        <v>108</v>
      </c>
      <c r="B11" t="s">
        <v>355</v>
      </c>
      <c r="C11">
        <v>80</v>
      </c>
      <c r="D11" s="78">
        <v>92</v>
      </c>
      <c r="E11" s="76">
        <v>1.1444000000000001</v>
      </c>
    </row>
    <row r="12" spans="1:23" x14ac:dyDescent="0.25">
      <c r="A12" t="s">
        <v>356</v>
      </c>
      <c r="B12" t="s">
        <v>357</v>
      </c>
      <c r="C12">
        <v>90</v>
      </c>
      <c r="D12" s="78">
        <v>101</v>
      </c>
      <c r="E12" s="76">
        <v>1.0991</v>
      </c>
    </row>
    <row r="13" spans="1:23" ht="28.5" x14ac:dyDescent="0.45">
      <c r="A13" s="79" t="s">
        <v>342</v>
      </c>
      <c r="B13" s="79"/>
      <c r="C13" s="79">
        <f>C12+C11+C10+C9+C8+C7+C6</f>
        <v>1185</v>
      </c>
      <c r="D13" s="79">
        <f>D12+D11+D10+D9+D8+D7+D6</f>
        <v>1222</v>
      </c>
      <c r="E13" s="80">
        <f>(E12+E11+E10+E9+E8+E7+E6)/7</f>
        <v>1.0624857142857143</v>
      </c>
      <c r="T13" s="81" t="s">
        <v>359</v>
      </c>
      <c r="U13" s="81"/>
      <c r="V13" s="81"/>
      <c r="W13" s="81"/>
    </row>
  </sheetData>
  <mergeCells count="6">
    <mergeCell ref="T13:W13"/>
    <mergeCell ref="D2:E2"/>
    <mergeCell ref="A3:C3"/>
    <mergeCell ref="D3:E3"/>
    <mergeCell ref="A4:C4"/>
    <mergeCell ref="D4:E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O109"/>
  <sheetViews>
    <sheetView topLeftCell="A95" zoomScale="115" zoomScaleNormal="115" workbookViewId="0">
      <selection activeCell="D108" sqref="D108"/>
    </sheetView>
  </sheetViews>
  <sheetFormatPr baseColWidth="10" defaultRowHeight="15" x14ac:dyDescent="0.25"/>
  <cols>
    <col min="1" max="1" width="31.42578125" customWidth="1"/>
    <col min="5" max="5" width="20.28515625" bestFit="1" customWidth="1"/>
    <col min="7" max="117" width="6.28515625" customWidth="1"/>
  </cols>
  <sheetData>
    <row r="1" spans="1:118" ht="16.5" customHeight="1" x14ac:dyDescent="0.25">
      <c r="A1" s="1" t="s">
        <v>0</v>
      </c>
      <c r="B1" s="1"/>
      <c r="C1" s="1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118" ht="16.5" customHeight="1" x14ac:dyDescent="0.25">
      <c r="A2" s="4" t="s">
        <v>1</v>
      </c>
      <c r="B2" s="55"/>
      <c r="C2" s="55"/>
      <c r="D2" s="2"/>
      <c r="E2" s="5"/>
      <c r="F2" s="2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</row>
    <row r="3" spans="1:118" ht="16.5" customHeight="1" x14ac:dyDescent="0.25">
      <c r="A3" s="54" t="s">
        <v>2</v>
      </c>
      <c r="B3" s="69" t="s">
        <v>340</v>
      </c>
      <c r="C3" s="69"/>
      <c r="D3" s="6"/>
      <c r="E3" s="6"/>
      <c r="F3" s="7"/>
      <c r="G3" s="2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</row>
    <row r="4" spans="1:118" ht="16.5" customHeight="1" x14ac:dyDescent="0.25">
      <c r="A4" s="54" t="s">
        <v>4</v>
      </c>
      <c r="B4" s="59">
        <v>42779</v>
      </c>
      <c r="C4" s="59"/>
      <c r="D4" s="2"/>
      <c r="E4" s="2"/>
      <c r="F4" s="2"/>
      <c r="G4" s="8">
        <v>42779</v>
      </c>
      <c r="H4" s="8">
        <v>42780</v>
      </c>
      <c r="I4" s="8">
        <v>42781</v>
      </c>
      <c r="J4" s="8">
        <v>42782</v>
      </c>
      <c r="K4" s="8">
        <v>42783</v>
      </c>
      <c r="L4" s="8">
        <v>42784</v>
      </c>
      <c r="M4" s="8">
        <v>42785</v>
      </c>
      <c r="N4" s="8">
        <v>42786</v>
      </c>
      <c r="O4" s="8">
        <v>42787</v>
      </c>
      <c r="P4" s="8">
        <v>42788</v>
      </c>
      <c r="Q4" s="8">
        <v>42789</v>
      </c>
      <c r="R4" s="8">
        <v>42790</v>
      </c>
      <c r="S4" s="8">
        <v>42791</v>
      </c>
      <c r="T4" s="8">
        <v>42792</v>
      </c>
      <c r="U4" s="8">
        <v>42793</v>
      </c>
      <c r="V4" s="8">
        <v>42794</v>
      </c>
      <c r="W4" s="8">
        <v>42795</v>
      </c>
      <c r="X4" s="8">
        <v>42796</v>
      </c>
      <c r="Y4" s="8">
        <v>42797</v>
      </c>
      <c r="Z4" s="8">
        <v>42798</v>
      </c>
      <c r="AA4" s="8">
        <v>42799</v>
      </c>
      <c r="AB4" s="8">
        <v>42800</v>
      </c>
      <c r="AC4" s="8">
        <v>42801</v>
      </c>
      <c r="AD4" s="8">
        <v>42802</v>
      </c>
      <c r="AE4" s="8">
        <v>42803</v>
      </c>
      <c r="AF4" s="8">
        <v>42804</v>
      </c>
      <c r="AG4" s="8">
        <v>42805</v>
      </c>
      <c r="AH4" s="8">
        <v>42806</v>
      </c>
      <c r="AI4" s="8">
        <v>42807</v>
      </c>
      <c r="AJ4" s="8">
        <v>42808</v>
      </c>
      <c r="AK4" s="8">
        <v>42809</v>
      </c>
      <c r="AL4" s="8">
        <v>42810</v>
      </c>
      <c r="AM4" s="8">
        <v>42811</v>
      </c>
      <c r="AN4" s="8">
        <v>42812</v>
      </c>
      <c r="AO4" s="8">
        <v>42813</v>
      </c>
      <c r="AP4" s="8">
        <v>42814</v>
      </c>
      <c r="AQ4" s="8">
        <v>42815</v>
      </c>
      <c r="AR4" s="8">
        <v>42816</v>
      </c>
      <c r="AS4" s="8">
        <v>42817</v>
      </c>
      <c r="AT4" s="8">
        <v>42818</v>
      </c>
      <c r="AU4" s="8">
        <v>42819</v>
      </c>
      <c r="AV4" s="8">
        <v>42820</v>
      </c>
      <c r="AW4" s="8">
        <v>42821</v>
      </c>
      <c r="AX4" s="8">
        <v>42822</v>
      </c>
      <c r="AY4" s="8">
        <v>42823</v>
      </c>
      <c r="AZ4" s="8">
        <v>42824</v>
      </c>
      <c r="BA4" s="8">
        <v>42825</v>
      </c>
      <c r="BB4" s="8">
        <v>42826</v>
      </c>
      <c r="BC4" s="8">
        <v>42827</v>
      </c>
      <c r="BD4" s="8">
        <v>42828</v>
      </c>
      <c r="BE4" s="8">
        <v>42829</v>
      </c>
      <c r="BF4" s="8">
        <v>42830</v>
      </c>
      <c r="BG4" s="8">
        <v>42831</v>
      </c>
      <c r="BH4" s="8">
        <v>42832</v>
      </c>
      <c r="BI4" s="8">
        <v>42833</v>
      </c>
      <c r="BJ4" s="8">
        <v>42834</v>
      </c>
      <c r="BK4" s="8">
        <v>42835</v>
      </c>
      <c r="BL4" s="8">
        <v>42836</v>
      </c>
      <c r="BM4" s="8">
        <v>42837</v>
      </c>
      <c r="BN4" s="8">
        <v>42838</v>
      </c>
      <c r="BO4" s="8">
        <v>42839</v>
      </c>
      <c r="BP4" s="8">
        <v>42840</v>
      </c>
      <c r="BQ4" s="8">
        <v>42841</v>
      </c>
      <c r="BR4" s="8">
        <v>42842</v>
      </c>
      <c r="BS4" s="8">
        <v>42843</v>
      </c>
      <c r="BT4" s="8">
        <v>42844</v>
      </c>
      <c r="BU4" s="8">
        <v>42845</v>
      </c>
      <c r="BV4" s="8">
        <v>42846</v>
      </c>
      <c r="BW4" s="8">
        <v>42847</v>
      </c>
      <c r="BX4" s="8">
        <v>42848</v>
      </c>
      <c r="BY4" s="8">
        <v>42849</v>
      </c>
      <c r="BZ4" s="8">
        <v>42850</v>
      </c>
      <c r="CA4" s="8">
        <v>42851</v>
      </c>
      <c r="CB4" s="8">
        <v>42852</v>
      </c>
      <c r="CC4" s="8">
        <v>42853</v>
      </c>
      <c r="CD4" s="8">
        <v>42854</v>
      </c>
      <c r="CE4" s="8">
        <v>42855</v>
      </c>
      <c r="CF4" s="8">
        <v>42856</v>
      </c>
      <c r="CG4" s="8">
        <v>42857</v>
      </c>
      <c r="CH4" s="8">
        <v>42858</v>
      </c>
      <c r="CI4" s="8">
        <v>42859</v>
      </c>
      <c r="CJ4" s="8">
        <v>42860</v>
      </c>
      <c r="CK4" s="8">
        <v>42861</v>
      </c>
      <c r="CL4" s="8">
        <v>42862</v>
      </c>
      <c r="CM4" s="8">
        <v>42863</v>
      </c>
      <c r="CN4" s="8">
        <v>42864</v>
      </c>
      <c r="CO4" s="8">
        <v>42865</v>
      </c>
      <c r="CP4" s="8">
        <v>42866</v>
      </c>
      <c r="CQ4" s="8">
        <v>42867</v>
      </c>
      <c r="CR4" s="8">
        <v>42868</v>
      </c>
      <c r="CS4" s="8">
        <v>42869</v>
      </c>
      <c r="CT4" s="8">
        <v>42870</v>
      </c>
      <c r="CU4" s="8">
        <v>42871</v>
      </c>
      <c r="CV4" s="8">
        <v>42872</v>
      </c>
      <c r="CW4" s="8">
        <v>42873</v>
      </c>
      <c r="CX4" s="8">
        <v>42874</v>
      </c>
      <c r="CY4" s="8">
        <v>42875</v>
      </c>
      <c r="CZ4" s="8">
        <v>42876</v>
      </c>
      <c r="DA4" s="8">
        <v>42877</v>
      </c>
      <c r="DB4" s="8">
        <v>42878</v>
      </c>
      <c r="DC4" s="8">
        <v>42879</v>
      </c>
      <c r="DD4" s="8">
        <v>42880</v>
      </c>
      <c r="DE4" s="8">
        <v>42881</v>
      </c>
      <c r="DF4" s="8">
        <v>42882</v>
      </c>
      <c r="DG4" s="8">
        <v>42883</v>
      </c>
      <c r="DH4" s="8">
        <v>42884</v>
      </c>
      <c r="DI4" s="8">
        <v>42885</v>
      </c>
      <c r="DJ4" s="8">
        <v>42886</v>
      </c>
      <c r="DK4" s="8">
        <v>42887</v>
      </c>
      <c r="DL4" s="8">
        <v>42888</v>
      </c>
      <c r="DM4" s="8">
        <v>42889</v>
      </c>
    </row>
    <row r="5" spans="1:118" ht="16.5" customHeight="1" x14ac:dyDescent="0.25">
      <c r="A5" s="53" t="s">
        <v>5</v>
      </c>
      <c r="B5" s="9">
        <v>1</v>
      </c>
      <c r="C5" s="10"/>
      <c r="D5" s="2"/>
      <c r="E5" s="2"/>
      <c r="F5" s="2"/>
      <c r="G5" s="61" t="s">
        <v>299</v>
      </c>
      <c r="H5" s="61"/>
      <c r="I5" s="61"/>
      <c r="J5" s="61"/>
      <c r="K5" s="61"/>
      <c r="L5" s="61"/>
      <c r="M5" s="61"/>
      <c r="N5" s="61" t="s">
        <v>300</v>
      </c>
      <c r="O5" s="61"/>
      <c r="P5" s="61"/>
      <c r="Q5" s="61"/>
      <c r="R5" s="61"/>
      <c r="S5" s="61"/>
      <c r="T5" s="61"/>
      <c r="U5" s="61" t="s">
        <v>301</v>
      </c>
      <c r="V5" s="61"/>
      <c r="W5" s="61"/>
      <c r="X5" s="61"/>
      <c r="Y5" s="61"/>
      <c r="Z5" s="61"/>
      <c r="AA5" s="61"/>
      <c r="AB5" s="61" t="s">
        <v>302</v>
      </c>
      <c r="AC5" s="61"/>
      <c r="AD5" s="61"/>
      <c r="AE5" s="61"/>
      <c r="AF5" s="61"/>
      <c r="AG5" s="61"/>
      <c r="AH5" s="61"/>
      <c r="AI5" s="61" t="s">
        <v>303</v>
      </c>
      <c r="AJ5" s="61"/>
      <c r="AK5" s="61"/>
      <c r="AL5" s="61"/>
      <c r="AM5" s="61"/>
      <c r="AN5" s="61"/>
      <c r="AO5" s="61"/>
      <c r="AP5" s="61" t="s">
        <v>304</v>
      </c>
      <c r="AQ5" s="61"/>
      <c r="AR5" s="61"/>
      <c r="AS5" s="61"/>
      <c r="AT5" s="61"/>
      <c r="AU5" s="61"/>
      <c r="AV5" s="61"/>
      <c r="AW5" s="61" t="s">
        <v>305</v>
      </c>
      <c r="AX5" s="61"/>
      <c r="AY5" s="61"/>
      <c r="AZ5" s="61"/>
      <c r="BA5" s="61"/>
      <c r="BB5" s="61"/>
      <c r="BC5" s="61"/>
      <c r="BD5" s="61" t="s">
        <v>306</v>
      </c>
      <c r="BE5" s="61"/>
      <c r="BF5" s="61"/>
      <c r="BG5" s="61"/>
      <c r="BH5" s="61"/>
      <c r="BI5" s="61"/>
      <c r="BJ5" s="61"/>
      <c r="BK5" s="61" t="s">
        <v>307</v>
      </c>
      <c r="BL5" s="61"/>
      <c r="BM5" s="61"/>
      <c r="BN5" s="61"/>
      <c r="BO5" s="61"/>
      <c r="BP5" s="61"/>
      <c r="BQ5" s="61"/>
      <c r="BR5" s="61" t="s">
        <v>308</v>
      </c>
      <c r="BS5" s="61"/>
      <c r="BT5" s="61"/>
      <c r="BU5" s="61"/>
      <c r="BV5" s="61"/>
      <c r="BW5" s="61"/>
      <c r="BX5" s="61"/>
      <c r="BY5" s="61" t="s">
        <v>309</v>
      </c>
      <c r="BZ5" s="61"/>
      <c r="CA5" s="61"/>
      <c r="CB5" s="61"/>
      <c r="CC5" s="61"/>
      <c r="CD5" s="61"/>
      <c r="CE5" s="61"/>
      <c r="CF5" s="61" t="s">
        <v>310</v>
      </c>
      <c r="CG5" s="61"/>
      <c r="CH5" s="61"/>
      <c r="CI5" s="61"/>
      <c r="CJ5" s="61"/>
      <c r="CK5" s="61"/>
      <c r="CL5" s="61"/>
      <c r="CM5" s="61" t="s">
        <v>311</v>
      </c>
      <c r="CN5" s="61"/>
      <c r="CO5" s="61"/>
      <c r="CP5" s="61"/>
      <c r="CQ5" s="61"/>
      <c r="CR5" s="61"/>
      <c r="CS5" s="61"/>
      <c r="CT5" s="61" t="s">
        <v>312</v>
      </c>
      <c r="CU5" s="61"/>
      <c r="CV5" s="61"/>
      <c r="CW5" s="61"/>
      <c r="CX5" s="61"/>
      <c r="CY5" s="61"/>
      <c r="CZ5" s="61"/>
      <c r="DA5" s="61" t="s">
        <v>313</v>
      </c>
      <c r="DB5" s="61"/>
      <c r="DC5" s="61"/>
      <c r="DD5" s="61"/>
      <c r="DE5" s="61"/>
      <c r="DF5" s="61"/>
      <c r="DG5" s="61"/>
      <c r="DH5" s="61" t="s">
        <v>314</v>
      </c>
      <c r="DI5" s="61"/>
      <c r="DJ5" s="61"/>
      <c r="DK5" s="61"/>
      <c r="DL5" s="61"/>
      <c r="DM5" s="61"/>
      <c r="DN5" s="61"/>
    </row>
    <row r="6" spans="1:118" ht="20.25" customHeight="1" x14ac:dyDescent="0.25">
      <c r="A6" s="11"/>
      <c r="B6" s="2"/>
      <c r="C6" s="2"/>
      <c r="D6" s="2"/>
      <c r="E6" s="2"/>
      <c r="F6" s="2"/>
      <c r="G6" s="62">
        <v>42779</v>
      </c>
      <c r="H6" s="62"/>
      <c r="I6" s="62"/>
      <c r="J6" s="62"/>
      <c r="K6" s="62"/>
      <c r="L6" s="62"/>
      <c r="M6" s="62"/>
      <c r="N6" s="62">
        <v>42786</v>
      </c>
      <c r="O6" s="62"/>
      <c r="P6" s="62"/>
      <c r="Q6" s="62"/>
      <c r="R6" s="62"/>
      <c r="S6" s="62"/>
      <c r="T6" s="62"/>
      <c r="U6" s="62">
        <v>42793</v>
      </c>
      <c r="V6" s="62"/>
      <c r="W6" s="62"/>
      <c r="X6" s="62"/>
      <c r="Y6" s="62"/>
      <c r="Z6" s="62"/>
      <c r="AA6" s="62"/>
      <c r="AB6" s="62">
        <v>42800</v>
      </c>
      <c r="AC6" s="62"/>
      <c r="AD6" s="62"/>
      <c r="AE6" s="62"/>
      <c r="AF6" s="62"/>
      <c r="AG6" s="62"/>
      <c r="AH6" s="62"/>
      <c r="AI6" s="62">
        <v>42807</v>
      </c>
      <c r="AJ6" s="62"/>
      <c r="AK6" s="62"/>
      <c r="AL6" s="62"/>
      <c r="AM6" s="62"/>
      <c r="AN6" s="62"/>
      <c r="AO6" s="62"/>
      <c r="AP6" s="62">
        <v>42814</v>
      </c>
      <c r="AQ6" s="62"/>
      <c r="AR6" s="62"/>
      <c r="AS6" s="62"/>
      <c r="AT6" s="62"/>
      <c r="AU6" s="62"/>
      <c r="AV6" s="62"/>
      <c r="AW6" s="62">
        <v>42821</v>
      </c>
      <c r="AX6" s="62"/>
      <c r="AY6" s="62"/>
      <c r="AZ6" s="62"/>
      <c r="BA6" s="62"/>
      <c r="BB6" s="62"/>
      <c r="BC6" s="62"/>
      <c r="BD6" s="62">
        <v>42828</v>
      </c>
      <c r="BE6" s="62"/>
      <c r="BF6" s="62"/>
      <c r="BG6" s="62"/>
      <c r="BH6" s="62"/>
      <c r="BI6" s="62"/>
      <c r="BJ6" s="62"/>
      <c r="BK6" s="62">
        <v>42835</v>
      </c>
      <c r="BL6" s="62"/>
      <c r="BM6" s="62"/>
      <c r="BN6" s="62"/>
      <c r="BO6" s="62"/>
      <c r="BP6" s="62"/>
      <c r="BQ6" s="62"/>
      <c r="BR6" s="62">
        <v>42842</v>
      </c>
      <c r="BS6" s="62"/>
      <c r="BT6" s="62"/>
      <c r="BU6" s="62"/>
      <c r="BV6" s="62"/>
      <c r="BW6" s="62"/>
      <c r="BX6" s="62"/>
      <c r="BY6" s="62">
        <v>42849</v>
      </c>
      <c r="BZ6" s="62"/>
      <c r="CA6" s="62"/>
      <c r="CB6" s="62"/>
      <c r="CC6" s="62"/>
      <c r="CD6" s="62"/>
      <c r="CE6" s="62"/>
      <c r="CF6" s="62">
        <v>42856</v>
      </c>
      <c r="CG6" s="62"/>
      <c r="CH6" s="62"/>
      <c r="CI6" s="62"/>
      <c r="CJ6" s="62"/>
      <c r="CK6" s="62"/>
      <c r="CL6" s="62"/>
      <c r="CM6" s="62">
        <v>42863</v>
      </c>
      <c r="CN6" s="62"/>
      <c r="CO6" s="62"/>
      <c r="CP6" s="62"/>
      <c r="CQ6" s="62"/>
      <c r="CR6" s="62"/>
      <c r="CS6" s="62"/>
      <c r="CT6" s="62">
        <v>42870</v>
      </c>
      <c r="CU6" s="62"/>
      <c r="CV6" s="62"/>
      <c r="CW6" s="62"/>
      <c r="CX6" s="62"/>
      <c r="CY6" s="62"/>
      <c r="CZ6" s="62"/>
      <c r="DA6" s="62">
        <v>42877</v>
      </c>
      <c r="DB6" s="62"/>
      <c r="DC6" s="62"/>
      <c r="DD6" s="62"/>
      <c r="DE6" s="62"/>
      <c r="DF6" s="62"/>
      <c r="DG6" s="62"/>
      <c r="DH6" s="62">
        <v>42884</v>
      </c>
      <c r="DI6" s="62"/>
      <c r="DJ6" s="62"/>
      <c r="DK6" s="62"/>
      <c r="DL6" s="62"/>
      <c r="DM6" s="62"/>
      <c r="DN6" s="62"/>
    </row>
    <row r="7" spans="1:118" ht="28.5" customHeight="1" x14ac:dyDescent="0.25">
      <c r="A7" s="12" t="s">
        <v>6</v>
      </c>
      <c r="B7" s="14" t="s">
        <v>8</v>
      </c>
      <c r="C7" s="14" t="s">
        <v>9</v>
      </c>
      <c r="D7" s="15" t="s">
        <v>17</v>
      </c>
      <c r="E7" s="16" t="s">
        <v>326</v>
      </c>
      <c r="F7" s="16" t="s">
        <v>20</v>
      </c>
      <c r="G7" s="17" t="s">
        <v>315</v>
      </c>
      <c r="H7" s="17" t="s">
        <v>316</v>
      </c>
      <c r="I7" s="17" t="s">
        <v>317</v>
      </c>
      <c r="J7" s="17" t="s">
        <v>316</v>
      </c>
      <c r="K7" s="17" t="s">
        <v>318</v>
      </c>
      <c r="L7" s="17" t="s">
        <v>319</v>
      </c>
      <c r="M7" s="17" t="s">
        <v>319</v>
      </c>
      <c r="N7" s="17" t="s">
        <v>315</v>
      </c>
      <c r="O7" s="17" t="s">
        <v>316</v>
      </c>
      <c r="P7" s="17" t="s">
        <v>317</v>
      </c>
      <c r="Q7" s="17" t="s">
        <v>316</v>
      </c>
      <c r="R7" s="17" t="s">
        <v>318</v>
      </c>
      <c r="S7" s="17" t="s">
        <v>319</v>
      </c>
      <c r="T7" s="17" t="s">
        <v>319</v>
      </c>
      <c r="U7" s="17" t="s">
        <v>315</v>
      </c>
      <c r="V7" s="17" t="s">
        <v>316</v>
      </c>
      <c r="W7" s="17" t="s">
        <v>317</v>
      </c>
      <c r="X7" s="17" t="s">
        <v>316</v>
      </c>
      <c r="Y7" s="17" t="s">
        <v>318</v>
      </c>
      <c r="Z7" s="17" t="s">
        <v>319</v>
      </c>
      <c r="AA7" s="17" t="s">
        <v>319</v>
      </c>
      <c r="AB7" s="17" t="s">
        <v>315</v>
      </c>
      <c r="AC7" s="17" t="s">
        <v>316</v>
      </c>
      <c r="AD7" s="17" t="s">
        <v>317</v>
      </c>
      <c r="AE7" s="17" t="s">
        <v>316</v>
      </c>
      <c r="AF7" s="17" t="s">
        <v>318</v>
      </c>
      <c r="AG7" s="17" t="s">
        <v>319</v>
      </c>
      <c r="AH7" s="17" t="s">
        <v>319</v>
      </c>
      <c r="AI7" s="17" t="s">
        <v>315</v>
      </c>
      <c r="AJ7" s="17" t="s">
        <v>316</v>
      </c>
      <c r="AK7" s="17" t="s">
        <v>317</v>
      </c>
      <c r="AL7" s="17" t="s">
        <v>316</v>
      </c>
      <c r="AM7" s="17" t="s">
        <v>318</v>
      </c>
      <c r="AN7" s="17" t="s">
        <v>319</v>
      </c>
      <c r="AO7" s="17" t="s">
        <v>319</v>
      </c>
      <c r="AP7" s="17" t="s">
        <v>315</v>
      </c>
      <c r="AQ7" s="17" t="s">
        <v>316</v>
      </c>
      <c r="AR7" s="17" t="s">
        <v>317</v>
      </c>
      <c r="AS7" s="17" t="s">
        <v>316</v>
      </c>
      <c r="AT7" s="17" t="s">
        <v>318</v>
      </c>
      <c r="AU7" s="17" t="s">
        <v>319</v>
      </c>
      <c r="AV7" s="17" t="s">
        <v>319</v>
      </c>
      <c r="AW7" s="17" t="s">
        <v>315</v>
      </c>
      <c r="AX7" s="17" t="s">
        <v>316</v>
      </c>
      <c r="AY7" s="17" t="s">
        <v>317</v>
      </c>
      <c r="AZ7" s="17" t="s">
        <v>316</v>
      </c>
      <c r="BA7" s="17" t="s">
        <v>318</v>
      </c>
      <c r="BB7" s="17" t="s">
        <v>319</v>
      </c>
      <c r="BC7" s="17" t="s">
        <v>319</v>
      </c>
      <c r="BD7" s="17" t="s">
        <v>315</v>
      </c>
      <c r="BE7" s="17" t="s">
        <v>316</v>
      </c>
      <c r="BF7" s="17" t="s">
        <v>317</v>
      </c>
      <c r="BG7" s="17" t="s">
        <v>316</v>
      </c>
      <c r="BH7" s="17" t="s">
        <v>318</v>
      </c>
      <c r="BI7" s="17" t="s">
        <v>319</v>
      </c>
      <c r="BJ7" s="17" t="s">
        <v>319</v>
      </c>
      <c r="BK7" s="17" t="s">
        <v>315</v>
      </c>
      <c r="BL7" s="17" t="s">
        <v>316</v>
      </c>
      <c r="BM7" s="17" t="s">
        <v>317</v>
      </c>
      <c r="BN7" s="17" t="s">
        <v>316</v>
      </c>
      <c r="BO7" s="17" t="s">
        <v>318</v>
      </c>
      <c r="BP7" s="17" t="s">
        <v>319</v>
      </c>
      <c r="BQ7" s="17" t="s">
        <v>319</v>
      </c>
      <c r="BR7" s="17" t="s">
        <v>315</v>
      </c>
      <c r="BS7" s="17" t="s">
        <v>316</v>
      </c>
      <c r="BT7" s="17" t="s">
        <v>317</v>
      </c>
      <c r="BU7" s="17" t="s">
        <v>316</v>
      </c>
      <c r="BV7" s="17" t="s">
        <v>318</v>
      </c>
      <c r="BW7" s="17" t="s">
        <v>319</v>
      </c>
      <c r="BX7" s="17" t="s">
        <v>319</v>
      </c>
      <c r="BY7" s="17" t="s">
        <v>315</v>
      </c>
      <c r="BZ7" s="17" t="s">
        <v>316</v>
      </c>
      <c r="CA7" s="17" t="s">
        <v>317</v>
      </c>
      <c r="CB7" s="17" t="s">
        <v>316</v>
      </c>
      <c r="CC7" s="17" t="s">
        <v>318</v>
      </c>
      <c r="CD7" s="17" t="s">
        <v>319</v>
      </c>
      <c r="CE7" s="17" t="s">
        <v>319</v>
      </c>
      <c r="CF7" s="17" t="s">
        <v>315</v>
      </c>
      <c r="CG7" s="17" t="s">
        <v>316</v>
      </c>
      <c r="CH7" s="17" t="s">
        <v>317</v>
      </c>
      <c r="CI7" s="17" t="s">
        <v>316</v>
      </c>
      <c r="CJ7" s="17" t="s">
        <v>318</v>
      </c>
      <c r="CK7" s="17" t="s">
        <v>319</v>
      </c>
      <c r="CL7" s="17" t="s">
        <v>319</v>
      </c>
      <c r="CM7" s="17" t="s">
        <v>315</v>
      </c>
      <c r="CN7" s="17" t="s">
        <v>316</v>
      </c>
      <c r="CO7" s="17" t="s">
        <v>317</v>
      </c>
      <c r="CP7" s="17" t="s">
        <v>316</v>
      </c>
      <c r="CQ7" s="17" t="s">
        <v>318</v>
      </c>
      <c r="CR7" s="17" t="s">
        <v>319</v>
      </c>
      <c r="CS7" s="17" t="s">
        <v>319</v>
      </c>
      <c r="CT7" s="17" t="s">
        <v>315</v>
      </c>
      <c r="CU7" s="17" t="s">
        <v>316</v>
      </c>
      <c r="CV7" s="17" t="s">
        <v>317</v>
      </c>
      <c r="CW7" s="17" t="s">
        <v>316</v>
      </c>
      <c r="CX7" s="17" t="s">
        <v>318</v>
      </c>
      <c r="CY7" s="17" t="s">
        <v>319</v>
      </c>
      <c r="CZ7" s="17" t="s">
        <v>319</v>
      </c>
      <c r="DA7" s="17" t="s">
        <v>315</v>
      </c>
      <c r="DB7" s="17" t="s">
        <v>316</v>
      </c>
      <c r="DC7" s="17" t="s">
        <v>317</v>
      </c>
      <c r="DD7" s="17" t="s">
        <v>316</v>
      </c>
      <c r="DE7" s="17" t="s">
        <v>318</v>
      </c>
      <c r="DF7" s="17" t="s">
        <v>319</v>
      </c>
      <c r="DG7" s="17" t="s">
        <v>319</v>
      </c>
      <c r="DH7" s="17" t="s">
        <v>315</v>
      </c>
      <c r="DI7" s="17" t="s">
        <v>316</v>
      </c>
      <c r="DJ7" s="17" t="s">
        <v>317</v>
      </c>
      <c r="DK7" s="17" t="s">
        <v>316</v>
      </c>
      <c r="DL7" s="17" t="s">
        <v>318</v>
      </c>
      <c r="DM7" s="17" t="s">
        <v>319</v>
      </c>
    </row>
    <row r="8" spans="1:118" x14ac:dyDescent="0.25">
      <c r="A8" s="32" t="s">
        <v>10</v>
      </c>
      <c r="B8" s="18"/>
      <c r="C8" s="18"/>
      <c r="D8" s="19"/>
      <c r="E8" s="20"/>
      <c r="F8" s="21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</row>
    <row r="9" spans="1:118" x14ac:dyDescent="0.25">
      <c r="A9" s="23" t="s">
        <v>12</v>
      </c>
      <c r="B9" s="25">
        <v>42779</v>
      </c>
      <c r="C9" s="26">
        <v>42781</v>
      </c>
      <c r="D9" s="27">
        <v>1</v>
      </c>
      <c r="E9" s="28">
        <f>F9/D9</f>
        <v>1</v>
      </c>
      <c r="F9" s="29">
        <v>1</v>
      </c>
      <c r="G9" s="22"/>
      <c r="H9" s="33"/>
      <c r="I9" s="33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</row>
    <row r="10" spans="1:118" x14ac:dyDescent="0.25">
      <c r="A10" s="23" t="s">
        <v>15</v>
      </c>
      <c r="B10" s="25">
        <v>42780</v>
      </c>
      <c r="C10" s="26">
        <v>42782</v>
      </c>
      <c r="D10" s="34">
        <v>1</v>
      </c>
      <c r="E10" s="28">
        <f t="shared" ref="E10:E74" si="0">F10/D10</f>
        <v>1</v>
      </c>
      <c r="F10" s="35">
        <v>1</v>
      </c>
      <c r="G10" s="22"/>
      <c r="H10" s="33"/>
      <c r="I10" s="33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</row>
    <row r="11" spans="1:118" x14ac:dyDescent="0.25">
      <c r="A11" s="32" t="s">
        <v>25</v>
      </c>
      <c r="B11" s="18"/>
      <c r="C11" s="18"/>
      <c r="D11" s="19"/>
      <c r="E11" s="28"/>
      <c r="F11" s="21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</row>
    <row r="12" spans="1:118" x14ac:dyDescent="0.25">
      <c r="A12" s="23" t="s">
        <v>33</v>
      </c>
      <c r="B12" s="25">
        <v>42781</v>
      </c>
      <c r="C12" s="26">
        <v>42781</v>
      </c>
      <c r="D12" s="27">
        <v>1</v>
      </c>
      <c r="E12" s="28">
        <f t="shared" si="0"/>
        <v>1</v>
      </c>
      <c r="F12" s="29">
        <v>1</v>
      </c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</row>
    <row r="13" spans="1:118" x14ac:dyDescent="0.25">
      <c r="A13" s="23" t="s">
        <v>16</v>
      </c>
      <c r="B13" s="25">
        <v>42781</v>
      </c>
      <c r="C13" s="25">
        <v>42782</v>
      </c>
      <c r="D13" s="27">
        <v>2</v>
      </c>
      <c r="E13" s="28">
        <f t="shared" si="0"/>
        <v>1</v>
      </c>
      <c r="F13" s="29">
        <v>2</v>
      </c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</row>
    <row r="14" spans="1:118" x14ac:dyDescent="0.25">
      <c r="A14" s="32" t="s">
        <v>25</v>
      </c>
      <c r="B14" s="18"/>
      <c r="C14" s="18"/>
      <c r="D14" s="19"/>
      <c r="E14" s="28"/>
      <c r="F14" s="21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U14" s="22"/>
      <c r="AV14" s="22"/>
      <c r="AW14" s="22"/>
    </row>
    <row r="15" spans="1:118" x14ac:dyDescent="0.25">
      <c r="A15" s="23" t="s">
        <v>33</v>
      </c>
      <c r="B15" s="25">
        <v>42785</v>
      </c>
      <c r="C15" s="26">
        <v>42786</v>
      </c>
      <c r="D15" s="27">
        <v>2</v>
      </c>
      <c r="E15" s="28">
        <f t="shared" si="0"/>
        <v>1</v>
      </c>
      <c r="F15" s="29">
        <v>2</v>
      </c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</row>
    <row r="16" spans="1:118" x14ac:dyDescent="0.25">
      <c r="A16" s="23" t="s">
        <v>35</v>
      </c>
      <c r="B16" s="25">
        <v>42785</v>
      </c>
      <c r="C16" s="25">
        <v>42788</v>
      </c>
      <c r="D16" s="27">
        <v>1</v>
      </c>
      <c r="E16" s="28">
        <f t="shared" si="0"/>
        <v>3</v>
      </c>
      <c r="F16" s="29">
        <v>3</v>
      </c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</row>
    <row r="17" spans="1:62" x14ac:dyDescent="0.25">
      <c r="A17" s="32" t="s">
        <v>25</v>
      </c>
      <c r="B17" s="18"/>
      <c r="C17" s="18"/>
      <c r="D17" s="19"/>
      <c r="E17" s="28"/>
      <c r="F17" s="21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U17" s="22"/>
      <c r="AV17" s="22"/>
      <c r="AW17" s="22"/>
    </row>
    <row r="18" spans="1:62" x14ac:dyDescent="0.25">
      <c r="A18" s="23" t="s">
        <v>34</v>
      </c>
      <c r="B18" s="25">
        <v>42787</v>
      </c>
      <c r="C18" s="26">
        <v>42790</v>
      </c>
      <c r="D18" s="27">
        <v>4</v>
      </c>
      <c r="E18" s="28">
        <f t="shared" si="0"/>
        <v>0.75</v>
      </c>
      <c r="F18" s="29">
        <v>3</v>
      </c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</row>
    <row r="19" spans="1:62" x14ac:dyDescent="0.25">
      <c r="A19" s="32" t="s">
        <v>25</v>
      </c>
      <c r="B19" s="18"/>
      <c r="C19" s="18"/>
      <c r="D19" s="19"/>
      <c r="E19" s="28"/>
      <c r="F19" s="21"/>
    </row>
    <row r="20" spans="1:62" x14ac:dyDescent="0.25">
      <c r="A20" s="23" t="s">
        <v>38</v>
      </c>
      <c r="B20" s="25">
        <v>42794</v>
      </c>
      <c r="C20" s="25">
        <v>42794</v>
      </c>
      <c r="D20" s="27">
        <v>3</v>
      </c>
      <c r="E20" s="28">
        <f t="shared" si="0"/>
        <v>1</v>
      </c>
      <c r="F20" s="29">
        <v>3</v>
      </c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</row>
    <row r="21" spans="1:62" x14ac:dyDescent="0.25">
      <c r="A21" s="32" t="s">
        <v>36</v>
      </c>
      <c r="B21" s="18"/>
      <c r="C21" s="18"/>
      <c r="D21" s="19"/>
      <c r="E21" s="28"/>
      <c r="F21" s="21"/>
    </row>
    <row r="22" spans="1:62" x14ac:dyDescent="0.25">
      <c r="A22" s="23" t="s">
        <v>41</v>
      </c>
      <c r="B22" s="25">
        <v>42795</v>
      </c>
      <c r="C22" s="25">
        <v>42796</v>
      </c>
      <c r="D22" s="27">
        <v>3</v>
      </c>
      <c r="E22" s="28">
        <f t="shared" si="0"/>
        <v>1</v>
      </c>
      <c r="F22" s="29">
        <v>3</v>
      </c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Y22" s="22"/>
      <c r="Z22" s="22"/>
      <c r="AA22" s="22"/>
      <c r="AB22" s="22"/>
      <c r="AC22" s="22"/>
      <c r="AD22" s="22"/>
      <c r="AE22" s="22"/>
      <c r="AF22" s="22"/>
      <c r="AG22" s="22"/>
      <c r="AK22" s="22"/>
      <c r="AL22" s="22"/>
      <c r="AM22" s="22"/>
      <c r="AN22" s="22"/>
      <c r="AO22" s="22"/>
      <c r="AP22" s="22"/>
      <c r="AQ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</row>
    <row r="23" spans="1:62" x14ac:dyDescent="0.25">
      <c r="A23" s="42" t="s">
        <v>42</v>
      </c>
      <c r="B23" s="43" t="s">
        <v>43</v>
      </c>
      <c r="C23" s="44"/>
      <c r="D23" s="44"/>
      <c r="E23" s="28"/>
      <c r="F23" s="46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Y23" s="63"/>
      <c r="Z23" s="63"/>
      <c r="AA23" s="63"/>
      <c r="AB23" s="63"/>
      <c r="AC23" s="63"/>
      <c r="AD23" s="63"/>
      <c r="AE23" s="63"/>
      <c r="AF23" s="63"/>
      <c r="AG23" s="63"/>
      <c r="AK23" s="63"/>
      <c r="AL23" s="63"/>
      <c r="AM23" s="63"/>
      <c r="AN23" s="63"/>
      <c r="AO23" s="63"/>
      <c r="AP23" s="63"/>
      <c r="AQ23" s="63"/>
      <c r="AU23" s="63"/>
      <c r="AV23" s="63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3"/>
      <c r="BJ23" s="63"/>
    </row>
    <row r="24" spans="1:62" x14ac:dyDescent="0.25">
      <c r="A24" s="23" t="s">
        <v>42</v>
      </c>
      <c r="B24" s="25">
        <v>42796</v>
      </c>
      <c r="C24" s="25">
        <v>42800</v>
      </c>
      <c r="D24" s="27">
        <v>20</v>
      </c>
      <c r="E24" s="28">
        <f t="shared" si="0"/>
        <v>1.25</v>
      </c>
      <c r="F24" s="29">
        <v>25</v>
      </c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Y24" s="63"/>
      <c r="Z24" s="63"/>
      <c r="AA24" s="63"/>
      <c r="AB24" s="63"/>
      <c r="AC24" s="63"/>
      <c r="AD24" s="63"/>
      <c r="AE24" s="63"/>
      <c r="AF24" s="63"/>
      <c r="AG24" s="63"/>
      <c r="AK24" s="63"/>
      <c r="AL24" s="63"/>
      <c r="AM24" s="63"/>
      <c r="AN24" s="63"/>
      <c r="AO24" s="63"/>
      <c r="AP24" s="63"/>
      <c r="AQ24" s="63"/>
      <c r="AU24" s="63"/>
      <c r="AV24" s="63"/>
      <c r="AW24" s="63"/>
      <c r="AX24" s="63"/>
      <c r="AY24" s="63"/>
      <c r="AZ24" s="63"/>
      <c r="BA24" s="63"/>
      <c r="BB24" s="63"/>
      <c r="BC24" s="63"/>
      <c r="BD24" s="63"/>
      <c r="BE24" s="63"/>
      <c r="BF24" s="63"/>
      <c r="BG24" s="63"/>
      <c r="BH24" s="63"/>
      <c r="BI24" s="63"/>
      <c r="BJ24" s="63"/>
    </row>
    <row r="25" spans="1:62" ht="18" customHeight="1" x14ac:dyDescent="0.25">
      <c r="A25" s="32" t="s">
        <v>45</v>
      </c>
      <c r="B25" s="18"/>
      <c r="C25" s="18"/>
      <c r="D25" s="19"/>
      <c r="E25" s="28"/>
      <c r="F25" s="21"/>
    </row>
    <row r="26" spans="1:62" x14ac:dyDescent="0.25">
      <c r="A26" s="23" t="s">
        <v>44</v>
      </c>
      <c r="B26" s="25">
        <v>42801</v>
      </c>
      <c r="C26" s="25">
        <v>42801</v>
      </c>
      <c r="D26" s="27">
        <v>3</v>
      </c>
      <c r="E26" s="28">
        <f t="shared" si="0"/>
        <v>1.6666666666666667</v>
      </c>
      <c r="F26" s="29">
        <v>5</v>
      </c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Y26" s="22"/>
      <c r="Z26" s="22"/>
      <c r="AA26" s="22"/>
      <c r="AB26" s="22"/>
      <c r="AC26" s="22"/>
      <c r="AD26" s="22"/>
      <c r="AE26" s="22"/>
      <c r="AF26" s="22"/>
      <c r="AG26" s="22"/>
      <c r="AK26" s="22"/>
      <c r="AL26" s="22"/>
      <c r="AM26" s="22"/>
      <c r="AN26" s="22"/>
      <c r="AO26" s="22"/>
      <c r="AP26" s="22"/>
      <c r="AQ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</row>
    <row r="27" spans="1:62" x14ac:dyDescent="0.25">
      <c r="A27" s="47" t="s">
        <v>48</v>
      </c>
      <c r="B27" s="25">
        <v>42801</v>
      </c>
      <c r="C27" s="25">
        <v>42807</v>
      </c>
      <c r="D27" s="27">
        <v>6</v>
      </c>
      <c r="E27" s="28">
        <f t="shared" si="0"/>
        <v>0.83333333333333337</v>
      </c>
      <c r="F27" s="29">
        <v>5</v>
      </c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</row>
    <row r="28" spans="1:62" ht="18" customHeight="1" x14ac:dyDescent="0.25">
      <c r="A28" s="32" t="s">
        <v>33</v>
      </c>
      <c r="B28" s="18"/>
      <c r="C28" s="18"/>
      <c r="D28" s="19"/>
      <c r="E28" s="28"/>
      <c r="F28" s="21"/>
    </row>
    <row r="29" spans="1:62" ht="26.25" customHeight="1" x14ac:dyDescent="0.25">
      <c r="A29" s="23" t="s">
        <v>62</v>
      </c>
      <c r="B29" s="25">
        <v>42802</v>
      </c>
      <c r="C29" s="25">
        <v>42802</v>
      </c>
      <c r="D29" s="27">
        <v>4</v>
      </c>
      <c r="E29" s="28">
        <f t="shared" si="0"/>
        <v>0.75</v>
      </c>
      <c r="F29" s="29">
        <v>3</v>
      </c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Y29" s="22"/>
      <c r="Z29" s="22"/>
      <c r="AA29" s="22"/>
      <c r="AB29" s="22"/>
      <c r="AC29" s="22"/>
      <c r="AD29" s="22"/>
      <c r="AE29" s="22"/>
      <c r="AF29" s="22"/>
      <c r="AG29" s="22"/>
      <c r="AK29" s="22"/>
      <c r="AL29" s="22"/>
      <c r="AM29" s="22"/>
      <c r="AN29" s="22"/>
      <c r="AO29" s="22"/>
      <c r="AP29" s="22"/>
      <c r="AQ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</row>
    <row r="30" spans="1:62" x14ac:dyDescent="0.25">
      <c r="A30" s="32" t="s">
        <v>60</v>
      </c>
      <c r="B30" s="18"/>
      <c r="C30" s="18"/>
      <c r="D30" s="19"/>
      <c r="E30" s="28"/>
      <c r="F30" s="21"/>
    </row>
    <row r="31" spans="1:62" x14ac:dyDescent="0.25">
      <c r="A31" s="23" t="s">
        <v>63</v>
      </c>
      <c r="B31" s="25">
        <v>42808</v>
      </c>
      <c r="C31" s="25">
        <v>42808</v>
      </c>
      <c r="D31" s="27">
        <v>2</v>
      </c>
      <c r="E31" s="28">
        <f t="shared" si="0"/>
        <v>0.5</v>
      </c>
      <c r="F31" s="29">
        <v>1</v>
      </c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</row>
    <row r="32" spans="1:62" x14ac:dyDescent="0.25">
      <c r="A32" s="23" t="s">
        <v>57</v>
      </c>
      <c r="B32" s="25">
        <v>42808</v>
      </c>
      <c r="C32" s="25">
        <v>42809</v>
      </c>
      <c r="D32" s="27">
        <v>3</v>
      </c>
      <c r="E32" s="28">
        <f t="shared" si="0"/>
        <v>1</v>
      </c>
      <c r="F32" s="29">
        <v>3</v>
      </c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</row>
    <row r="33" spans="1:62" x14ac:dyDescent="0.25">
      <c r="A33" s="23" t="s">
        <v>59</v>
      </c>
      <c r="B33" s="25">
        <v>42808</v>
      </c>
      <c r="C33" s="25">
        <v>42809</v>
      </c>
      <c r="D33" s="27">
        <v>2</v>
      </c>
      <c r="E33" s="28">
        <f t="shared" si="0"/>
        <v>1</v>
      </c>
      <c r="F33" s="29">
        <v>2</v>
      </c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</row>
    <row r="34" spans="1:62" x14ac:dyDescent="0.25">
      <c r="A34" s="32" t="s">
        <v>64</v>
      </c>
      <c r="B34" s="18"/>
      <c r="C34" s="18"/>
      <c r="D34" s="19"/>
      <c r="E34" s="28"/>
      <c r="F34" s="21"/>
    </row>
    <row r="35" spans="1:62" x14ac:dyDescent="0.25">
      <c r="A35" s="23" t="s">
        <v>64</v>
      </c>
      <c r="B35" s="25">
        <v>42810</v>
      </c>
      <c r="C35" s="25">
        <v>42810</v>
      </c>
      <c r="D35" s="27">
        <v>3</v>
      </c>
      <c r="E35" s="28">
        <f t="shared" si="0"/>
        <v>0.66666666666666663</v>
      </c>
      <c r="F35" s="29">
        <v>2</v>
      </c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</row>
    <row r="36" spans="1:62" x14ac:dyDescent="0.25">
      <c r="A36" s="23" t="s">
        <v>65</v>
      </c>
      <c r="B36" s="25">
        <v>42810</v>
      </c>
      <c r="C36" s="25">
        <v>42810</v>
      </c>
      <c r="D36" s="27">
        <v>5</v>
      </c>
      <c r="E36" s="28">
        <f t="shared" si="0"/>
        <v>0.2</v>
      </c>
      <c r="F36" s="29">
        <v>1</v>
      </c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</row>
    <row r="37" spans="1:62" x14ac:dyDescent="0.25">
      <c r="A37" s="32" t="s">
        <v>66</v>
      </c>
      <c r="B37" s="18"/>
      <c r="C37" s="18"/>
      <c r="D37" s="19"/>
      <c r="E37" s="28"/>
      <c r="F37" s="21"/>
    </row>
    <row r="38" spans="1:62" x14ac:dyDescent="0.25">
      <c r="A38" s="23" t="s">
        <v>67</v>
      </c>
      <c r="B38" s="25">
        <v>42811</v>
      </c>
      <c r="C38" s="25">
        <v>42811</v>
      </c>
      <c r="D38" s="27">
        <v>3</v>
      </c>
      <c r="E38" s="28">
        <f t="shared" si="0"/>
        <v>0.66666666666666663</v>
      </c>
      <c r="F38" s="29">
        <v>2</v>
      </c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</row>
    <row r="39" spans="1:62" x14ac:dyDescent="0.25">
      <c r="A39" s="23" t="s">
        <v>68</v>
      </c>
      <c r="B39" s="25">
        <v>42811</v>
      </c>
      <c r="C39" s="25">
        <v>42811</v>
      </c>
      <c r="D39" s="27">
        <v>3</v>
      </c>
      <c r="E39" s="28">
        <f t="shared" si="0"/>
        <v>1</v>
      </c>
      <c r="F39" s="29">
        <v>3</v>
      </c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</row>
    <row r="40" spans="1:62" x14ac:dyDescent="0.25">
      <c r="A40" s="23" t="s">
        <v>72</v>
      </c>
      <c r="B40" s="25">
        <v>42812</v>
      </c>
      <c r="C40" s="25">
        <v>42812</v>
      </c>
      <c r="D40" s="27">
        <v>1</v>
      </c>
      <c r="E40" s="28">
        <f t="shared" si="0"/>
        <v>2</v>
      </c>
      <c r="F40" s="29">
        <v>2</v>
      </c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</row>
    <row r="41" spans="1:62" x14ac:dyDescent="0.25">
      <c r="A41" s="23" t="s">
        <v>69</v>
      </c>
      <c r="B41" s="25">
        <v>42812</v>
      </c>
      <c r="C41" s="25">
        <v>42813</v>
      </c>
      <c r="D41" s="27">
        <v>4</v>
      </c>
      <c r="E41" s="28">
        <f t="shared" si="0"/>
        <v>0.75</v>
      </c>
      <c r="F41" s="29">
        <v>3</v>
      </c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</row>
    <row r="42" spans="1:62" x14ac:dyDescent="0.25">
      <c r="A42" s="32" t="s">
        <v>77</v>
      </c>
      <c r="B42" s="18"/>
      <c r="C42" s="18"/>
      <c r="D42" s="19"/>
      <c r="E42" s="28"/>
      <c r="F42" s="21"/>
    </row>
    <row r="43" spans="1:62" x14ac:dyDescent="0.25">
      <c r="A43" s="23" t="s">
        <v>74</v>
      </c>
      <c r="B43" s="25">
        <v>42813</v>
      </c>
      <c r="C43" s="25">
        <v>42813</v>
      </c>
      <c r="D43" s="27">
        <v>2</v>
      </c>
      <c r="E43" s="28">
        <f t="shared" si="0"/>
        <v>0.5</v>
      </c>
      <c r="F43" s="29">
        <v>1</v>
      </c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</row>
    <row r="44" spans="1:62" x14ac:dyDescent="0.25">
      <c r="A44" s="23" t="s">
        <v>79</v>
      </c>
      <c r="B44" s="25">
        <v>42813</v>
      </c>
      <c r="C44" s="25">
        <v>42813</v>
      </c>
      <c r="D44" s="27">
        <v>2</v>
      </c>
      <c r="E44" s="28">
        <f t="shared" si="0"/>
        <v>1</v>
      </c>
      <c r="F44" s="29">
        <v>2</v>
      </c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</row>
    <row r="45" spans="1:62" x14ac:dyDescent="0.25">
      <c r="A45" s="23" t="s">
        <v>82</v>
      </c>
      <c r="B45" s="25">
        <v>42813</v>
      </c>
      <c r="C45" s="25">
        <v>42813</v>
      </c>
      <c r="D45" s="27">
        <v>2</v>
      </c>
      <c r="E45" s="28">
        <f t="shared" si="0"/>
        <v>0.5</v>
      </c>
      <c r="F45" s="29">
        <v>1</v>
      </c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</row>
    <row r="46" spans="1:62" x14ac:dyDescent="0.25">
      <c r="A46" s="32" t="s">
        <v>85</v>
      </c>
      <c r="B46" s="18"/>
      <c r="C46" s="18"/>
      <c r="D46" s="19"/>
      <c r="E46" s="28"/>
      <c r="F46" s="21"/>
    </row>
    <row r="47" spans="1:62" x14ac:dyDescent="0.25">
      <c r="A47" s="23" t="s">
        <v>85</v>
      </c>
      <c r="B47" s="25">
        <v>42817</v>
      </c>
      <c r="C47" s="25">
        <v>42817</v>
      </c>
      <c r="D47" s="27">
        <v>2</v>
      </c>
      <c r="E47" s="28">
        <f t="shared" si="0"/>
        <v>1.5</v>
      </c>
      <c r="F47" s="29">
        <v>3</v>
      </c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</row>
    <row r="48" spans="1:62" x14ac:dyDescent="0.25">
      <c r="A48" s="32" t="s">
        <v>94</v>
      </c>
      <c r="B48" s="18"/>
      <c r="C48" s="18"/>
      <c r="D48" s="19"/>
      <c r="E48" s="28"/>
      <c r="F48" s="21"/>
    </row>
    <row r="49" spans="1:62" x14ac:dyDescent="0.25">
      <c r="A49" s="23" t="s">
        <v>94</v>
      </c>
      <c r="B49" s="25">
        <v>42822</v>
      </c>
      <c r="C49" s="25">
        <v>42823</v>
      </c>
      <c r="D49" s="27">
        <v>5</v>
      </c>
      <c r="E49" s="28">
        <f t="shared" si="0"/>
        <v>1.4</v>
      </c>
      <c r="F49" s="29">
        <v>7</v>
      </c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</row>
    <row r="50" spans="1:62" x14ac:dyDescent="0.25">
      <c r="A50" s="32" t="s">
        <v>85</v>
      </c>
      <c r="B50" s="18"/>
      <c r="C50" s="18"/>
      <c r="D50" s="19"/>
      <c r="E50" s="28"/>
      <c r="F50" s="21"/>
    </row>
    <row r="51" spans="1:62" ht="18.75" customHeight="1" x14ac:dyDescent="0.25">
      <c r="A51" s="23" t="s">
        <v>104</v>
      </c>
      <c r="B51" s="25">
        <v>42824</v>
      </c>
      <c r="C51" s="25">
        <v>42824</v>
      </c>
      <c r="D51" s="27">
        <v>3</v>
      </c>
      <c r="E51" s="28">
        <f t="shared" si="0"/>
        <v>1.3333333333333333</v>
      </c>
      <c r="F51" s="29">
        <v>4</v>
      </c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</row>
    <row r="52" spans="1:62" x14ac:dyDescent="0.25">
      <c r="A52" s="32" t="s">
        <v>114</v>
      </c>
      <c r="B52" s="18"/>
      <c r="C52" s="18"/>
      <c r="D52" s="19"/>
      <c r="E52" s="28"/>
      <c r="F52" s="21"/>
    </row>
    <row r="53" spans="1:62" ht="18.75" customHeight="1" x14ac:dyDescent="0.25">
      <c r="A53" s="23" t="s">
        <v>117</v>
      </c>
      <c r="B53" s="25">
        <v>42825</v>
      </c>
      <c r="C53" s="25">
        <v>42826</v>
      </c>
      <c r="D53" s="27">
        <v>2</v>
      </c>
      <c r="E53" s="28">
        <f t="shared" si="0"/>
        <v>1</v>
      </c>
      <c r="F53" s="29">
        <v>2</v>
      </c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</row>
    <row r="54" spans="1:62" ht="18.75" customHeight="1" x14ac:dyDescent="0.25">
      <c r="A54" s="23" t="s">
        <v>115</v>
      </c>
      <c r="B54" s="25">
        <v>42825</v>
      </c>
      <c r="C54" s="25">
        <v>42825</v>
      </c>
      <c r="D54" s="27">
        <v>2</v>
      </c>
      <c r="E54" s="28">
        <f t="shared" si="0"/>
        <v>0.5</v>
      </c>
      <c r="F54" s="29">
        <v>1</v>
      </c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</row>
    <row r="55" spans="1:62" ht="18.75" customHeight="1" x14ac:dyDescent="0.25">
      <c r="A55" s="23" t="s">
        <v>116</v>
      </c>
      <c r="B55" s="25">
        <v>42825</v>
      </c>
      <c r="C55" s="25">
        <v>42826</v>
      </c>
      <c r="D55" s="27">
        <v>1</v>
      </c>
      <c r="E55" s="28">
        <f t="shared" si="0"/>
        <v>1</v>
      </c>
      <c r="F55" s="29">
        <v>1</v>
      </c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</row>
    <row r="56" spans="1:62" ht="18.75" customHeight="1" x14ac:dyDescent="0.25">
      <c r="A56" s="23" t="s">
        <v>118</v>
      </c>
      <c r="B56" s="25">
        <v>42825</v>
      </c>
      <c r="C56" s="25">
        <v>42826</v>
      </c>
      <c r="D56" s="27">
        <v>4</v>
      </c>
      <c r="E56" s="28">
        <f t="shared" si="0"/>
        <v>0.75</v>
      </c>
      <c r="F56" s="29">
        <v>3</v>
      </c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</row>
    <row r="57" spans="1:62" x14ac:dyDescent="0.25">
      <c r="A57" s="32" t="s">
        <v>126</v>
      </c>
      <c r="B57" s="18"/>
      <c r="C57" s="18"/>
      <c r="D57" s="19"/>
      <c r="E57" s="28"/>
      <c r="F57" s="21"/>
    </row>
    <row r="58" spans="1:62" ht="18.75" customHeight="1" x14ac:dyDescent="0.25">
      <c r="A58" s="23" t="s">
        <v>127</v>
      </c>
      <c r="B58" s="25">
        <v>42826</v>
      </c>
      <c r="C58" s="25">
        <v>42826</v>
      </c>
      <c r="D58" s="27">
        <v>1</v>
      </c>
      <c r="E58" s="28">
        <f t="shared" si="0"/>
        <v>1</v>
      </c>
      <c r="F58" s="29">
        <v>1</v>
      </c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</row>
    <row r="59" spans="1:62" ht="18.75" customHeight="1" x14ac:dyDescent="0.25">
      <c r="A59" s="23" t="s">
        <v>128</v>
      </c>
      <c r="B59" s="25">
        <v>42826</v>
      </c>
      <c r="C59" s="25">
        <v>42826</v>
      </c>
      <c r="D59" s="27">
        <v>1</v>
      </c>
      <c r="E59" s="28">
        <f t="shared" si="0"/>
        <v>1</v>
      </c>
      <c r="F59" s="29">
        <v>1</v>
      </c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</row>
    <row r="60" spans="1:62" ht="18.75" customHeight="1" x14ac:dyDescent="0.25">
      <c r="A60" s="23" t="s">
        <v>129</v>
      </c>
      <c r="B60" s="25">
        <v>42826</v>
      </c>
      <c r="C60" s="25">
        <v>42826</v>
      </c>
      <c r="D60" s="27">
        <v>2</v>
      </c>
      <c r="E60" s="28">
        <f t="shared" si="0"/>
        <v>0.5</v>
      </c>
      <c r="F60" s="29">
        <v>1</v>
      </c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</row>
    <row r="61" spans="1:62" x14ac:dyDescent="0.25">
      <c r="A61" s="32" t="s">
        <v>147</v>
      </c>
      <c r="B61" s="18"/>
      <c r="C61" s="18"/>
      <c r="D61" s="19"/>
      <c r="E61" s="28"/>
      <c r="F61" s="21"/>
    </row>
    <row r="62" spans="1:62" ht="18.75" customHeight="1" x14ac:dyDescent="0.25">
      <c r="A62" s="23" t="s">
        <v>148</v>
      </c>
      <c r="B62" s="25">
        <v>42828</v>
      </c>
      <c r="C62" s="25">
        <v>42828</v>
      </c>
      <c r="D62" s="27">
        <v>2</v>
      </c>
      <c r="E62" s="28">
        <f t="shared" si="0"/>
        <v>0.5</v>
      </c>
      <c r="F62" s="29">
        <v>1</v>
      </c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</row>
    <row r="63" spans="1:62" ht="18.75" customHeight="1" x14ac:dyDescent="0.25">
      <c r="A63" s="23" t="s">
        <v>149</v>
      </c>
      <c r="B63" s="25">
        <v>42828</v>
      </c>
      <c r="C63" s="25">
        <v>42828</v>
      </c>
      <c r="D63" s="27">
        <v>2</v>
      </c>
      <c r="E63" s="28">
        <f t="shared" si="0"/>
        <v>1</v>
      </c>
      <c r="F63" s="29">
        <v>2</v>
      </c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</row>
    <row r="64" spans="1:62" ht="18.75" customHeight="1" x14ac:dyDescent="0.25">
      <c r="A64" s="23" t="s">
        <v>150</v>
      </c>
      <c r="B64" s="25">
        <v>42828</v>
      </c>
      <c r="C64" s="25">
        <v>42828</v>
      </c>
      <c r="D64" s="27">
        <v>3</v>
      </c>
      <c r="E64" s="28">
        <f t="shared" si="0"/>
        <v>0.66666666666666663</v>
      </c>
      <c r="F64" s="29">
        <v>2</v>
      </c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</row>
    <row r="65" spans="1:107" x14ac:dyDescent="0.25">
      <c r="A65" s="32" t="s">
        <v>147</v>
      </c>
      <c r="B65" s="18"/>
      <c r="C65" s="18"/>
      <c r="D65" s="19"/>
      <c r="E65" s="28"/>
      <c r="F65" s="21"/>
    </row>
    <row r="66" spans="1:107" ht="18.75" customHeight="1" x14ac:dyDescent="0.25">
      <c r="A66" s="23" t="s">
        <v>94</v>
      </c>
      <c r="B66" s="25">
        <v>42829</v>
      </c>
      <c r="C66" s="25">
        <v>42829</v>
      </c>
      <c r="D66" s="27">
        <v>1</v>
      </c>
      <c r="E66" s="28">
        <f t="shared" si="0"/>
        <v>2</v>
      </c>
      <c r="F66" s="29">
        <v>2</v>
      </c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</row>
    <row r="67" spans="1:107" ht="18.75" customHeight="1" x14ac:dyDescent="0.25">
      <c r="A67" s="23" t="s">
        <v>163</v>
      </c>
      <c r="B67" s="25">
        <v>42829</v>
      </c>
      <c r="C67" s="25">
        <v>42829</v>
      </c>
      <c r="D67" s="27">
        <v>2</v>
      </c>
      <c r="E67" s="28">
        <f t="shared" si="0"/>
        <v>1</v>
      </c>
      <c r="F67" s="29">
        <v>2</v>
      </c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</row>
    <row r="68" spans="1:107" ht="18.75" customHeight="1" x14ac:dyDescent="0.25">
      <c r="A68" s="23" t="s">
        <v>164</v>
      </c>
      <c r="B68" s="25">
        <v>42829</v>
      </c>
      <c r="C68" s="25">
        <v>42829</v>
      </c>
      <c r="D68" s="27">
        <v>1</v>
      </c>
      <c r="E68" s="28">
        <f t="shared" si="0"/>
        <v>2</v>
      </c>
      <c r="F68" s="29">
        <v>2</v>
      </c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</row>
    <row r="69" spans="1:107" x14ac:dyDescent="0.25">
      <c r="A69" s="32" t="s">
        <v>147</v>
      </c>
      <c r="B69" s="18"/>
      <c r="C69" s="18"/>
      <c r="D69" s="19"/>
      <c r="E69" s="28"/>
      <c r="F69" s="21"/>
    </row>
    <row r="70" spans="1:107" ht="18.75" customHeight="1" x14ac:dyDescent="0.25">
      <c r="A70" s="47" t="s">
        <v>170</v>
      </c>
      <c r="B70" s="25">
        <v>42830</v>
      </c>
      <c r="C70" s="25">
        <v>42830</v>
      </c>
      <c r="D70" s="27">
        <v>5</v>
      </c>
      <c r="E70" s="28">
        <f t="shared" si="0"/>
        <v>0.8</v>
      </c>
      <c r="F70" s="29">
        <v>4</v>
      </c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</row>
    <row r="71" spans="1:107" x14ac:dyDescent="0.25">
      <c r="A71" s="32" t="s">
        <v>173</v>
      </c>
      <c r="B71" s="18"/>
      <c r="C71" s="18"/>
      <c r="D71" s="19"/>
      <c r="E71" s="28"/>
      <c r="F71" s="21"/>
    </row>
    <row r="72" spans="1:107" ht="18.75" customHeight="1" x14ac:dyDescent="0.25">
      <c r="A72" s="47" t="s">
        <v>173</v>
      </c>
      <c r="B72" s="25">
        <v>42831</v>
      </c>
      <c r="C72" s="25">
        <v>42831</v>
      </c>
      <c r="D72" s="27">
        <v>2</v>
      </c>
      <c r="E72" s="28">
        <f t="shared" si="0"/>
        <v>1</v>
      </c>
      <c r="F72" s="29">
        <v>2</v>
      </c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</row>
    <row r="73" spans="1:107" ht="13.5" customHeight="1" x14ac:dyDescent="0.25">
      <c r="A73" s="32" t="s">
        <v>173</v>
      </c>
      <c r="B73" s="18"/>
      <c r="C73" s="18"/>
      <c r="D73" s="19"/>
      <c r="E73" s="28"/>
      <c r="F73" s="21"/>
    </row>
    <row r="74" spans="1:107" ht="18.75" customHeight="1" x14ac:dyDescent="0.25">
      <c r="A74" s="47" t="s">
        <v>182</v>
      </c>
      <c r="B74" s="25">
        <v>42843</v>
      </c>
      <c r="C74" s="25">
        <v>42843</v>
      </c>
      <c r="D74" s="27">
        <v>3</v>
      </c>
      <c r="E74" s="28">
        <f t="shared" si="0"/>
        <v>0.66666666666666663</v>
      </c>
      <c r="F74" s="29">
        <v>2</v>
      </c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</row>
    <row r="75" spans="1:107" x14ac:dyDescent="0.25">
      <c r="A75" s="32" t="s">
        <v>187</v>
      </c>
      <c r="B75" s="18"/>
      <c r="C75" s="18"/>
      <c r="D75" s="19"/>
      <c r="E75" s="28"/>
      <c r="F75" s="21"/>
    </row>
    <row r="76" spans="1:107" ht="18.75" customHeight="1" x14ac:dyDescent="0.25">
      <c r="A76" s="47" t="s">
        <v>188</v>
      </c>
      <c r="B76" s="25">
        <v>42847</v>
      </c>
      <c r="C76" s="25">
        <v>42847</v>
      </c>
      <c r="D76" s="27">
        <v>3</v>
      </c>
      <c r="E76" s="28">
        <f t="shared" ref="E76:E108" si="1">F76/D76</f>
        <v>1.3333333333333333</v>
      </c>
      <c r="F76" s="29">
        <v>4</v>
      </c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I76" s="22"/>
      <c r="CJ76" s="22"/>
      <c r="CK76" s="22"/>
      <c r="CL76" s="22"/>
      <c r="CM76" s="22"/>
      <c r="CN76" s="22"/>
      <c r="CO76" s="22"/>
      <c r="CP76" s="22"/>
      <c r="CQ76" s="22"/>
      <c r="CR76" s="22"/>
      <c r="CS76" s="22"/>
      <c r="CT76" s="22"/>
      <c r="CU76" s="22"/>
      <c r="CV76" s="22"/>
      <c r="CW76" s="22"/>
      <c r="CX76" s="22"/>
      <c r="CY76" s="22"/>
      <c r="CZ76" s="22"/>
      <c r="DA76" s="22"/>
      <c r="DB76" s="22"/>
      <c r="DC76" s="22"/>
    </row>
    <row r="77" spans="1:107" ht="18.75" customHeight="1" x14ac:dyDescent="0.25">
      <c r="A77" s="47" t="s">
        <v>189</v>
      </c>
      <c r="B77" s="25">
        <v>42848</v>
      </c>
      <c r="C77" s="25">
        <v>42848</v>
      </c>
      <c r="D77" s="27">
        <v>3</v>
      </c>
      <c r="E77" s="28">
        <f t="shared" si="1"/>
        <v>1</v>
      </c>
      <c r="F77" s="29">
        <v>3</v>
      </c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I77" s="22"/>
      <c r="CJ77" s="22"/>
      <c r="CK77" s="22"/>
      <c r="CL77" s="22"/>
      <c r="CM77" s="22"/>
      <c r="CN77" s="22"/>
      <c r="CO77" s="22"/>
      <c r="CP77" s="22"/>
      <c r="CQ77" s="22"/>
      <c r="CR77" s="22"/>
      <c r="CS77" s="22"/>
      <c r="CT77" s="22"/>
      <c r="CU77" s="22"/>
      <c r="CV77" s="22"/>
      <c r="CW77" s="22"/>
      <c r="CX77" s="22"/>
      <c r="CY77" s="22"/>
      <c r="CZ77" s="22"/>
      <c r="DA77" s="22"/>
      <c r="DB77" s="22"/>
      <c r="DC77" s="22"/>
    </row>
    <row r="78" spans="1:107" x14ac:dyDescent="0.25">
      <c r="A78" s="32" t="s">
        <v>193</v>
      </c>
      <c r="B78" s="18"/>
      <c r="C78" s="18"/>
      <c r="D78" s="19"/>
      <c r="E78" s="28"/>
      <c r="F78" s="21"/>
    </row>
    <row r="79" spans="1:107" ht="18.75" customHeight="1" x14ac:dyDescent="0.25">
      <c r="A79" s="47" t="s">
        <v>194</v>
      </c>
      <c r="B79" s="25">
        <v>42849</v>
      </c>
      <c r="C79" s="25">
        <v>42849</v>
      </c>
      <c r="D79" s="27">
        <v>2</v>
      </c>
      <c r="E79" s="28">
        <f t="shared" si="1"/>
        <v>1.5</v>
      </c>
      <c r="F79" s="29">
        <v>3</v>
      </c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I79" s="22"/>
      <c r="CJ79" s="22"/>
      <c r="CK79" s="22"/>
      <c r="CL79" s="22"/>
      <c r="CM79" s="22"/>
      <c r="CN79" s="22"/>
      <c r="CO79" s="22"/>
      <c r="CP79" s="22"/>
      <c r="CQ79" s="22"/>
      <c r="CR79" s="22"/>
      <c r="CS79" s="22"/>
      <c r="CT79" s="22"/>
      <c r="CU79" s="22"/>
      <c r="CV79" s="22"/>
      <c r="CW79" s="22"/>
      <c r="CX79" s="22"/>
      <c r="CY79" s="22"/>
      <c r="CZ79" s="22"/>
      <c r="DA79" s="22"/>
      <c r="DB79" s="22"/>
      <c r="DC79" s="22"/>
    </row>
    <row r="80" spans="1:107" x14ac:dyDescent="0.25">
      <c r="A80" s="32" t="s">
        <v>208</v>
      </c>
      <c r="B80" s="18"/>
      <c r="C80" s="18"/>
      <c r="D80" s="19"/>
      <c r="E80" s="28"/>
      <c r="F80" s="21"/>
    </row>
    <row r="81" spans="1:114" ht="18.75" customHeight="1" x14ac:dyDescent="0.25">
      <c r="A81" s="47" t="s">
        <v>209</v>
      </c>
      <c r="B81" s="25">
        <v>42853</v>
      </c>
      <c r="C81" s="25">
        <v>42853</v>
      </c>
      <c r="D81" s="27">
        <v>1</v>
      </c>
      <c r="E81" s="28">
        <f t="shared" si="1"/>
        <v>1</v>
      </c>
      <c r="F81" s="29">
        <v>1</v>
      </c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</row>
    <row r="82" spans="1:114" ht="18.75" customHeight="1" x14ac:dyDescent="0.25">
      <c r="A82" s="47" t="s">
        <v>212</v>
      </c>
      <c r="B82" s="25">
        <v>42853</v>
      </c>
      <c r="C82" s="25">
        <v>42856</v>
      </c>
      <c r="D82" s="27">
        <v>7</v>
      </c>
      <c r="E82" s="28">
        <f t="shared" si="1"/>
        <v>1.2857142857142858</v>
      </c>
      <c r="F82" s="29">
        <v>9</v>
      </c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I82" s="22"/>
      <c r="CJ82" s="22"/>
      <c r="CK82" s="22"/>
      <c r="CL82" s="22"/>
      <c r="CM82" s="22"/>
      <c r="CN82" s="22"/>
      <c r="CO82" s="22"/>
      <c r="CP82" s="22"/>
      <c r="CQ82" s="22"/>
      <c r="CR82" s="22"/>
      <c r="CS82" s="22"/>
      <c r="CT82" s="22"/>
      <c r="CU82" s="22"/>
      <c r="CV82" s="22"/>
      <c r="CW82" s="22"/>
      <c r="CX82" s="22"/>
      <c r="CY82" s="22"/>
      <c r="CZ82" s="22"/>
      <c r="DA82" s="22"/>
      <c r="DB82" s="22"/>
      <c r="DC82" s="22"/>
    </row>
    <row r="83" spans="1:114" x14ac:dyDescent="0.25">
      <c r="A83" s="32" t="s">
        <v>215</v>
      </c>
      <c r="B83" s="18"/>
      <c r="C83" s="18"/>
      <c r="D83" s="19"/>
      <c r="E83" s="28"/>
      <c r="F83" s="21"/>
    </row>
    <row r="84" spans="1:114" ht="18.75" customHeight="1" x14ac:dyDescent="0.25">
      <c r="A84" s="47" t="s">
        <v>215</v>
      </c>
      <c r="B84" s="25">
        <v>42855</v>
      </c>
      <c r="C84" s="25">
        <v>42855</v>
      </c>
      <c r="D84" s="27">
        <v>2</v>
      </c>
      <c r="E84" s="28">
        <f t="shared" si="1"/>
        <v>1</v>
      </c>
      <c r="F84" s="29">
        <v>2</v>
      </c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I84" s="22"/>
      <c r="CJ84" s="22"/>
      <c r="CK84" s="22"/>
      <c r="CL84" s="22"/>
      <c r="CM84" s="22"/>
      <c r="CN84" s="22"/>
      <c r="CO84" s="22"/>
      <c r="CP84" s="22"/>
      <c r="CQ84" s="22"/>
      <c r="CR84" s="22"/>
      <c r="CS84" s="22"/>
      <c r="CT84" s="22"/>
      <c r="CU84" s="22"/>
      <c r="CV84" s="22"/>
      <c r="CW84" s="22"/>
      <c r="CX84" s="22"/>
      <c r="CY84" s="22"/>
      <c r="CZ84" s="22"/>
      <c r="DA84" s="22"/>
      <c r="DB84" s="22"/>
      <c r="DC84" s="22"/>
    </row>
    <row r="85" spans="1:114" x14ac:dyDescent="0.25">
      <c r="A85" s="32" t="s">
        <v>228</v>
      </c>
      <c r="B85" s="18"/>
      <c r="C85" s="18"/>
      <c r="D85" s="19"/>
      <c r="E85" s="28"/>
      <c r="F85" s="21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  <c r="CD85" s="22"/>
      <c r="CE85" s="22"/>
      <c r="CI85" s="22"/>
      <c r="CJ85" s="22"/>
      <c r="CK85" s="22"/>
      <c r="CL85" s="22"/>
      <c r="CM85" s="22"/>
      <c r="CN85" s="22"/>
      <c r="CO85" s="22"/>
      <c r="CP85" s="22"/>
      <c r="CQ85" s="22"/>
      <c r="CR85" s="22"/>
      <c r="CS85" s="22"/>
      <c r="CT85" s="22"/>
      <c r="CU85" s="22"/>
      <c r="CV85" s="22"/>
      <c r="CW85" s="22"/>
      <c r="CX85" s="22"/>
      <c r="CY85" s="22"/>
      <c r="CZ85" s="22"/>
      <c r="DA85" s="22"/>
      <c r="DB85" s="22"/>
      <c r="DC85" s="22"/>
      <c r="DD85" s="22"/>
      <c r="DE85" s="22"/>
      <c r="DF85" s="22"/>
      <c r="DG85" s="22"/>
      <c r="DH85" s="22"/>
      <c r="DI85" s="22"/>
      <c r="DJ85" s="22"/>
    </row>
    <row r="86" spans="1:114" ht="18.75" customHeight="1" x14ac:dyDescent="0.25">
      <c r="A86" s="47" t="s">
        <v>229</v>
      </c>
      <c r="B86" s="25">
        <v>42861</v>
      </c>
      <c r="C86" s="25">
        <v>42861</v>
      </c>
      <c r="D86" s="27">
        <v>4</v>
      </c>
      <c r="E86" s="28">
        <f t="shared" si="1"/>
        <v>1</v>
      </c>
      <c r="F86" s="29">
        <v>4</v>
      </c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CI86" s="22"/>
      <c r="CJ86" s="22"/>
      <c r="CK86" s="22"/>
      <c r="CL86" s="22"/>
      <c r="CM86" s="22"/>
      <c r="CN86" s="22"/>
      <c r="CO86" s="22"/>
      <c r="CP86" s="22"/>
      <c r="CQ86" s="22"/>
      <c r="CR86" s="22"/>
      <c r="CS86" s="22"/>
      <c r="CT86" s="22"/>
      <c r="CU86" s="22"/>
      <c r="CV86" s="22"/>
      <c r="CW86" s="22"/>
      <c r="CX86" s="22"/>
      <c r="CY86" s="22"/>
      <c r="CZ86" s="22"/>
      <c r="DA86" s="22"/>
      <c r="DB86" s="22"/>
      <c r="DC86" s="22"/>
      <c r="DD86" s="22"/>
      <c r="DE86" s="22"/>
      <c r="DF86" s="22"/>
      <c r="DG86" s="22"/>
      <c r="DH86" s="22"/>
      <c r="DI86" s="22"/>
      <c r="DJ86" s="22"/>
    </row>
    <row r="87" spans="1:114" ht="18.75" customHeight="1" x14ac:dyDescent="0.25">
      <c r="A87" s="47" t="s">
        <v>230</v>
      </c>
      <c r="B87" s="25">
        <v>42861</v>
      </c>
      <c r="C87" s="25">
        <v>42862</v>
      </c>
      <c r="D87" s="27">
        <v>4</v>
      </c>
      <c r="E87" s="28">
        <f t="shared" si="1"/>
        <v>1</v>
      </c>
      <c r="F87" s="29">
        <v>4</v>
      </c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  <c r="CD87" s="22"/>
      <c r="CE87" s="22"/>
      <c r="CI87" s="22"/>
      <c r="CJ87" s="22"/>
      <c r="CK87" s="22"/>
      <c r="CL87" s="22"/>
      <c r="CM87" s="22"/>
      <c r="CN87" s="22"/>
      <c r="CO87" s="22"/>
      <c r="CP87" s="22"/>
      <c r="CQ87" s="22"/>
      <c r="CR87" s="22"/>
      <c r="CS87" s="22"/>
      <c r="CT87" s="22"/>
      <c r="CU87" s="22"/>
      <c r="CV87" s="22"/>
      <c r="CW87" s="22"/>
      <c r="CX87" s="22"/>
      <c r="CY87" s="22"/>
      <c r="CZ87" s="22"/>
      <c r="DA87" s="22"/>
      <c r="DB87" s="22"/>
      <c r="DC87" s="22"/>
      <c r="DD87" s="22"/>
      <c r="DE87" s="22"/>
      <c r="DF87" s="22"/>
      <c r="DG87" s="22"/>
      <c r="DH87" s="22"/>
      <c r="DI87" s="22"/>
      <c r="DJ87" s="22"/>
    </row>
    <row r="88" spans="1:114" x14ac:dyDescent="0.25">
      <c r="A88" s="32" t="s">
        <v>228</v>
      </c>
      <c r="B88" s="18"/>
      <c r="C88" s="18"/>
      <c r="D88" s="19"/>
      <c r="E88" s="28"/>
      <c r="F88" s="21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  <c r="CD88" s="22"/>
      <c r="CE88" s="22"/>
      <c r="CI88" s="22"/>
      <c r="CJ88" s="22"/>
      <c r="CK88" s="22"/>
      <c r="CL88" s="22"/>
      <c r="CM88" s="22"/>
      <c r="CN88" s="22"/>
      <c r="CO88" s="22"/>
      <c r="CP88" s="22"/>
      <c r="CQ88" s="22"/>
      <c r="CR88" s="22"/>
      <c r="CS88" s="22"/>
      <c r="CT88" s="22"/>
      <c r="CU88" s="22"/>
      <c r="CV88" s="22"/>
      <c r="CW88" s="22"/>
      <c r="CX88" s="22"/>
      <c r="CY88" s="22"/>
      <c r="CZ88" s="22"/>
      <c r="DA88" s="22"/>
      <c r="DB88" s="22"/>
      <c r="DC88" s="22"/>
      <c r="DD88" s="22"/>
      <c r="DE88" s="22"/>
      <c r="DF88" s="22"/>
      <c r="DG88" s="22"/>
      <c r="DH88" s="22"/>
      <c r="DI88" s="22"/>
      <c r="DJ88" s="22"/>
    </row>
    <row r="89" spans="1:114" ht="18.75" customHeight="1" x14ac:dyDescent="0.25">
      <c r="A89" s="47" t="s">
        <v>229</v>
      </c>
      <c r="B89" s="25">
        <v>42863</v>
      </c>
      <c r="C89" s="25">
        <v>42863</v>
      </c>
      <c r="D89" s="27">
        <v>6</v>
      </c>
      <c r="E89" s="28">
        <f t="shared" si="1"/>
        <v>1.3333333333333333</v>
      </c>
      <c r="F89" s="29">
        <v>8</v>
      </c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CI89" s="22"/>
      <c r="CJ89" s="22"/>
      <c r="CK89" s="22"/>
      <c r="CL89" s="22"/>
      <c r="CM89" s="22"/>
      <c r="CN89" s="22"/>
      <c r="CO89" s="22"/>
      <c r="CP89" s="22"/>
      <c r="CQ89" s="22"/>
      <c r="CR89" s="22"/>
      <c r="CS89" s="22"/>
      <c r="CT89" s="22"/>
      <c r="CU89" s="22"/>
      <c r="CV89" s="22"/>
      <c r="CW89" s="22"/>
      <c r="CX89" s="22"/>
      <c r="CY89" s="22"/>
      <c r="CZ89" s="22"/>
      <c r="DA89" s="22"/>
      <c r="DB89" s="22"/>
      <c r="DC89" s="22"/>
      <c r="DD89" s="22"/>
      <c r="DE89" s="22"/>
      <c r="DF89" s="22"/>
      <c r="DG89" s="22"/>
      <c r="DH89" s="22"/>
      <c r="DI89" s="22"/>
      <c r="DJ89" s="22"/>
    </row>
    <row r="90" spans="1:114" x14ac:dyDescent="0.25">
      <c r="A90" s="32" t="s">
        <v>212</v>
      </c>
      <c r="B90" s="18"/>
      <c r="C90" s="18"/>
      <c r="D90" s="19"/>
      <c r="E90" s="28"/>
      <c r="F90" s="21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  <c r="CD90" s="22"/>
      <c r="CE90" s="22"/>
      <c r="CI90" s="22"/>
      <c r="CJ90" s="22"/>
      <c r="CK90" s="22"/>
      <c r="CL90" s="22"/>
      <c r="CM90" s="22"/>
      <c r="CN90" s="22"/>
      <c r="CO90" s="22"/>
      <c r="CP90" s="22"/>
      <c r="CQ90" s="22"/>
      <c r="CR90" s="22"/>
      <c r="CS90" s="22"/>
      <c r="CT90" s="22"/>
      <c r="CU90" s="22"/>
      <c r="CV90" s="22"/>
      <c r="CW90" s="22"/>
      <c r="CX90" s="22"/>
      <c r="CY90" s="22"/>
      <c r="CZ90" s="22"/>
      <c r="DA90" s="22"/>
      <c r="DB90" s="22"/>
      <c r="DC90" s="22"/>
      <c r="DD90" s="22"/>
      <c r="DE90" s="22"/>
      <c r="DF90" s="22"/>
      <c r="DG90" s="22"/>
      <c r="DH90" s="22"/>
      <c r="DI90" s="22"/>
      <c r="DJ90" s="22"/>
    </row>
    <row r="91" spans="1:114" ht="18.75" customHeight="1" x14ac:dyDescent="0.25">
      <c r="A91" s="47" t="s">
        <v>212</v>
      </c>
      <c r="B91" s="25">
        <v>42864</v>
      </c>
      <c r="C91" s="25">
        <v>42865</v>
      </c>
      <c r="D91" s="27">
        <v>8</v>
      </c>
      <c r="E91" s="28">
        <f t="shared" si="1"/>
        <v>1</v>
      </c>
      <c r="F91" s="29">
        <v>8</v>
      </c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CK91" s="22"/>
      <c r="CL91" s="22"/>
      <c r="CM91" s="22"/>
      <c r="CN91" s="22"/>
      <c r="CO91" s="22"/>
      <c r="CP91" s="22"/>
      <c r="CQ91" s="22"/>
      <c r="CR91" s="22"/>
      <c r="CS91" s="22"/>
      <c r="CT91" s="22"/>
      <c r="CU91" s="22"/>
      <c r="CV91" s="22"/>
      <c r="CW91" s="22"/>
      <c r="CX91" s="22"/>
      <c r="CY91" s="22"/>
      <c r="CZ91" s="22"/>
      <c r="DA91" s="22"/>
      <c r="DB91" s="22"/>
      <c r="DC91" s="22"/>
      <c r="DD91" s="22"/>
      <c r="DE91" s="22"/>
      <c r="DF91" s="22"/>
      <c r="DG91" s="22"/>
      <c r="DH91" s="22"/>
      <c r="DI91" s="22"/>
      <c r="DJ91" s="22"/>
    </row>
    <row r="92" spans="1:114" x14ac:dyDescent="0.25">
      <c r="A92" s="32" t="s">
        <v>212</v>
      </c>
      <c r="B92" s="18"/>
      <c r="C92" s="18"/>
      <c r="D92" s="19"/>
      <c r="E92" s="28"/>
      <c r="F92" s="21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  <c r="CD92" s="22"/>
      <c r="CE92" s="22"/>
      <c r="CI92" s="22"/>
      <c r="CJ92" s="22"/>
      <c r="CK92" s="22"/>
      <c r="CL92" s="22"/>
      <c r="CM92" s="22"/>
      <c r="CN92" s="22"/>
      <c r="CO92" s="22"/>
      <c r="CP92" s="22"/>
      <c r="CQ92" s="22"/>
      <c r="CR92" s="22"/>
      <c r="CS92" s="22"/>
      <c r="CT92" s="22"/>
      <c r="CU92" s="22"/>
      <c r="CV92" s="22"/>
      <c r="CW92" s="22"/>
      <c r="CX92" s="22"/>
      <c r="CY92" s="22"/>
      <c r="CZ92" s="22"/>
      <c r="DA92" s="22"/>
      <c r="DB92" s="22"/>
      <c r="DC92" s="22"/>
      <c r="DD92" s="22"/>
      <c r="DE92" s="22"/>
      <c r="DF92" s="22"/>
      <c r="DG92" s="22"/>
      <c r="DH92" s="22"/>
      <c r="DI92" s="22"/>
      <c r="DJ92" s="22"/>
    </row>
    <row r="93" spans="1:114" ht="18.75" customHeight="1" x14ac:dyDescent="0.25">
      <c r="A93" s="47" t="s">
        <v>212</v>
      </c>
      <c r="B93" s="25">
        <v>42866</v>
      </c>
      <c r="C93" s="25">
        <v>42866</v>
      </c>
      <c r="D93" s="27">
        <v>6</v>
      </c>
      <c r="E93" s="28">
        <f t="shared" si="1"/>
        <v>1.1666666666666667</v>
      </c>
      <c r="F93" s="29">
        <v>7</v>
      </c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CK93" s="22"/>
      <c r="CL93" s="22"/>
      <c r="CM93" s="22"/>
      <c r="CN93" s="22"/>
      <c r="CO93" s="22"/>
      <c r="CP93" s="22"/>
      <c r="CQ93" s="22"/>
      <c r="CR93" s="22"/>
      <c r="CS93" s="22"/>
      <c r="CT93" s="22"/>
      <c r="CU93" s="22"/>
      <c r="CV93" s="22"/>
      <c r="CW93" s="22"/>
      <c r="CX93" s="22"/>
      <c r="CY93" s="22"/>
      <c r="CZ93" s="22"/>
      <c r="DA93" s="22"/>
      <c r="DB93" s="22"/>
      <c r="DC93" s="22"/>
      <c r="DD93" s="22"/>
      <c r="DE93" s="22"/>
      <c r="DF93" s="22"/>
      <c r="DG93" s="22"/>
      <c r="DH93" s="22"/>
      <c r="DI93" s="22"/>
      <c r="DJ93" s="22"/>
    </row>
    <row r="94" spans="1:114" ht="18.75" customHeight="1" x14ac:dyDescent="0.25">
      <c r="A94" s="47" t="s">
        <v>255</v>
      </c>
      <c r="B94" s="25">
        <v>42866</v>
      </c>
      <c r="C94" s="25">
        <v>42866</v>
      </c>
      <c r="D94" s="27">
        <v>2</v>
      </c>
      <c r="E94" s="28">
        <f t="shared" si="1"/>
        <v>0.5</v>
      </c>
      <c r="F94" s="29">
        <v>1</v>
      </c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CK94" s="22"/>
      <c r="CL94" s="22"/>
      <c r="CM94" s="22"/>
      <c r="CN94" s="22"/>
      <c r="CO94" s="22"/>
      <c r="CP94" s="22"/>
      <c r="CQ94" s="22"/>
      <c r="CR94" s="22"/>
      <c r="CS94" s="22"/>
      <c r="CT94" s="22"/>
      <c r="CU94" s="22"/>
      <c r="CV94" s="22"/>
      <c r="CW94" s="22"/>
      <c r="CX94" s="22"/>
      <c r="CY94" s="22"/>
      <c r="CZ94" s="22"/>
      <c r="DA94" s="22"/>
      <c r="DB94" s="22"/>
      <c r="DC94" s="22"/>
      <c r="DD94" s="22"/>
      <c r="DE94" s="22"/>
      <c r="DF94" s="22"/>
      <c r="DG94" s="22"/>
      <c r="DH94" s="22"/>
      <c r="DI94" s="22"/>
      <c r="DJ94" s="22"/>
    </row>
    <row r="95" spans="1:114" x14ac:dyDescent="0.25">
      <c r="A95" s="32" t="s">
        <v>142</v>
      </c>
      <c r="B95" s="18"/>
      <c r="C95" s="18"/>
      <c r="D95" s="19"/>
      <c r="E95" s="28"/>
      <c r="F95" s="21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  <c r="CD95" s="22"/>
      <c r="CE95" s="22"/>
      <c r="CI95" s="22"/>
      <c r="CJ95" s="22"/>
      <c r="CK95" s="22"/>
      <c r="CL95" s="22"/>
      <c r="CM95" s="22"/>
      <c r="CN95" s="22"/>
      <c r="CO95" s="22"/>
      <c r="CP95" s="22"/>
      <c r="CQ95" s="22"/>
      <c r="CR95" s="22"/>
      <c r="CS95" s="22"/>
      <c r="CT95" s="22"/>
      <c r="CU95" s="22"/>
      <c r="CV95" s="22"/>
      <c r="CW95" s="22"/>
      <c r="CX95" s="22"/>
      <c r="CY95" s="22"/>
      <c r="CZ95" s="22"/>
      <c r="DA95" s="22"/>
      <c r="DB95" s="22"/>
      <c r="DC95" s="22"/>
      <c r="DD95" s="22"/>
      <c r="DE95" s="22"/>
      <c r="DF95" s="22"/>
      <c r="DG95" s="22"/>
      <c r="DH95" s="22"/>
      <c r="DI95" s="22"/>
      <c r="DJ95" s="22"/>
    </row>
    <row r="96" spans="1:114" ht="18.75" customHeight="1" x14ac:dyDescent="0.25">
      <c r="A96" s="47" t="s">
        <v>142</v>
      </c>
      <c r="B96" s="25">
        <v>42867</v>
      </c>
      <c r="C96" s="25">
        <v>42867</v>
      </c>
      <c r="D96" s="27">
        <v>2</v>
      </c>
      <c r="E96" s="28">
        <f t="shared" si="1"/>
        <v>0.5</v>
      </c>
      <c r="F96" s="29">
        <v>1</v>
      </c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CK96" s="22"/>
      <c r="CL96" s="22"/>
      <c r="CM96" s="22"/>
      <c r="CN96" s="22"/>
      <c r="CO96" s="22"/>
      <c r="CP96" s="22"/>
      <c r="CQ96" s="22"/>
      <c r="CR96" s="22"/>
      <c r="CS96" s="22"/>
      <c r="CT96" s="22"/>
      <c r="CU96" s="22"/>
      <c r="CV96" s="22"/>
      <c r="CW96" s="22"/>
      <c r="CX96" s="22"/>
      <c r="CY96" s="22"/>
      <c r="CZ96" s="22"/>
      <c r="DA96" s="22"/>
      <c r="DB96" s="22"/>
      <c r="DC96" s="22"/>
      <c r="DD96" s="22"/>
      <c r="DE96" s="22"/>
      <c r="DF96" s="22"/>
      <c r="DG96" s="22"/>
      <c r="DH96" s="22"/>
      <c r="DI96" s="22"/>
      <c r="DJ96" s="22"/>
    </row>
    <row r="97" spans="1:119" ht="18.75" customHeight="1" x14ac:dyDescent="0.25">
      <c r="A97" s="47" t="s">
        <v>259</v>
      </c>
      <c r="B97" s="25">
        <v>42867</v>
      </c>
      <c r="C97" s="25">
        <v>42867</v>
      </c>
      <c r="D97" s="27">
        <v>5</v>
      </c>
      <c r="E97" s="28">
        <f t="shared" si="1"/>
        <v>1.4</v>
      </c>
      <c r="F97" s="29">
        <v>7</v>
      </c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CK97" s="22"/>
      <c r="CL97" s="22"/>
      <c r="CM97" s="22"/>
      <c r="CN97" s="22"/>
      <c r="CO97" s="22"/>
      <c r="CP97" s="22"/>
      <c r="CQ97" s="22"/>
      <c r="CR97" s="22"/>
      <c r="CS97" s="22"/>
      <c r="CT97" s="22"/>
      <c r="CU97" s="22"/>
      <c r="CV97" s="22"/>
      <c r="CW97" s="22"/>
      <c r="CX97" s="22"/>
      <c r="CY97" s="22"/>
      <c r="CZ97" s="22"/>
      <c r="DA97" s="22"/>
      <c r="DB97" s="22"/>
      <c r="DC97" s="22"/>
      <c r="DD97" s="22"/>
      <c r="DE97" s="22"/>
      <c r="DF97" s="22"/>
      <c r="DG97" s="22"/>
      <c r="DH97" s="22"/>
      <c r="DI97" s="22"/>
      <c r="DJ97" s="22"/>
    </row>
    <row r="98" spans="1:119" x14ac:dyDescent="0.25">
      <c r="A98" s="32" t="s">
        <v>262</v>
      </c>
      <c r="B98" s="18"/>
      <c r="C98" s="18"/>
      <c r="D98" s="19"/>
      <c r="E98" s="28"/>
      <c r="F98" s="21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  <c r="CD98" s="22"/>
      <c r="CE98" s="22"/>
      <c r="CI98" s="22"/>
      <c r="CJ98" s="22"/>
      <c r="CK98" s="22"/>
      <c r="CL98" s="22"/>
      <c r="CM98" s="22"/>
      <c r="CN98" s="22"/>
      <c r="CO98" s="22"/>
      <c r="CP98" s="22"/>
      <c r="CQ98" s="22"/>
      <c r="CR98" s="22"/>
      <c r="CS98" s="22"/>
      <c r="CT98" s="22"/>
      <c r="CU98" s="22"/>
      <c r="CV98" s="22"/>
      <c r="CW98" s="22"/>
      <c r="CX98" s="22"/>
      <c r="CY98" s="22"/>
      <c r="CZ98" s="22"/>
      <c r="DA98" s="22"/>
      <c r="DB98" s="22"/>
      <c r="DC98" s="22"/>
      <c r="DD98" s="22"/>
      <c r="DE98" s="22"/>
      <c r="DF98" s="22"/>
      <c r="DG98" s="22"/>
      <c r="DH98" s="22"/>
      <c r="DI98" s="22"/>
      <c r="DJ98" s="22"/>
    </row>
    <row r="99" spans="1:119" ht="18.75" customHeight="1" x14ac:dyDescent="0.25">
      <c r="A99" s="47" t="s">
        <v>265</v>
      </c>
      <c r="B99" s="25">
        <v>42868</v>
      </c>
      <c r="C99" s="25">
        <v>42868</v>
      </c>
      <c r="D99" s="27">
        <v>2</v>
      </c>
      <c r="E99" s="28">
        <f t="shared" si="1"/>
        <v>1</v>
      </c>
      <c r="F99" s="29">
        <v>2</v>
      </c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CK99" s="22"/>
      <c r="CL99" s="22"/>
      <c r="CM99" s="22"/>
      <c r="CN99" s="22"/>
      <c r="CO99" s="22"/>
      <c r="CP99" s="22"/>
      <c r="CQ99" s="22"/>
      <c r="CR99" s="22"/>
      <c r="CS99" s="22"/>
      <c r="CT99" s="22"/>
      <c r="CU99" s="22"/>
      <c r="CV99" s="22"/>
      <c r="CW99" s="22"/>
      <c r="CX99" s="22"/>
      <c r="CY99" s="22"/>
      <c r="CZ99" s="22"/>
      <c r="DA99" s="22"/>
      <c r="DB99" s="22"/>
      <c r="DC99" s="22"/>
      <c r="DD99" s="22"/>
      <c r="DE99" s="22"/>
      <c r="DF99" s="22"/>
      <c r="DG99" s="22"/>
      <c r="DH99" s="22"/>
      <c r="DI99" s="22"/>
      <c r="DJ99" s="22"/>
    </row>
    <row r="100" spans="1:119" ht="18.75" customHeight="1" x14ac:dyDescent="0.25">
      <c r="A100" s="47" t="s">
        <v>264</v>
      </c>
      <c r="B100" s="25">
        <v>42868</v>
      </c>
      <c r="C100" s="25">
        <v>42868</v>
      </c>
      <c r="D100" s="27">
        <v>6</v>
      </c>
      <c r="E100" s="28">
        <f t="shared" si="1"/>
        <v>1</v>
      </c>
      <c r="F100" s="29">
        <v>6</v>
      </c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CK100" s="22"/>
      <c r="CL100" s="22"/>
      <c r="CM100" s="22"/>
      <c r="CN100" s="22"/>
      <c r="CO100" s="22"/>
      <c r="CP100" s="22"/>
      <c r="CQ100" s="22"/>
      <c r="CR100" s="22"/>
      <c r="CS100" s="22"/>
      <c r="CT100" s="22"/>
      <c r="CU100" s="22"/>
      <c r="CV100" s="22"/>
      <c r="CW100" s="22"/>
      <c r="CX100" s="22"/>
      <c r="CY100" s="22"/>
      <c r="CZ100" s="22"/>
      <c r="DA100" s="22"/>
      <c r="DB100" s="22"/>
      <c r="DC100" s="22"/>
      <c r="DD100" s="22"/>
      <c r="DE100" s="22"/>
      <c r="DF100" s="22"/>
      <c r="DG100" s="22"/>
      <c r="DH100" s="22"/>
      <c r="DI100" s="22"/>
      <c r="DJ100" s="22"/>
    </row>
    <row r="101" spans="1:119" x14ac:dyDescent="0.25">
      <c r="A101" s="32" t="s">
        <v>272</v>
      </c>
      <c r="B101" s="18"/>
      <c r="C101" s="18"/>
      <c r="D101" s="19"/>
      <c r="E101" s="28"/>
      <c r="F101" s="21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  <c r="CD101" s="22"/>
      <c r="CE101" s="22"/>
      <c r="CI101" s="22"/>
      <c r="CJ101" s="22"/>
      <c r="CK101" s="22"/>
      <c r="CL101" s="22"/>
      <c r="CM101" s="22"/>
      <c r="CN101" s="22"/>
      <c r="CO101" s="22"/>
      <c r="CP101" s="22"/>
      <c r="CQ101" s="22"/>
      <c r="CR101" s="22"/>
      <c r="CS101" s="22"/>
      <c r="CT101" s="22"/>
      <c r="CU101" s="22"/>
      <c r="CV101" s="22"/>
      <c r="CW101" s="22"/>
      <c r="CX101" s="22"/>
      <c r="CY101" s="22"/>
      <c r="CZ101" s="22"/>
      <c r="DA101" s="22"/>
      <c r="DB101" s="22"/>
      <c r="DC101" s="22"/>
      <c r="DD101" s="22"/>
      <c r="DE101" s="22"/>
      <c r="DF101" s="22"/>
      <c r="DG101" s="22"/>
      <c r="DH101" s="22"/>
      <c r="DI101" s="22"/>
      <c r="DJ101" s="22"/>
    </row>
    <row r="102" spans="1:119" ht="18.75" customHeight="1" x14ac:dyDescent="0.25">
      <c r="A102" s="47" t="s">
        <v>215</v>
      </c>
      <c r="B102" s="25">
        <v>42869</v>
      </c>
      <c r="C102" s="25">
        <v>42869</v>
      </c>
      <c r="D102" s="27">
        <v>7</v>
      </c>
      <c r="E102" s="28">
        <f t="shared" si="1"/>
        <v>0.8571428571428571</v>
      </c>
      <c r="F102" s="29">
        <v>6</v>
      </c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CK102" s="22"/>
      <c r="CL102" s="22"/>
      <c r="CM102" s="22"/>
      <c r="CN102" s="22"/>
      <c r="CO102" s="22"/>
      <c r="CP102" s="22"/>
      <c r="CQ102" s="22"/>
      <c r="CR102" s="22"/>
      <c r="CS102" s="22"/>
      <c r="CT102" s="22"/>
      <c r="CU102" s="22"/>
      <c r="CV102" s="22"/>
      <c r="CW102" s="22"/>
      <c r="CX102" s="22"/>
      <c r="CY102" s="22"/>
      <c r="CZ102" s="22"/>
      <c r="DA102" s="22"/>
      <c r="DB102" s="22"/>
      <c r="DC102" s="22"/>
      <c r="DD102" s="22"/>
      <c r="DE102" s="22"/>
      <c r="DF102" s="22"/>
      <c r="DG102" s="22"/>
      <c r="DH102" s="22"/>
      <c r="DI102" s="22"/>
      <c r="DJ102" s="22"/>
    </row>
    <row r="103" spans="1:119" ht="18.75" customHeight="1" x14ac:dyDescent="0.25">
      <c r="A103" s="47" t="s">
        <v>212</v>
      </c>
      <c r="B103" s="25">
        <v>42869</v>
      </c>
      <c r="C103" s="25">
        <v>42869</v>
      </c>
      <c r="D103" s="27">
        <v>3</v>
      </c>
      <c r="E103" s="28">
        <f t="shared" si="1"/>
        <v>0.66666666666666663</v>
      </c>
      <c r="F103" s="29">
        <v>2</v>
      </c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CK103" s="22"/>
      <c r="CL103" s="22"/>
      <c r="CM103" s="22"/>
      <c r="CN103" s="22"/>
      <c r="CO103" s="22"/>
      <c r="CP103" s="22"/>
      <c r="CQ103" s="22"/>
      <c r="CR103" s="22"/>
      <c r="CS103" s="22"/>
      <c r="CT103" s="22"/>
      <c r="CU103" s="22"/>
      <c r="CV103" s="22"/>
      <c r="CW103" s="22"/>
      <c r="CX103" s="22"/>
      <c r="CY103" s="22"/>
      <c r="CZ103" s="22"/>
      <c r="DA103" s="22"/>
      <c r="DB103" s="22"/>
      <c r="DC103" s="22"/>
      <c r="DD103" s="22"/>
      <c r="DE103" s="22"/>
      <c r="DF103" s="22"/>
      <c r="DG103" s="22"/>
      <c r="DH103" s="22"/>
      <c r="DI103" s="22"/>
      <c r="DJ103" s="22"/>
    </row>
    <row r="104" spans="1:119" x14ac:dyDescent="0.25">
      <c r="A104" s="32" t="s">
        <v>282</v>
      </c>
      <c r="B104" s="18"/>
      <c r="C104" s="18"/>
      <c r="D104" s="19"/>
      <c r="E104" s="28"/>
      <c r="F104" s="21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  <c r="CD104" s="22"/>
      <c r="CE104" s="22"/>
      <c r="CI104" s="22"/>
      <c r="CJ104" s="22"/>
      <c r="CK104" s="22"/>
      <c r="CL104" s="22"/>
      <c r="CM104" s="22"/>
      <c r="CN104" s="22"/>
      <c r="CO104" s="22"/>
      <c r="CP104" s="22"/>
      <c r="CQ104" s="22"/>
      <c r="CR104" s="22"/>
      <c r="CS104" s="22"/>
      <c r="CT104" s="22"/>
      <c r="CU104" s="22"/>
      <c r="CV104" s="22"/>
      <c r="CW104" s="22"/>
      <c r="CX104" s="22"/>
      <c r="CY104" s="22"/>
      <c r="CZ104" s="22"/>
      <c r="DA104" s="22"/>
      <c r="DB104" s="22"/>
      <c r="DC104" s="22"/>
      <c r="DD104" s="22"/>
      <c r="DE104" s="22"/>
      <c r="DF104" s="22"/>
      <c r="DG104" s="22"/>
      <c r="DH104" s="22"/>
      <c r="DI104" s="22"/>
      <c r="DJ104" s="22"/>
    </row>
    <row r="105" spans="1:119" ht="18.75" customHeight="1" x14ac:dyDescent="0.25">
      <c r="A105" s="47" t="s">
        <v>284</v>
      </c>
      <c r="B105" s="25">
        <v>42877</v>
      </c>
      <c r="C105" s="25">
        <v>42885</v>
      </c>
      <c r="D105" s="27">
        <v>6</v>
      </c>
      <c r="E105" s="28">
        <f t="shared" si="1"/>
        <v>1</v>
      </c>
      <c r="F105" s="29">
        <v>6</v>
      </c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CK105" s="22"/>
      <c r="CL105" s="22"/>
      <c r="CM105" s="22"/>
      <c r="CN105" s="22"/>
      <c r="CO105" s="22"/>
      <c r="CP105" s="22"/>
      <c r="CQ105" s="22"/>
      <c r="CR105" s="22"/>
      <c r="CS105" s="22"/>
      <c r="CT105" s="22"/>
      <c r="CU105" s="22"/>
      <c r="CV105" s="22"/>
      <c r="CW105" s="22"/>
      <c r="CX105" s="22"/>
      <c r="CY105" s="22"/>
      <c r="CZ105" s="22"/>
      <c r="DA105" s="22"/>
      <c r="DB105" s="22"/>
      <c r="DC105" s="22"/>
      <c r="DD105" s="22"/>
      <c r="DE105" s="22"/>
      <c r="DF105" s="22"/>
      <c r="DG105" s="22"/>
      <c r="DH105" s="22"/>
      <c r="DI105" s="22"/>
      <c r="DJ105" s="22"/>
      <c r="DK105" s="22"/>
      <c r="DL105" s="22"/>
      <c r="DM105" s="22"/>
      <c r="DN105" s="22"/>
      <c r="DO105" s="22"/>
    </row>
    <row r="106" spans="1:119" x14ac:dyDescent="0.25">
      <c r="A106" s="32" t="s">
        <v>296</v>
      </c>
      <c r="B106" s="18"/>
      <c r="C106" s="18"/>
      <c r="D106" s="19"/>
      <c r="E106" s="28"/>
      <c r="F106" s="21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  <c r="CD106" s="22"/>
      <c r="CE106" s="22"/>
      <c r="CI106" s="22"/>
      <c r="CJ106" s="22"/>
      <c r="CK106" s="22"/>
      <c r="CL106" s="22"/>
      <c r="CM106" s="22"/>
      <c r="CN106" s="22"/>
      <c r="CO106" s="22"/>
      <c r="CP106" s="22"/>
      <c r="CQ106" s="22"/>
      <c r="CR106" s="22"/>
      <c r="CS106" s="22"/>
      <c r="CT106" s="22"/>
      <c r="CU106" s="22"/>
      <c r="CV106" s="22"/>
      <c r="CW106" s="22"/>
      <c r="CX106" s="22"/>
      <c r="CY106" s="22"/>
      <c r="CZ106" s="22"/>
      <c r="DA106" s="22"/>
      <c r="DB106" s="22"/>
      <c r="DC106" s="22"/>
      <c r="DD106" s="22"/>
      <c r="DE106" s="22"/>
      <c r="DF106" s="22"/>
      <c r="DG106" s="22"/>
      <c r="DH106" s="22"/>
      <c r="DI106" s="22"/>
      <c r="DJ106" s="22"/>
      <c r="DK106" s="22"/>
      <c r="DL106" s="22"/>
      <c r="DM106" s="22"/>
      <c r="DN106" s="22"/>
      <c r="DO106" s="22"/>
    </row>
    <row r="107" spans="1:119" ht="18.75" customHeight="1" x14ac:dyDescent="0.25">
      <c r="A107" s="47" t="s">
        <v>297</v>
      </c>
      <c r="B107" s="25">
        <v>42890</v>
      </c>
      <c r="C107" s="25">
        <v>42890</v>
      </c>
      <c r="D107" s="27">
        <v>4</v>
      </c>
      <c r="E107" s="28">
        <f t="shared" si="1"/>
        <v>1.5</v>
      </c>
      <c r="F107" s="29">
        <v>6</v>
      </c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CK107" s="22"/>
      <c r="CL107" s="22"/>
      <c r="CM107" s="22"/>
      <c r="CN107" s="22"/>
      <c r="CO107" s="22"/>
      <c r="CP107" s="22"/>
      <c r="CQ107" s="22"/>
      <c r="CR107" s="22"/>
      <c r="CS107" s="22"/>
      <c r="CT107" s="22"/>
      <c r="CU107" s="22"/>
      <c r="CV107" s="22"/>
      <c r="CW107" s="22"/>
      <c r="CX107" s="22"/>
      <c r="CY107" s="22"/>
      <c r="CZ107" s="22"/>
      <c r="DA107" s="22"/>
      <c r="DB107" s="22"/>
      <c r="DC107" s="22"/>
      <c r="DD107" s="22"/>
      <c r="DE107" s="22"/>
      <c r="DF107" s="22"/>
      <c r="DG107" s="22"/>
      <c r="DH107" s="22"/>
      <c r="DI107" s="22"/>
      <c r="DJ107" s="22"/>
      <c r="DK107" s="22"/>
      <c r="DL107" s="22"/>
      <c r="DM107" s="22"/>
      <c r="DN107" s="22"/>
      <c r="DO107" s="22"/>
    </row>
    <row r="108" spans="1:119" x14ac:dyDescent="0.25">
      <c r="A108" s="65" t="s">
        <v>339</v>
      </c>
      <c r="B108" s="64"/>
      <c r="C108" s="64"/>
      <c r="D108" s="66">
        <f>D107+D105+D103+D102+D100+D99+D97+D96+D94+D93+D91+D89+D87+D86+D84+D82+D81+D79++D77+D76+D74+D72+D70+D68+D67+D66+D63+D64+D62+D60+D59+D58+D56+D55+D54+D53+D51+D49+D47+D45+D44+D43+D41+D40+D39+D38+D35+D36+D33+D32+D31+D29+D27+D26+D22+D20+D18+D16+D15+D13+D12+D10+D9+D24</f>
        <v>210</v>
      </c>
      <c r="E108" s="70">
        <f>(E107+E105+E103+E102+E100+E99+E97+E96+E94+E93+E91+E89+E87+E86+E84+E82+E81+E79+E77+E76+E74+E72+E70+E68+E67+E66+E64+E63+E62+E60+E59+E58+E56+E55+E54+E53+E51+E49+E47+E45+E44+E43+E41+E40+E39+E38+E36+E33+E35+E32+E31+E29+E27+E26+E22+E20+E18+E16+E15+E13+E12+E10+E9+E24)/63</f>
        <v>1.0427437641723356</v>
      </c>
      <c r="F108" s="66">
        <f>F107+F105+F103+F102+F100+F99+F97+F96+F94+F93+F91+F89+F87+F86+F84+F82+F81+F79+F77+F76+F74+F72+F70+F68+F67+F66+F64+F63+F62+F60+F59+F58+F56+F55+F54+F53+F51+F49+F47+F45+F44+F43+F41+F40+F39+F38+F36+F35+F33+F32+F31+F29+F27+F26+F22+F20+F18+F16+F15+F13+F12+F10+F9+F24</f>
        <v>213</v>
      </c>
    </row>
    <row r="109" spans="1:119" x14ac:dyDescent="0.25">
      <c r="E109" s="67"/>
    </row>
  </sheetData>
  <mergeCells count="36">
    <mergeCell ref="CF6:CL6"/>
    <mergeCell ref="CM6:CS6"/>
    <mergeCell ref="CT6:CZ6"/>
    <mergeCell ref="DA6:DG6"/>
    <mergeCell ref="DH6:DN6"/>
    <mergeCell ref="AP6:AV6"/>
    <mergeCell ref="AW6:BC6"/>
    <mergeCell ref="BD6:BJ6"/>
    <mergeCell ref="BK6:BQ6"/>
    <mergeCell ref="BR6:BX6"/>
    <mergeCell ref="BY6:CE6"/>
    <mergeCell ref="CF5:CL5"/>
    <mergeCell ref="CM5:CS5"/>
    <mergeCell ref="CT5:CZ5"/>
    <mergeCell ref="DA5:DG5"/>
    <mergeCell ref="DH5:DN5"/>
    <mergeCell ref="G6:M6"/>
    <mergeCell ref="N6:T6"/>
    <mergeCell ref="U6:AA6"/>
    <mergeCell ref="AB6:AH6"/>
    <mergeCell ref="AI6:AO6"/>
    <mergeCell ref="AP5:AV5"/>
    <mergeCell ref="AW5:BC5"/>
    <mergeCell ref="BD5:BJ5"/>
    <mergeCell ref="BK5:BQ5"/>
    <mergeCell ref="BR5:BX5"/>
    <mergeCell ref="BY5:CE5"/>
    <mergeCell ref="G5:M5"/>
    <mergeCell ref="N5:T5"/>
    <mergeCell ref="U5:AA5"/>
    <mergeCell ref="AB5:AH5"/>
    <mergeCell ref="AI5:AO5"/>
    <mergeCell ref="B2:C2"/>
    <mergeCell ref="G2:W2"/>
    <mergeCell ref="B3:C3"/>
    <mergeCell ref="B4:C4"/>
  </mergeCells>
  <conditionalFormatting sqref="E8:E107">
    <cfRule type="dataBar" priority="4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{43B20CF5-18FB-4A44-AA6F-5B0540E445F4}</x14:id>
        </ext>
      </extLst>
    </cfRule>
  </conditionalFormatting>
  <conditionalFormatting sqref="G7:DM7">
    <cfRule type="expression" dxfId="54" priority="5">
      <formula>AND(TODAY()&gt;=G4,TODAY()&lt;H4)</formula>
    </cfRule>
  </conditionalFormatting>
  <conditionalFormatting sqref="G22:W22 G20:BJ20 G14:W14 G17:W17 AU14:AW14 AU17:AW17 Y14:AQ14 Y17:AQ17 G18:BJ18 G15:BJ16 G8:BJ13 AZ106:CE106 CI106:CJ106 G107:AY107 AZ104:CE104 CI104:CJ104 G105:AY105 CK105:DO107 AZ101:CE101 CI101:CJ101 G102:AY103 AZ98:CE98 CI98:CJ98 G99:AY100 AZ95:CE95 G96:AY97 CI95:CJ95 AZ92:CE92 CI92:CJ92 G93:AY94 AZ90:CE90 CI90:CJ90 G91:AY91 CK90:DJ104 G89:AY89 CI85:DJ89 AZ85:CE85 AZ87:CE88 G86:AY87 CI84:DC84 G84:CE84 CI81:DC82 G81:CE82 CI79:DC79 G79:CE79 CI76:DC77 G76:CE77 G74:CE74 G72:CE72 G70:CE70 G66:BJ66 G67:CE68 G62:BJ64 G58:BJ60 G53:BJ56 G51:BJ51 G49:BJ49 G47:BJ47 G43:BJ45 G35:BJ36 G38:BJ41 G31:BJ33 AK29:AQ29 Y29:AG29 G29:W29 AU29:BJ29 G27:AW27 AK26:AQ26 Y26:AG26 G26:W26 AU26:BJ26 AK22:AQ24 Y22:AG24 AU22:BJ24 H23:W24">
    <cfRule type="expression" dxfId="53" priority="6">
      <formula>G$4=TODAY()</formula>
    </cfRule>
    <cfRule type="expression" dxfId="52" priority="7">
      <formula>AND($B8&lt;H$4,$C8&gt;=G$4)</formula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B20CF5-18FB-4A44-AA6F-5B0540E445F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E8:E107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O90"/>
  <sheetViews>
    <sheetView topLeftCell="A50" workbookViewId="0">
      <selection activeCell="G1" sqref="G1:DM1048576"/>
    </sheetView>
  </sheetViews>
  <sheetFormatPr baseColWidth="10" defaultRowHeight="15" x14ac:dyDescent="0.25"/>
  <cols>
    <col min="1" max="1" width="23.7109375" customWidth="1"/>
    <col min="5" max="5" width="17.42578125" customWidth="1"/>
    <col min="7" max="117" width="5.7109375" customWidth="1"/>
  </cols>
  <sheetData>
    <row r="1" spans="1:118" ht="16.5" customHeight="1" x14ac:dyDescent="0.25">
      <c r="A1" s="1" t="s">
        <v>0</v>
      </c>
      <c r="B1" s="1"/>
      <c r="C1" s="1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118" ht="16.5" customHeight="1" x14ac:dyDescent="0.25">
      <c r="A2" s="4" t="s">
        <v>1</v>
      </c>
      <c r="B2" s="55"/>
      <c r="C2" s="55"/>
      <c r="D2" s="2"/>
      <c r="E2" s="5"/>
      <c r="F2" s="2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</row>
    <row r="3" spans="1:118" ht="16.5" customHeight="1" x14ac:dyDescent="0.25">
      <c r="A3" s="54" t="s">
        <v>2</v>
      </c>
      <c r="B3" s="68" t="s">
        <v>341</v>
      </c>
      <c r="C3" s="68"/>
      <c r="D3" s="6"/>
      <c r="E3" s="6"/>
      <c r="F3" s="7"/>
      <c r="G3" s="2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</row>
    <row r="4" spans="1:118" ht="16.5" customHeight="1" x14ac:dyDescent="0.25">
      <c r="A4" s="54" t="s">
        <v>4</v>
      </c>
      <c r="B4" s="59">
        <v>42779</v>
      </c>
      <c r="C4" s="59"/>
      <c r="D4" s="2"/>
      <c r="E4" s="2"/>
      <c r="F4" s="2"/>
      <c r="G4" s="8">
        <v>42779</v>
      </c>
      <c r="H4" s="8">
        <v>42780</v>
      </c>
      <c r="I4" s="8">
        <v>42781</v>
      </c>
      <c r="J4" s="8">
        <v>42782</v>
      </c>
      <c r="K4" s="8">
        <v>42783</v>
      </c>
      <c r="L4" s="8">
        <v>42784</v>
      </c>
      <c r="M4" s="8">
        <v>42785</v>
      </c>
      <c r="N4" s="8">
        <v>42786</v>
      </c>
      <c r="O4" s="8">
        <v>42787</v>
      </c>
      <c r="P4" s="8">
        <v>42788</v>
      </c>
      <c r="Q4" s="8">
        <v>42789</v>
      </c>
      <c r="R4" s="8">
        <v>42790</v>
      </c>
      <c r="S4" s="8">
        <v>42791</v>
      </c>
      <c r="T4" s="8">
        <v>42792</v>
      </c>
      <c r="U4" s="8">
        <v>42793</v>
      </c>
      <c r="V4" s="8">
        <v>42794</v>
      </c>
      <c r="W4" s="8">
        <v>42795</v>
      </c>
      <c r="X4" s="8">
        <v>42796</v>
      </c>
      <c r="Y4" s="8">
        <v>42797</v>
      </c>
      <c r="Z4" s="8">
        <v>42798</v>
      </c>
      <c r="AA4" s="8">
        <v>42799</v>
      </c>
      <c r="AB4" s="8">
        <v>42800</v>
      </c>
      <c r="AC4" s="8">
        <v>42801</v>
      </c>
      <c r="AD4" s="8">
        <v>42802</v>
      </c>
      <c r="AE4" s="8">
        <v>42803</v>
      </c>
      <c r="AF4" s="8">
        <v>42804</v>
      </c>
      <c r="AG4" s="8">
        <v>42805</v>
      </c>
      <c r="AH4" s="8">
        <v>42806</v>
      </c>
      <c r="AI4" s="8">
        <v>42807</v>
      </c>
      <c r="AJ4" s="8">
        <v>42808</v>
      </c>
      <c r="AK4" s="8">
        <v>42809</v>
      </c>
      <c r="AL4" s="8">
        <v>42810</v>
      </c>
      <c r="AM4" s="8">
        <v>42811</v>
      </c>
      <c r="AN4" s="8">
        <v>42812</v>
      </c>
      <c r="AO4" s="8">
        <v>42813</v>
      </c>
      <c r="AP4" s="8">
        <v>42814</v>
      </c>
      <c r="AQ4" s="8">
        <v>42815</v>
      </c>
      <c r="AR4" s="8">
        <v>42816</v>
      </c>
      <c r="AS4" s="8">
        <v>42817</v>
      </c>
      <c r="AT4" s="8">
        <v>42818</v>
      </c>
      <c r="AU4" s="8">
        <v>42819</v>
      </c>
      <c r="AV4" s="8">
        <v>42820</v>
      </c>
      <c r="AW4" s="8">
        <v>42821</v>
      </c>
      <c r="AX4" s="8">
        <v>42822</v>
      </c>
      <c r="AY4" s="8">
        <v>42823</v>
      </c>
      <c r="AZ4" s="8">
        <v>42824</v>
      </c>
      <c r="BA4" s="8">
        <v>42825</v>
      </c>
      <c r="BB4" s="8">
        <v>42826</v>
      </c>
      <c r="BC4" s="8">
        <v>42827</v>
      </c>
      <c r="BD4" s="8">
        <v>42828</v>
      </c>
      <c r="BE4" s="8">
        <v>42829</v>
      </c>
      <c r="BF4" s="8">
        <v>42830</v>
      </c>
      <c r="BG4" s="8">
        <v>42831</v>
      </c>
      <c r="BH4" s="8">
        <v>42832</v>
      </c>
      <c r="BI4" s="8">
        <v>42833</v>
      </c>
      <c r="BJ4" s="8">
        <v>42834</v>
      </c>
      <c r="BK4" s="8">
        <v>42835</v>
      </c>
      <c r="BL4" s="8">
        <v>42836</v>
      </c>
      <c r="BM4" s="8">
        <v>42837</v>
      </c>
      <c r="BN4" s="8">
        <v>42838</v>
      </c>
      <c r="BO4" s="8">
        <v>42839</v>
      </c>
      <c r="BP4" s="8">
        <v>42840</v>
      </c>
      <c r="BQ4" s="8">
        <v>42841</v>
      </c>
      <c r="BR4" s="8">
        <v>42842</v>
      </c>
      <c r="BS4" s="8">
        <v>42843</v>
      </c>
      <c r="BT4" s="8">
        <v>42844</v>
      </c>
      <c r="BU4" s="8">
        <v>42845</v>
      </c>
      <c r="BV4" s="8">
        <v>42846</v>
      </c>
      <c r="BW4" s="8">
        <v>42847</v>
      </c>
      <c r="BX4" s="8">
        <v>42848</v>
      </c>
      <c r="BY4" s="8">
        <v>42849</v>
      </c>
      <c r="BZ4" s="8">
        <v>42850</v>
      </c>
      <c r="CA4" s="8">
        <v>42851</v>
      </c>
      <c r="CB4" s="8">
        <v>42852</v>
      </c>
      <c r="CC4" s="8">
        <v>42853</v>
      </c>
      <c r="CD4" s="8">
        <v>42854</v>
      </c>
      <c r="CE4" s="8">
        <v>42855</v>
      </c>
      <c r="CF4" s="8">
        <v>42856</v>
      </c>
      <c r="CG4" s="8">
        <v>42857</v>
      </c>
      <c r="CH4" s="8">
        <v>42858</v>
      </c>
      <c r="CI4" s="8">
        <v>42859</v>
      </c>
      <c r="CJ4" s="8">
        <v>42860</v>
      </c>
      <c r="CK4" s="8">
        <v>42861</v>
      </c>
      <c r="CL4" s="8">
        <v>42862</v>
      </c>
      <c r="CM4" s="8">
        <v>42863</v>
      </c>
      <c r="CN4" s="8">
        <v>42864</v>
      </c>
      <c r="CO4" s="8">
        <v>42865</v>
      </c>
      <c r="CP4" s="8">
        <v>42866</v>
      </c>
      <c r="CQ4" s="8">
        <v>42867</v>
      </c>
      <c r="CR4" s="8">
        <v>42868</v>
      </c>
      <c r="CS4" s="8">
        <v>42869</v>
      </c>
      <c r="CT4" s="8">
        <v>42870</v>
      </c>
      <c r="CU4" s="8">
        <v>42871</v>
      </c>
      <c r="CV4" s="8">
        <v>42872</v>
      </c>
      <c r="CW4" s="8">
        <v>42873</v>
      </c>
      <c r="CX4" s="8">
        <v>42874</v>
      </c>
      <c r="CY4" s="8">
        <v>42875</v>
      </c>
      <c r="CZ4" s="8">
        <v>42876</v>
      </c>
      <c r="DA4" s="8">
        <v>42877</v>
      </c>
      <c r="DB4" s="8">
        <v>42878</v>
      </c>
      <c r="DC4" s="8">
        <v>42879</v>
      </c>
      <c r="DD4" s="8">
        <v>42880</v>
      </c>
      <c r="DE4" s="8">
        <v>42881</v>
      </c>
      <c r="DF4" s="8">
        <v>42882</v>
      </c>
      <c r="DG4" s="8">
        <v>42883</v>
      </c>
      <c r="DH4" s="8">
        <v>42884</v>
      </c>
      <c r="DI4" s="8">
        <v>42885</v>
      </c>
      <c r="DJ4" s="8">
        <v>42886</v>
      </c>
      <c r="DK4" s="8">
        <v>42887</v>
      </c>
      <c r="DL4" s="8">
        <v>42888</v>
      </c>
      <c r="DM4" s="8">
        <v>42889</v>
      </c>
    </row>
    <row r="5" spans="1:118" ht="16.5" customHeight="1" x14ac:dyDescent="0.25">
      <c r="A5" s="53" t="s">
        <v>5</v>
      </c>
      <c r="B5" s="9">
        <v>1</v>
      </c>
      <c r="C5" s="10"/>
      <c r="D5" s="2"/>
      <c r="E5" s="2"/>
      <c r="F5" s="2"/>
      <c r="G5" s="61" t="s">
        <v>299</v>
      </c>
      <c r="H5" s="61"/>
      <c r="I5" s="61"/>
      <c r="J5" s="61"/>
      <c r="K5" s="61"/>
      <c r="L5" s="61"/>
      <c r="M5" s="61"/>
      <c r="N5" s="61" t="s">
        <v>300</v>
      </c>
      <c r="O5" s="61"/>
      <c r="P5" s="61"/>
      <c r="Q5" s="61"/>
      <c r="R5" s="61"/>
      <c r="S5" s="61"/>
      <c r="T5" s="61"/>
      <c r="U5" s="61" t="s">
        <v>301</v>
      </c>
      <c r="V5" s="61"/>
      <c r="W5" s="61"/>
      <c r="X5" s="61"/>
      <c r="Y5" s="61"/>
      <c r="Z5" s="61"/>
      <c r="AA5" s="61"/>
      <c r="AB5" s="61" t="s">
        <v>302</v>
      </c>
      <c r="AC5" s="61"/>
      <c r="AD5" s="61"/>
      <c r="AE5" s="61"/>
      <c r="AF5" s="61"/>
      <c r="AG5" s="61"/>
      <c r="AH5" s="61"/>
      <c r="AI5" s="61" t="s">
        <v>303</v>
      </c>
      <c r="AJ5" s="61"/>
      <c r="AK5" s="61"/>
      <c r="AL5" s="61"/>
      <c r="AM5" s="61"/>
      <c r="AN5" s="61"/>
      <c r="AO5" s="61"/>
      <c r="AP5" s="61" t="s">
        <v>304</v>
      </c>
      <c r="AQ5" s="61"/>
      <c r="AR5" s="61"/>
      <c r="AS5" s="61"/>
      <c r="AT5" s="61"/>
      <c r="AU5" s="61"/>
      <c r="AV5" s="61"/>
      <c r="AW5" s="61" t="s">
        <v>305</v>
      </c>
      <c r="AX5" s="61"/>
      <c r="AY5" s="61"/>
      <c r="AZ5" s="61"/>
      <c r="BA5" s="61"/>
      <c r="BB5" s="61"/>
      <c r="BC5" s="61"/>
      <c r="BD5" s="61" t="s">
        <v>306</v>
      </c>
      <c r="BE5" s="61"/>
      <c r="BF5" s="61"/>
      <c r="BG5" s="61"/>
      <c r="BH5" s="61"/>
      <c r="BI5" s="61"/>
      <c r="BJ5" s="61"/>
      <c r="BK5" s="61" t="s">
        <v>307</v>
      </c>
      <c r="BL5" s="61"/>
      <c r="BM5" s="61"/>
      <c r="BN5" s="61"/>
      <c r="BO5" s="61"/>
      <c r="BP5" s="61"/>
      <c r="BQ5" s="61"/>
      <c r="BR5" s="61" t="s">
        <v>308</v>
      </c>
      <c r="BS5" s="61"/>
      <c r="BT5" s="61"/>
      <c r="BU5" s="61"/>
      <c r="BV5" s="61"/>
      <c r="BW5" s="61"/>
      <c r="BX5" s="61"/>
      <c r="BY5" s="61" t="s">
        <v>309</v>
      </c>
      <c r="BZ5" s="61"/>
      <c r="CA5" s="61"/>
      <c r="CB5" s="61"/>
      <c r="CC5" s="61"/>
      <c r="CD5" s="61"/>
      <c r="CE5" s="61"/>
      <c r="CF5" s="61" t="s">
        <v>310</v>
      </c>
      <c r="CG5" s="61"/>
      <c r="CH5" s="61"/>
      <c r="CI5" s="61"/>
      <c r="CJ5" s="61"/>
      <c r="CK5" s="61"/>
      <c r="CL5" s="61"/>
      <c r="CM5" s="61" t="s">
        <v>311</v>
      </c>
      <c r="CN5" s="61"/>
      <c r="CO5" s="61"/>
      <c r="CP5" s="61"/>
      <c r="CQ5" s="61"/>
      <c r="CR5" s="61"/>
      <c r="CS5" s="61"/>
      <c r="CT5" s="61" t="s">
        <v>312</v>
      </c>
      <c r="CU5" s="61"/>
      <c r="CV5" s="61"/>
      <c r="CW5" s="61"/>
      <c r="CX5" s="61"/>
      <c r="CY5" s="61"/>
      <c r="CZ5" s="61"/>
      <c r="DA5" s="61" t="s">
        <v>313</v>
      </c>
      <c r="DB5" s="61"/>
      <c r="DC5" s="61"/>
      <c r="DD5" s="61"/>
      <c r="DE5" s="61"/>
      <c r="DF5" s="61"/>
      <c r="DG5" s="61"/>
      <c r="DH5" s="61" t="s">
        <v>314</v>
      </c>
      <c r="DI5" s="61"/>
      <c r="DJ5" s="61"/>
      <c r="DK5" s="61"/>
      <c r="DL5" s="61"/>
      <c r="DM5" s="61"/>
      <c r="DN5" s="61"/>
    </row>
    <row r="6" spans="1:118" ht="20.25" customHeight="1" x14ac:dyDescent="0.25">
      <c r="A6" s="11"/>
      <c r="B6" s="2"/>
      <c r="C6" s="2"/>
      <c r="D6" s="2"/>
      <c r="E6" s="2"/>
      <c r="F6" s="2"/>
      <c r="G6" s="62">
        <v>42779</v>
      </c>
      <c r="H6" s="62"/>
      <c r="I6" s="62"/>
      <c r="J6" s="62"/>
      <c r="K6" s="62"/>
      <c r="L6" s="62"/>
      <c r="M6" s="62"/>
      <c r="N6" s="62">
        <v>42786</v>
      </c>
      <c r="O6" s="62"/>
      <c r="P6" s="62"/>
      <c r="Q6" s="62"/>
      <c r="R6" s="62"/>
      <c r="S6" s="62"/>
      <c r="T6" s="62"/>
      <c r="U6" s="62">
        <v>42793</v>
      </c>
      <c r="V6" s="62"/>
      <c r="W6" s="62"/>
      <c r="X6" s="62"/>
      <c r="Y6" s="62"/>
      <c r="Z6" s="62"/>
      <c r="AA6" s="62"/>
      <c r="AB6" s="62">
        <v>42800</v>
      </c>
      <c r="AC6" s="62"/>
      <c r="AD6" s="62"/>
      <c r="AE6" s="62"/>
      <c r="AF6" s="62"/>
      <c r="AG6" s="62"/>
      <c r="AH6" s="62"/>
      <c r="AI6" s="62">
        <v>42807</v>
      </c>
      <c r="AJ6" s="62"/>
      <c r="AK6" s="62"/>
      <c r="AL6" s="62"/>
      <c r="AM6" s="62"/>
      <c r="AN6" s="62"/>
      <c r="AO6" s="62"/>
      <c r="AP6" s="62">
        <v>42814</v>
      </c>
      <c r="AQ6" s="62"/>
      <c r="AR6" s="62"/>
      <c r="AS6" s="62"/>
      <c r="AT6" s="62"/>
      <c r="AU6" s="62"/>
      <c r="AV6" s="62"/>
      <c r="AW6" s="62">
        <v>42821</v>
      </c>
      <c r="AX6" s="62"/>
      <c r="AY6" s="62"/>
      <c r="AZ6" s="62"/>
      <c r="BA6" s="62"/>
      <c r="BB6" s="62"/>
      <c r="BC6" s="62"/>
      <c r="BD6" s="62">
        <v>42828</v>
      </c>
      <c r="BE6" s="62"/>
      <c r="BF6" s="62"/>
      <c r="BG6" s="62"/>
      <c r="BH6" s="62"/>
      <c r="BI6" s="62"/>
      <c r="BJ6" s="62"/>
      <c r="BK6" s="62">
        <v>42835</v>
      </c>
      <c r="BL6" s="62"/>
      <c r="BM6" s="62"/>
      <c r="BN6" s="62"/>
      <c r="BO6" s="62"/>
      <c r="BP6" s="62"/>
      <c r="BQ6" s="62"/>
      <c r="BR6" s="62">
        <v>42842</v>
      </c>
      <c r="BS6" s="62"/>
      <c r="BT6" s="62"/>
      <c r="BU6" s="62"/>
      <c r="BV6" s="62"/>
      <c r="BW6" s="62"/>
      <c r="BX6" s="62"/>
      <c r="BY6" s="62">
        <v>42849</v>
      </c>
      <c r="BZ6" s="62"/>
      <c r="CA6" s="62"/>
      <c r="CB6" s="62"/>
      <c r="CC6" s="62"/>
      <c r="CD6" s="62"/>
      <c r="CE6" s="62"/>
      <c r="CF6" s="62">
        <v>42856</v>
      </c>
      <c r="CG6" s="62"/>
      <c r="CH6" s="62"/>
      <c r="CI6" s="62"/>
      <c r="CJ6" s="62"/>
      <c r="CK6" s="62"/>
      <c r="CL6" s="62"/>
      <c r="CM6" s="62">
        <v>42863</v>
      </c>
      <c r="CN6" s="62"/>
      <c r="CO6" s="62"/>
      <c r="CP6" s="62"/>
      <c r="CQ6" s="62"/>
      <c r="CR6" s="62"/>
      <c r="CS6" s="62"/>
      <c r="CT6" s="62">
        <v>42870</v>
      </c>
      <c r="CU6" s="62"/>
      <c r="CV6" s="62"/>
      <c r="CW6" s="62"/>
      <c r="CX6" s="62"/>
      <c r="CY6" s="62"/>
      <c r="CZ6" s="62"/>
      <c r="DA6" s="62">
        <v>42877</v>
      </c>
      <c r="DB6" s="62"/>
      <c r="DC6" s="62"/>
      <c r="DD6" s="62"/>
      <c r="DE6" s="62"/>
      <c r="DF6" s="62"/>
      <c r="DG6" s="62"/>
      <c r="DH6" s="62">
        <v>42884</v>
      </c>
      <c r="DI6" s="62"/>
      <c r="DJ6" s="62"/>
      <c r="DK6" s="62"/>
      <c r="DL6" s="62"/>
      <c r="DM6" s="62"/>
      <c r="DN6" s="62"/>
    </row>
    <row r="7" spans="1:118" ht="28.5" customHeight="1" x14ac:dyDescent="0.25">
      <c r="A7" s="12" t="s">
        <v>6</v>
      </c>
      <c r="B7" s="14" t="s">
        <v>8</v>
      </c>
      <c r="C7" s="14" t="s">
        <v>9</v>
      </c>
      <c r="D7" s="15" t="s">
        <v>17</v>
      </c>
      <c r="E7" s="16" t="s">
        <v>326</v>
      </c>
      <c r="F7" s="16" t="s">
        <v>20</v>
      </c>
      <c r="G7" s="17" t="s">
        <v>315</v>
      </c>
      <c r="H7" s="17" t="s">
        <v>316</v>
      </c>
      <c r="I7" s="17" t="s">
        <v>317</v>
      </c>
      <c r="J7" s="17" t="s">
        <v>316</v>
      </c>
      <c r="K7" s="17" t="s">
        <v>318</v>
      </c>
      <c r="L7" s="17" t="s">
        <v>319</v>
      </c>
      <c r="M7" s="17" t="s">
        <v>319</v>
      </c>
      <c r="N7" s="17" t="s">
        <v>315</v>
      </c>
      <c r="O7" s="17" t="s">
        <v>316</v>
      </c>
      <c r="P7" s="17" t="s">
        <v>317</v>
      </c>
      <c r="Q7" s="17" t="s">
        <v>316</v>
      </c>
      <c r="R7" s="17" t="s">
        <v>318</v>
      </c>
      <c r="S7" s="17" t="s">
        <v>319</v>
      </c>
      <c r="T7" s="17" t="s">
        <v>319</v>
      </c>
      <c r="U7" s="17" t="s">
        <v>315</v>
      </c>
      <c r="V7" s="17" t="s">
        <v>316</v>
      </c>
      <c r="W7" s="17" t="s">
        <v>317</v>
      </c>
      <c r="X7" s="17" t="s">
        <v>316</v>
      </c>
      <c r="Y7" s="17" t="s">
        <v>318</v>
      </c>
      <c r="Z7" s="17" t="s">
        <v>319</v>
      </c>
      <c r="AA7" s="17" t="s">
        <v>319</v>
      </c>
      <c r="AB7" s="17" t="s">
        <v>315</v>
      </c>
      <c r="AC7" s="17" t="s">
        <v>316</v>
      </c>
      <c r="AD7" s="17" t="s">
        <v>317</v>
      </c>
      <c r="AE7" s="17" t="s">
        <v>316</v>
      </c>
      <c r="AF7" s="17" t="s">
        <v>318</v>
      </c>
      <c r="AG7" s="17" t="s">
        <v>319</v>
      </c>
      <c r="AH7" s="17" t="s">
        <v>319</v>
      </c>
      <c r="AI7" s="17" t="s">
        <v>315</v>
      </c>
      <c r="AJ7" s="17" t="s">
        <v>316</v>
      </c>
      <c r="AK7" s="17" t="s">
        <v>317</v>
      </c>
      <c r="AL7" s="17" t="s">
        <v>316</v>
      </c>
      <c r="AM7" s="17" t="s">
        <v>318</v>
      </c>
      <c r="AN7" s="17" t="s">
        <v>319</v>
      </c>
      <c r="AO7" s="17" t="s">
        <v>319</v>
      </c>
      <c r="AP7" s="17" t="s">
        <v>315</v>
      </c>
      <c r="AQ7" s="17" t="s">
        <v>316</v>
      </c>
      <c r="AR7" s="17" t="s">
        <v>317</v>
      </c>
      <c r="AS7" s="17" t="s">
        <v>316</v>
      </c>
      <c r="AT7" s="17" t="s">
        <v>318</v>
      </c>
      <c r="AU7" s="17" t="s">
        <v>319</v>
      </c>
      <c r="AV7" s="17" t="s">
        <v>319</v>
      </c>
      <c r="AW7" s="17" t="s">
        <v>315</v>
      </c>
      <c r="AX7" s="17" t="s">
        <v>316</v>
      </c>
      <c r="AY7" s="17" t="s">
        <v>317</v>
      </c>
      <c r="AZ7" s="17" t="s">
        <v>316</v>
      </c>
      <c r="BA7" s="17" t="s">
        <v>318</v>
      </c>
      <c r="BB7" s="17" t="s">
        <v>319</v>
      </c>
      <c r="BC7" s="17" t="s">
        <v>319</v>
      </c>
      <c r="BD7" s="17" t="s">
        <v>315</v>
      </c>
      <c r="BE7" s="17" t="s">
        <v>316</v>
      </c>
      <c r="BF7" s="17" t="s">
        <v>317</v>
      </c>
      <c r="BG7" s="17" t="s">
        <v>316</v>
      </c>
      <c r="BH7" s="17" t="s">
        <v>318</v>
      </c>
      <c r="BI7" s="17" t="s">
        <v>319</v>
      </c>
      <c r="BJ7" s="17" t="s">
        <v>319</v>
      </c>
      <c r="BK7" s="17" t="s">
        <v>315</v>
      </c>
      <c r="BL7" s="17" t="s">
        <v>316</v>
      </c>
      <c r="BM7" s="17" t="s">
        <v>317</v>
      </c>
      <c r="BN7" s="17" t="s">
        <v>316</v>
      </c>
      <c r="BO7" s="17" t="s">
        <v>318</v>
      </c>
      <c r="BP7" s="17" t="s">
        <v>319</v>
      </c>
      <c r="BQ7" s="17" t="s">
        <v>319</v>
      </c>
      <c r="BR7" s="17" t="s">
        <v>315</v>
      </c>
      <c r="BS7" s="17" t="s">
        <v>316</v>
      </c>
      <c r="BT7" s="17" t="s">
        <v>317</v>
      </c>
      <c r="BU7" s="17" t="s">
        <v>316</v>
      </c>
      <c r="BV7" s="17" t="s">
        <v>318</v>
      </c>
      <c r="BW7" s="17" t="s">
        <v>319</v>
      </c>
      <c r="BX7" s="17" t="s">
        <v>319</v>
      </c>
      <c r="BY7" s="17" t="s">
        <v>315</v>
      </c>
      <c r="BZ7" s="17" t="s">
        <v>316</v>
      </c>
      <c r="CA7" s="17" t="s">
        <v>317</v>
      </c>
      <c r="CB7" s="17" t="s">
        <v>316</v>
      </c>
      <c r="CC7" s="17" t="s">
        <v>318</v>
      </c>
      <c r="CD7" s="17" t="s">
        <v>319</v>
      </c>
      <c r="CE7" s="17" t="s">
        <v>319</v>
      </c>
      <c r="CF7" s="17" t="s">
        <v>315</v>
      </c>
      <c r="CG7" s="17" t="s">
        <v>316</v>
      </c>
      <c r="CH7" s="17" t="s">
        <v>317</v>
      </c>
      <c r="CI7" s="17" t="s">
        <v>316</v>
      </c>
      <c r="CJ7" s="17" t="s">
        <v>318</v>
      </c>
      <c r="CK7" s="17" t="s">
        <v>319</v>
      </c>
      <c r="CL7" s="17" t="s">
        <v>319</v>
      </c>
      <c r="CM7" s="17" t="s">
        <v>315</v>
      </c>
      <c r="CN7" s="17" t="s">
        <v>316</v>
      </c>
      <c r="CO7" s="17" t="s">
        <v>317</v>
      </c>
      <c r="CP7" s="17" t="s">
        <v>316</v>
      </c>
      <c r="CQ7" s="17" t="s">
        <v>318</v>
      </c>
      <c r="CR7" s="17" t="s">
        <v>319</v>
      </c>
      <c r="CS7" s="17" t="s">
        <v>319</v>
      </c>
      <c r="CT7" s="17" t="s">
        <v>315</v>
      </c>
      <c r="CU7" s="17" t="s">
        <v>316</v>
      </c>
      <c r="CV7" s="17" t="s">
        <v>317</v>
      </c>
      <c r="CW7" s="17" t="s">
        <v>316</v>
      </c>
      <c r="CX7" s="17" t="s">
        <v>318</v>
      </c>
      <c r="CY7" s="17" t="s">
        <v>319</v>
      </c>
      <c r="CZ7" s="17" t="s">
        <v>319</v>
      </c>
      <c r="DA7" s="17" t="s">
        <v>315</v>
      </c>
      <c r="DB7" s="17" t="s">
        <v>316</v>
      </c>
      <c r="DC7" s="17" t="s">
        <v>317</v>
      </c>
      <c r="DD7" s="17" t="s">
        <v>316</v>
      </c>
      <c r="DE7" s="17" t="s">
        <v>318</v>
      </c>
      <c r="DF7" s="17" t="s">
        <v>319</v>
      </c>
      <c r="DG7" s="17" t="s">
        <v>319</v>
      </c>
      <c r="DH7" s="17" t="s">
        <v>315</v>
      </c>
      <c r="DI7" s="17" t="s">
        <v>316</v>
      </c>
      <c r="DJ7" s="17" t="s">
        <v>317</v>
      </c>
      <c r="DK7" s="17" t="s">
        <v>316</v>
      </c>
      <c r="DL7" s="17" t="s">
        <v>318</v>
      </c>
      <c r="DM7" s="17" t="s">
        <v>319</v>
      </c>
    </row>
    <row r="8" spans="1:118" ht="16.5" customHeight="1" x14ac:dyDescent="0.25">
      <c r="A8" s="30" t="s">
        <v>13</v>
      </c>
      <c r="B8" s="18"/>
      <c r="C8" s="18"/>
      <c r="D8" s="19"/>
      <c r="E8" s="28"/>
      <c r="F8" s="21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</row>
    <row r="9" spans="1:118" ht="16.5" customHeight="1" x14ac:dyDescent="0.25">
      <c r="A9" s="23" t="s">
        <v>18</v>
      </c>
      <c r="B9" s="25">
        <v>42779</v>
      </c>
      <c r="C9" s="25">
        <v>42789</v>
      </c>
      <c r="D9" s="27">
        <v>25</v>
      </c>
      <c r="E9" s="28">
        <f>F9/D9</f>
        <v>0.8</v>
      </c>
      <c r="F9" s="29">
        <v>20</v>
      </c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</row>
    <row r="10" spans="1:118" ht="16.5" customHeight="1" x14ac:dyDescent="0.25">
      <c r="A10" s="23" t="s">
        <v>19</v>
      </c>
      <c r="B10" s="25">
        <v>42790</v>
      </c>
      <c r="C10" s="25">
        <v>42790</v>
      </c>
      <c r="D10" s="27">
        <v>4</v>
      </c>
      <c r="E10" s="28">
        <f t="shared" ref="E10:E73" si="0">F10/D10</f>
        <v>0.75</v>
      </c>
      <c r="F10" s="29">
        <v>3</v>
      </c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</row>
    <row r="11" spans="1:118" ht="16.5" customHeight="1" x14ac:dyDescent="0.25">
      <c r="A11" s="30" t="s">
        <v>39</v>
      </c>
      <c r="B11" s="18"/>
      <c r="C11" s="18"/>
      <c r="D11" s="19"/>
      <c r="E11" s="28"/>
      <c r="F11" s="21"/>
    </row>
    <row r="12" spans="1:118" ht="16.5" customHeight="1" x14ac:dyDescent="0.25">
      <c r="A12" s="23" t="s">
        <v>40</v>
      </c>
      <c r="B12" s="25">
        <v>42794</v>
      </c>
      <c r="C12" s="25">
        <v>42794</v>
      </c>
      <c r="D12" s="27">
        <v>3</v>
      </c>
      <c r="E12" s="28">
        <f t="shared" si="0"/>
        <v>0.66666666666666663</v>
      </c>
      <c r="F12" s="29">
        <v>2</v>
      </c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</row>
    <row r="13" spans="1:118" ht="16.5" customHeight="1" x14ac:dyDescent="0.25">
      <c r="A13" s="42" t="s">
        <v>42</v>
      </c>
      <c r="B13" s="44"/>
      <c r="C13" s="44"/>
      <c r="D13" s="45"/>
      <c r="E13" s="28"/>
      <c r="F13" s="46"/>
    </row>
    <row r="14" spans="1:118" x14ac:dyDescent="0.25">
      <c r="A14" s="23" t="s">
        <v>42</v>
      </c>
      <c r="B14" s="25">
        <v>42796</v>
      </c>
      <c r="C14" s="25">
        <v>42800</v>
      </c>
      <c r="D14" s="27">
        <v>20</v>
      </c>
      <c r="E14" s="28">
        <f t="shared" si="0"/>
        <v>1.25</v>
      </c>
      <c r="F14" s="29">
        <v>25</v>
      </c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Y14" s="22"/>
      <c r="Z14" s="22"/>
      <c r="AA14" s="22"/>
      <c r="AB14" s="22"/>
      <c r="AC14" s="22"/>
      <c r="AD14" s="22"/>
      <c r="AE14" s="22"/>
      <c r="AF14" s="22"/>
      <c r="AG14" s="22"/>
      <c r="AK14" s="22"/>
      <c r="AL14" s="22"/>
      <c r="AM14" s="22"/>
      <c r="AN14" s="22"/>
      <c r="AO14" s="22"/>
      <c r="AP14" s="22"/>
      <c r="AQ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</row>
    <row r="15" spans="1:118" ht="16.5" customHeight="1" x14ac:dyDescent="0.25">
      <c r="A15" s="30" t="s">
        <v>39</v>
      </c>
      <c r="B15" s="18"/>
      <c r="C15" s="18"/>
      <c r="D15" s="19"/>
      <c r="E15" s="28"/>
      <c r="F15" s="21"/>
    </row>
    <row r="16" spans="1:118" ht="16.5" customHeight="1" x14ac:dyDescent="0.25">
      <c r="A16" s="23" t="s">
        <v>61</v>
      </c>
      <c r="B16" s="25">
        <v>42801</v>
      </c>
      <c r="C16" s="25">
        <v>42801</v>
      </c>
      <c r="D16" s="27">
        <v>3</v>
      </c>
      <c r="E16" s="28">
        <f t="shared" si="0"/>
        <v>0.66666666666666663</v>
      </c>
      <c r="F16" s="29">
        <v>2</v>
      </c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Y16" s="22"/>
      <c r="Z16" s="22"/>
      <c r="AA16" s="22"/>
      <c r="AB16" s="22"/>
      <c r="AC16" s="22"/>
      <c r="AD16" s="22"/>
      <c r="AE16" s="22"/>
      <c r="AF16" s="22"/>
      <c r="AG16" s="22"/>
      <c r="AK16" s="22"/>
      <c r="AL16" s="22"/>
      <c r="AM16" s="22"/>
      <c r="AN16" s="22"/>
      <c r="AO16" s="22"/>
      <c r="AP16" s="22"/>
      <c r="AQ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</row>
    <row r="17" spans="1:62" ht="16.5" customHeight="1" x14ac:dyDescent="0.25">
      <c r="A17" s="30" t="s">
        <v>50</v>
      </c>
      <c r="B17" s="18"/>
      <c r="C17" s="18"/>
      <c r="D17" s="19"/>
      <c r="E17" s="28"/>
      <c r="F17" s="21"/>
    </row>
    <row r="18" spans="1:62" ht="16.5" customHeight="1" x14ac:dyDescent="0.25">
      <c r="A18" s="23" t="s">
        <v>51</v>
      </c>
      <c r="B18" s="25">
        <v>42807</v>
      </c>
      <c r="C18" s="25">
        <v>42813</v>
      </c>
      <c r="D18" s="27">
        <v>15</v>
      </c>
      <c r="E18" s="28">
        <f t="shared" si="0"/>
        <v>1.1333333333333333</v>
      </c>
      <c r="F18" s="29">
        <v>17</v>
      </c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</row>
    <row r="19" spans="1:62" ht="16.5" customHeight="1" x14ac:dyDescent="0.25">
      <c r="A19" s="30" t="s">
        <v>50</v>
      </c>
      <c r="B19" s="18"/>
      <c r="C19" s="18"/>
      <c r="D19" s="19"/>
      <c r="E19" s="28"/>
      <c r="F19" s="21"/>
    </row>
    <row r="20" spans="1:62" ht="16.5" customHeight="1" x14ac:dyDescent="0.25">
      <c r="A20" s="23" t="s">
        <v>78</v>
      </c>
      <c r="B20" s="25">
        <v>42813</v>
      </c>
      <c r="C20" s="25">
        <v>42813</v>
      </c>
      <c r="D20" s="27">
        <v>3</v>
      </c>
      <c r="E20" s="28">
        <f t="shared" si="0"/>
        <v>1</v>
      </c>
      <c r="F20" s="29">
        <v>3</v>
      </c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</row>
    <row r="21" spans="1:62" ht="16.5" customHeight="1" x14ac:dyDescent="0.25">
      <c r="A21" s="23" t="s">
        <v>83</v>
      </c>
      <c r="B21" s="25">
        <v>42813</v>
      </c>
      <c r="C21" s="25">
        <v>42814</v>
      </c>
      <c r="D21" s="27">
        <v>3</v>
      </c>
      <c r="E21" s="28">
        <f t="shared" si="0"/>
        <v>0.33333333333333331</v>
      </c>
      <c r="F21" s="29">
        <v>1</v>
      </c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</row>
    <row r="22" spans="1:62" ht="16.5" customHeight="1" x14ac:dyDescent="0.25">
      <c r="A22" s="23" t="s">
        <v>84</v>
      </c>
      <c r="B22" s="25">
        <v>42813</v>
      </c>
      <c r="C22" s="25">
        <v>42815</v>
      </c>
      <c r="D22" s="27">
        <v>3</v>
      </c>
      <c r="E22" s="28">
        <f t="shared" si="0"/>
        <v>1</v>
      </c>
      <c r="F22" s="29">
        <v>3</v>
      </c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</row>
    <row r="23" spans="1:62" ht="16.5" customHeight="1" x14ac:dyDescent="0.25">
      <c r="A23" s="30" t="s">
        <v>46</v>
      </c>
      <c r="B23" s="18"/>
      <c r="C23" s="18"/>
      <c r="D23" s="19"/>
      <c r="E23" s="28"/>
      <c r="F23" s="21"/>
    </row>
    <row r="24" spans="1:62" ht="16.5" customHeight="1" x14ac:dyDescent="0.25">
      <c r="A24" s="23" t="s">
        <v>91</v>
      </c>
      <c r="B24" s="25">
        <v>42817</v>
      </c>
      <c r="C24" s="25">
        <v>42818</v>
      </c>
      <c r="D24" s="27">
        <v>4</v>
      </c>
      <c r="E24" s="28">
        <f t="shared" si="0"/>
        <v>1.25</v>
      </c>
      <c r="F24" s="29">
        <v>5</v>
      </c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</row>
    <row r="25" spans="1:62" ht="16.5" customHeight="1" x14ac:dyDescent="0.25">
      <c r="A25" s="30" t="s">
        <v>92</v>
      </c>
      <c r="B25" s="18"/>
      <c r="C25" s="18"/>
      <c r="D25" s="19"/>
      <c r="E25" s="28"/>
      <c r="F25" s="21"/>
    </row>
    <row r="26" spans="1:62" ht="16.5" customHeight="1" x14ac:dyDescent="0.25">
      <c r="A26" s="23" t="s">
        <v>93</v>
      </c>
      <c r="B26" s="25">
        <v>42821</v>
      </c>
      <c r="C26" s="25">
        <v>42821</v>
      </c>
      <c r="D26" s="27">
        <v>2</v>
      </c>
      <c r="E26" s="28">
        <f t="shared" si="0"/>
        <v>1</v>
      </c>
      <c r="F26" s="29">
        <v>2</v>
      </c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</row>
    <row r="27" spans="1:62" ht="16.5" customHeight="1" x14ac:dyDescent="0.25">
      <c r="A27" s="23" t="s">
        <v>97</v>
      </c>
      <c r="B27" s="25">
        <v>42822</v>
      </c>
      <c r="C27" s="25">
        <v>42822</v>
      </c>
      <c r="D27" s="27">
        <v>2</v>
      </c>
      <c r="E27" s="28">
        <f t="shared" si="0"/>
        <v>0.5</v>
      </c>
      <c r="F27" s="29">
        <v>1</v>
      </c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</row>
    <row r="28" spans="1:62" ht="16.5" customHeight="1" x14ac:dyDescent="0.25">
      <c r="A28" s="30" t="s">
        <v>100</v>
      </c>
      <c r="B28" s="18"/>
      <c r="C28" s="18"/>
      <c r="D28" s="19"/>
      <c r="E28" s="28"/>
      <c r="F28" s="21"/>
    </row>
    <row r="29" spans="1:62" ht="16.5" customHeight="1" x14ac:dyDescent="0.25">
      <c r="A29" s="23" t="s">
        <v>99</v>
      </c>
      <c r="B29" s="25">
        <v>42823</v>
      </c>
      <c r="C29" s="25">
        <v>42823</v>
      </c>
      <c r="D29" s="27">
        <v>6</v>
      </c>
      <c r="E29" s="28">
        <f t="shared" si="0"/>
        <v>1.3333333333333333</v>
      </c>
      <c r="F29" s="29">
        <v>8</v>
      </c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</row>
    <row r="30" spans="1:62" ht="16.5" customHeight="1" x14ac:dyDescent="0.25">
      <c r="A30" s="30" t="s">
        <v>102</v>
      </c>
      <c r="B30" s="18"/>
      <c r="C30" s="18"/>
      <c r="D30" s="19"/>
      <c r="E30" s="28"/>
      <c r="F30" s="21"/>
    </row>
    <row r="31" spans="1:62" ht="16.5" customHeight="1" x14ac:dyDescent="0.25">
      <c r="A31" s="23" t="s">
        <v>102</v>
      </c>
      <c r="B31" s="25">
        <v>42824</v>
      </c>
      <c r="C31" s="25">
        <v>42824</v>
      </c>
      <c r="D31" s="27">
        <v>2</v>
      </c>
      <c r="E31" s="28">
        <f t="shared" si="0"/>
        <v>0.5</v>
      </c>
      <c r="F31" s="29">
        <v>1</v>
      </c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</row>
    <row r="32" spans="1:62" ht="16.5" customHeight="1" x14ac:dyDescent="0.25">
      <c r="A32" s="23" t="s">
        <v>103</v>
      </c>
      <c r="B32" s="25">
        <v>42824</v>
      </c>
      <c r="C32" s="25">
        <v>42824</v>
      </c>
      <c r="D32" s="27">
        <v>2</v>
      </c>
      <c r="E32" s="28">
        <f t="shared" si="0"/>
        <v>0.5</v>
      </c>
      <c r="F32" s="29">
        <v>1</v>
      </c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</row>
    <row r="33" spans="1:83" ht="16.5" customHeight="1" x14ac:dyDescent="0.25">
      <c r="A33" s="30" t="s">
        <v>119</v>
      </c>
      <c r="B33" s="18"/>
      <c r="C33" s="18"/>
      <c r="D33" s="19"/>
      <c r="E33" s="28"/>
      <c r="F33" s="21"/>
    </row>
    <row r="34" spans="1:83" ht="16.5" customHeight="1" x14ac:dyDescent="0.25">
      <c r="A34" s="23" t="s">
        <v>119</v>
      </c>
      <c r="B34" s="25">
        <v>42825</v>
      </c>
      <c r="C34" s="25">
        <v>42825</v>
      </c>
      <c r="D34" s="27">
        <v>1</v>
      </c>
      <c r="E34" s="28">
        <f t="shared" si="0"/>
        <v>1</v>
      </c>
      <c r="F34" s="29">
        <v>1</v>
      </c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</row>
    <row r="35" spans="1:83" ht="16.5" customHeight="1" x14ac:dyDescent="0.25">
      <c r="A35" s="30" t="s">
        <v>121</v>
      </c>
      <c r="B35" s="18"/>
      <c r="C35" s="18"/>
      <c r="D35" s="19"/>
      <c r="E35" s="28"/>
      <c r="F35" s="21"/>
    </row>
    <row r="36" spans="1:83" ht="16.5" customHeight="1" x14ac:dyDescent="0.25">
      <c r="A36" s="23" t="s">
        <v>121</v>
      </c>
      <c r="B36" s="25">
        <v>42826</v>
      </c>
      <c r="C36" s="25">
        <v>42827</v>
      </c>
      <c r="D36" s="27">
        <v>6</v>
      </c>
      <c r="E36" s="28">
        <f t="shared" si="0"/>
        <v>1.1666666666666667</v>
      </c>
      <c r="F36" s="29">
        <v>7</v>
      </c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</row>
    <row r="37" spans="1:83" ht="16.5" customHeight="1" x14ac:dyDescent="0.25">
      <c r="A37" s="30" t="s">
        <v>121</v>
      </c>
      <c r="B37" s="18"/>
      <c r="C37" s="18"/>
      <c r="D37" s="19"/>
      <c r="E37" s="28"/>
      <c r="F37" s="21"/>
    </row>
    <row r="38" spans="1:83" ht="16.5" customHeight="1" x14ac:dyDescent="0.25">
      <c r="A38" s="23" t="s">
        <v>121</v>
      </c>
      <c r="B38" s="25">
        <v>42828</v>
      </c>
      <c r="C38" s="25">
        <v>42828</v>
      </c>
      <c r="D38" s="27">
        <v>1</v>
      </c>
      <c r="E38" s="28">
        <f t="shared" si="0"/>
        <v>1</v>
      </c>
      <c r="F38" s="29">
        <v>1</v>
      </c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</row>
    <row r="39" spans="1:83" ht="16.5" customHeight="1" x14ac:dyDescent="0.25">
      <c r="A39" s="23" t="s">
        <v>153</v>
      </c>
      <c r="B39" s="25">
        <v>42828</v>
      </c>
      <c r="C39" s="25">
        <v>42828</v>
      </c>
      <c r="D39" s="27">
        <v>1</v>
      </c>
      <c r="E39" s="28">
        <f t="shared" si="0"/>
        <v>1</v>
      </c>
      <c r="F39" s="29">
        <v>1</v>
      </c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</row>
    <row r="40" spans="1:83" ht="16.5" customHeight="1" x14ac:dyDescent="0.25">
      <c r="A40" s="23" t="s">
        <v>152</v>
      </c>
      <c r="B40" s="25">
        <v>42828</v>
      </c>
      <c r="C40" s="25">
        <v>42828</v>
      </c>
      <c r="D40" s="27">
        <v>3</v>
      </c>
      <c r="E40" s="28">
        <f t="shared" si="0"/>
        <v>0.66666666666666663</v>
      </c>
      <c r="F40" s="29">
        <v>2</v>
      </c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</row>
    <row r="41" spans="1:83" ht="16.5" customHeight="1" x14ac:dyDescent="0.25">
      <c r="A41" s="23" t="s">
        <v>154</v>
      </c>
      <c r="B41" s="25">
        <v>42828</v>
      </c>
      <c r="C41" s="25">
        <v>42828</v>
      </c>
      <c r="D41" s="27">
        <v>1</v>
      </c>
      <c r="E41" s="28">
        <f t="shared" si="0"/>
        <v>1</v>
      </c>
      <c r="F41" s="29">
        <v>1</v>
      </c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</row>
    <row r="42" spans="1:83" ht="16.5" customHeight="1" x14ac:dyDescent="0.25">
      <c r="A42" s="23" t="s">
        <v>155</v>
      </c>
      <c r="B42" s="25">
        <v>42829</v>
      </c>
      <c r="C42" s="25">
        <v>42829</v>
      </c>
      <c r="D42" s="27">
        <v>4</v>
      </c>
      <c r="E42" s="28">
        <f t="shared" si="0"/>
        <v>0.5</v>
      </c>
      <c r="F42" s="29">
        <v>2</v>
      </c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</row>
    <row r="43" spans="1:83" ht="16.5" customHeight="1" x14ac:dyDescent="0.25">
      <c r="A43" s="23" t="s">
        <v>156</v>
      </c>
      <c r="B43" s="25">
        <v>42829</v>
      </c>
      <c r="C43" s="25">
        <v>42829</v>
      </c>
      <c r="D43" s="27">
        <v>1</v>
      </c>
      <c r="E43" s="28">
        <f t="shared" si="0"/>
        <v>2</v>
      </c>
      <c r="F43" s="29">
        <v>2</v>
      </c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</row>
    <row r="44" spans="1:83" ht="16.5" customHeight="1" x14ac:dyDescent="0.25">
      <c r="A44" s="23" t="s">
        <v>92</v>
      </c>
      <c r="B44" s="25">
        <v>42829</v>
      </c>
      <c r="C44" s="25">
        <v>42829</v>
      </c>
      <c r="D44" s="27">
        <v>3</v>
      </c>
      <c r="E44" s="28">
        <f t="shared" si="0"/>
        <v>0.66666666666666663</v>
      </c>
      <c r="F44" s="29">
        <v>2</v>
      </c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</row>
    <row r="45" spans="1:83" ht="16.5" customHeight="1" x14ac:dyDescent="0.25">
      <c r="A45" s="30" t="s">
        <v>167</v>
      </c>
      <c r="B45" s="18"/>
      <c r="C45" s="18"/>
      <c r="D45" s="19"/>
      <c r="E45" s="28"/>
      <c r="F45" s="21"/>
    </row>
    <row r="46" spans="1:83" ht="16.5" customHeight="1" x14ac:dyDescent="0.25">
      <c r="A46" s="47" t="s">
        <v>167</v>
      </c>
      <c r="B46" s="25">
        <v>42830</v>
      </c>
      <c r="C46" s="25">
        <v>42830</v>
      </c>
      <c r="D46" s="27">
        <v>4</v>
      </c>
      <c r="E46" s="28">
        <f t="shared" si="0"/>
        <v>1</v>
      </c>
      <c r="F46" s="29">
        <v>4</v>
      </c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</row>
    <row r="47" spans="1:83" ht="16.5" customHeight="1" x14ac:dyDescent="0.25">
      <c r="A47" s="30" t="s">
        <v>171</v>
      </c>
      <c r="B47" s="18"/>
      <c r="C47" s="18"/>
      <c r="D47" s="19"/>
      <c r="E47" s="28"/>
      <c r="F47" s="21"/>
    </row>
    <row r="48" spans="1:83" ht="16.5" customHeight="1" x14ac:dyDescent="0.25">
      <c r="A48" s="47" t="s">
        <v>172</v>
      </c>
      <c r="B48" s="25">
        <v>42831</v>
      </c>
      <c r="C48" s="25">
        <v>42831</v>
      </c>
      <c r="D48" s="27">
        <v>3</v>
      </c>
      <c r="E48" s="28">
        <f t="shared" si="0"/>
        <v>0.66666666666666663</v>
      </c>
      <c r="F48" s="29">
        <v>2</v>
      </c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</row>
    <row r="49" spans="1:107" ht="16.5" customHeight="1" x14ac:dyDescent="0.25">
      <c r="A49" s="47" t="s">
        <v>174</v>
      </c>
      <c r="B49" s="25">
        <v>42831</v>
      </c>
      <c r="C49" s="25">
        <v>42832</v>
      </c>
      <c r="D49" s="27">
        <v>3</v>
      </c>
      <c r="E49" s="28">
        <f t="shared" si="0"/>
        <v>1.3333333333333333</v>
      </c>
      <c r="F49" s="29">
        <v>4</v>
      </c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</row>
    <row r="50" spans="1:107" ht="16.5" customHeight="1" x14ac:dyDescent="0.25">
      <c r="A50" s="30" t="s">
        <v>181</v>
      </c>
      <c r="B50" s="18"/>
      <c r="C50" s="18"/>
      <c r="D50" s="19"/>
      <c r="E50" s="28"/>
      <c r="F50" s="21"/>
    </row>
    <row r="51" spans="1:107" ht="16.5" customHeight="1" x14ac:dyDescent="0.25">
      <c r="A51" s="47" t="s">
        <v>181</v>
      </c>
      <c r="B51" s="25">
        <v>42843</v>
      </c>
      <c r="C51" s="25">
        <v>42843</v>
      </c>
      <c r="D51" s="27">
        <v>4</v>
      </c>
      <c r="E51" s="28">
        <f t="shared" si="0"/>
        <v>0.75</v>
      </c>
      <c r="F51" s="29">
        <v>3</v>
      </c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</row>
    <row r="52" spans="1:107" ht="16.5" customHeight="1" x14ac:dyDescent="0.25">
      <c r="A52" s="30" t="s">
        <v>171</v>
      </c>
      <c r="B52" s="18"/>
      <c r="C52" s="18"/>
      <c r="D52" s="19"/>
      <c r="E52" s="28"/>
      <c r="F52" s="21"/>
    </row>
    <row r="53" spans="1:107" ht="16.5" customHeight="1" x14ac:dyDescent="0.25">
      <c r="A53" s="47" t="s">
        <v>174</v>
      </c>
      <c r="B53" s="25">
        <v>42846</v>
      </c>
      <c r="C53" s="25">
        <v>42846</v>
      </c>
      <c r="D53" s="27">
        <v>6</v>
      </c>
      <c r="E53" s="28">
        <f t="shared" si="0"/>
        <v>1</v>
      </c>
      <c r="F53" s="29">
        <v>6</v>
      </c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</row>
    <row r="54" spans="1:107" ht="16.5" customHeight="1" x14ac:dyDescent="0.25">
      <c r="A54" s="30" t="s">
        <v>185</v>
      </c>
      <c r="B54" s="18"/>
      <c r="C54" s="18"/>
      <c r="D54" s="19"/>
      <c r="E54" s="28"/>
      <c r="F54" s="21"/>
    </row>
    <row r="55" spans="1:107" ht="16.5" customHeight="1" x14ac:dyDescent="0.25">
      <c r="A55" s="47" t="s">
        <v>186</v>
      </c>
      <c r="B55" s="25">
        <v>42847</v>
      </c>
      <c r="C55" s="25">
        <v>42847</v>
      </c>
      <c r="D55" s="27">
        <v>2</v>
      </c>
      <c r="E55" s="28">
        <f t="shared" si="0"/>
        <v>1</v>
      </c>
      <c r="F55" s="29">
        <v>2</v>
      </c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</row>
    <row r="56" spans="1:107" ht="16.5" customHeight="1" x14ac:dyDescent="0.25">
      <c r="A56" s="47" t="s">
        <v>190</v>
      </c>
      <c r="B56" s="25">
        <v>42847</v>
      </c>
      <c r="C56" s="25">
        <v>42848</v>
      </c>
      <c r="D56" s="27">
        <v>2</v>
      </c>
      <c r="E56" s="28">
        <f t="shared" si="0"/>
        <v>2</v>
      </c>
      <c r="F56" s="29">
        <v>4</v>
      </c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2"/>
      <c r="CZ56" s="22"/>
      <c r="DA56" s="22"/>
      <c r="DB56" s="22"/>
      <c r="DC56" s="22"/>
    </row>
    <row r="57" spans="1:107" ht="16.5" customHeight="1" x14ac:dyDescent="0.25">
      <c r="A57" s="30" t="s">
        <v>192</v>
      </c>
      <c r="B57" s="18"/>
      <c r="C57" s="18"/>
      <c r="D57" s="19"/>
      <c r="E57" s="28"/>
      <c r="F57" s="21"/>
    </row>
    <row r="58" spans="1:107" ht="16.5" customHeight="1" x14ac:dyDescent="0.25">
      <c r="A58" s="47" t="s">
        <v>192</v>
      </c>
      <c r="B58" s="25">
        <v>42849</v>
      </c>
      <c r="C58" s="25">
        <v>42849</v>
      </c>
      <c r="D58" s="27">
        <v>2</v>
      </c>
      <c r="E58" s="28">
        <f t="shared" si="0"/>
        <v>1</v>
      </c>
      <c r="F58" s="29">
        <v>2</v>
      </c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I58" s="22"/>
      <c r="CJ58" s="22"/>
      <c r="CK58" s="22"/>
      <c r="CL58" s="22"/>
      <c r="CM58" s="22"/>
      <c r="CN58" s="22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2"/>
      <c r="CZ58" s="22"/>
      <c r="DA58" s="22"/>
      <c r="DB58" s="22"/>
      <c r="DC58" s="22"/>
    </row>
    <row r="59" spans="1:107" ht="16.5" customHeight="1" x14ac:dyDescent="0.25">
      <c r="A59" s="47" t="s">
        <v>197</v>
      </c>
      <c r="B59" s="25">
        <v>42849</v>
      </c>
      <c r="C59" s="25">
        <v>42850</v>
      </c>
      <c r="D59" s="27">
        <v>1</v>
      </c>
      <c r="E59" s="28">
        <f t="shared" si="0"/>
        <v>1</v>
      </c>
      <c r="F59" s="29">
        <v>1</v>
      </c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I59" s="22"/>
      <c r="CJ59" s="22"/>
      <c r="CK59" s="22"/>
      <c r="CL59" s="22"/>
      <c r="CM59" s="22"/>
      <c r="CN59" s="22"/>
      <c r="CO59" s="22"/>
      <c r="CP59" s="22"/>
      <c r="CQ59" s="22"/>
      <c r="CR59" s="22"/>
      <c r="CS59" s="22"/>
      <c r="CT59" s="22"/>
      <c r="CU59" s="22"/>
      <c r="CV59" s="22"/>
      <c r="CW59" s="22"/>
      <c r="CX59" s="22"/>
      <c r="CY59" s="22"/>
      <c r="CZ59" s="22"/>
      <c r="DA59" s="22"/>
      <c r="DB59" s="22"/>
      <c r="DC59" s="22"/>
    </row>
    <row r="60" spans="1:107" ht="16.5" customHeight="1" x14ac:dyDescent="0.25">
      <c r="A60" s="30" t="s">
        <v>204</v>
      </c>
      <c r="B60" s="18"/>
      <c r="C60" s="18"/>
      <c r="D60" s="19"/>
      <c r="E60" s="28"/>
      <c r="F60" s="21"/>
    </row>
    <row r="61" spans="1:107" ht="16.5" customHeight="1" x14ac:dyDescent="0.25">
      <c r="A61" s="47" t="s">
        <v>205</v>
      </c>
      <c r="B61" s="25">
        <v>42852</v>
      </c>
      <c r="C61" s="25">
        <v>42852</v>
      </c>
      <c r="D61" s="27">
        <v>4</v>
      </c>
      <c r="E61" s="28">
        <f t="shared" si="0"/>
        <v>1</v>
      </c>
      <c r="F61" s="29">
        <v>4</v>
      </c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I61" s="22"/>
      <c r="CJ61" s="22"/>
      <c r="CK61" s="22"/>
      <c r="CL61" s="22"/>
      <c r="CM61" s="22"/>
      <c r="CN61" s="22"/>
      <c r="CO61" s="22"/>
      <c r="CP61" s="22"/>
      <c r="CQ61" s="22"/>
      <c r="CR61" s="22"/>
      <c r="CS61" s="22"/>
      <c r="CT61" s="22"/>
      <c r="CU61" s="22"/>
      <c r="CV61" s="22"/>
      <c r="CW61" s="22"/>
      <c r="CX61" s="22"/>
      <c r="CY61" s="22"/>
      <c r="CZ61" s="22"/>
      <c r="DA61" s="22"/>
      <c r="DB61" s="22"/>
      <c r="DC61" s="22"/>
    </row>
    <row r="62" spans="1:107" ht="16.5" customHeight="1" x14ac:dyDescent="0.25">
      <c r="A62" s="30" t="s">
        <v>217</v>
      </c>
      <c r="B62" s="18"/>
      <c r="C62" s="18"/>
      <c r="D62" s="19"/>
      <c r="E62" s="28"/>
      <c r="F62" s="21"/>
    </row>
    <row r="63" spans="1:107" ht="16.5" customHeight="1" x14ac:dyDescent="0.25">
      <c r="A63" s="47" t="s">
        <v>217</v>
      </c>
      <c r="B63" s="25">
        <v>42858</v>
      </c>
      <c r="C63" s="25">
        <v>42859</v>
      </c>
      <c r="D63" s="27">
        <v>15</v>
      </c>
      <c r="E63" s="28">
        <f t="shared" si="0"/>
        <v>0.8</v>
      </c>
      <c r="F63" s="29">
        <v>12</v>
      </c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I63" s="22"/>
      <c r="CJ63" s="22"/>
      <c r="CK63" s="22"/>
      <c r="CL63" s="22"/>
      <c r="CM63" s="22"/>
      <c r="CN63" s="22"/>
      <c r="CO63" s="22"/>
      <c r="CP63" s="22"/>
      <c r="CQ63" s="22"/>
      <c r="CR63" s="22"/>
      <c r="CS63" s="22"/>
      <c r="CT63" s="22"/>
      <c r="CU63" s="22"/>
      <c r="CV63" s="22"/>
      <c r="CW63" s="22"/>
      <c r="CX63" s="22"/>
      <c r="CY63" s="22"/>
      <c r="CZ63" s="22"/>
      <c r="DA63" s="22"/>
      <c r="DB63" s="22"/>
      <c r="DC63" s="22"/>
    </row>
    <row r="64" spans="1:107" ht="16.5" customHeight="1" x14ac:dyDescent="0.25">
      <c r="A64" s="30" t="s">
        <v>218</v>
      </c>
      <c r="B64" s="18"/>
      <c r="C64" s="18"/>
      <c r="D64" s="19"/>
      <c r="E64" s="28"/>
      <c r="F64" s="21"/>
    </row>
    <row r="65" spans="1:114" ht="16.5" customHeight="1" x14ac:dyDescent="0.25">
      <c r="A65" s="47" t="s">
        <v>219</v>
      </c>
      <c r="B65" s="25">
        <v>42861</v>
      </c>
      <c r="C65" s="25">
        <v>42861</v>
      </c>
      <c r="D65" s="27">
        <v>2</v>
      </c>
      <c r="E65" s="28">
        <f t="shared" si="0"/>
        <v>0.5</v>
      </c>
      <c r="F65" s="29">
        <v>1</v>
      </c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I65" s="22"/>
      <c r="CJ65" s="22"/>
      <c r="CK65" s="22"/>
      <c r="CL65" s="22"/>
      <c r="CM65" s="22"/>
      <c r="CN65" s="22"/>
      <c r="CO65" s="22"/>
      <c r="CP65" s="22"/>
      <c r="CQ65" s="22"/>
      <c r="CR65" s="22"/>
      <c r="CS65" s="22"/>
      <c r="CT65" s="22"/>
      <c r="CU65" s="22"/>
      <c r="CV65" s="22"/>
      <c r="CW65" s="22"/>
      <c r="CX65" s="22"/>
      <c r="CY65" s="22"/>
      <c r="CZ65" s="22"/>
      <c r="DA65" s="22"/>
      <c r="DB65" s="22"/>
      <c r="DC65" s="22"/>
    </row>
    <row r="66" spans="1:114" ht="16.5" customHeight="1" x14ac:dyDescent="0.25">
      <c r="A66" s="47" t="s">
        <v>220</v>
      </c>
      <c r="B66" s="25">
        <v>42861</v>
      </c>
      <c r="C66" s="25">
        <v>42861</v>
      </c>
      <c r="D66" s="27">
        <v>2</v>
      </c>
      <c r="E66" s="28">
        <f t="shared" si="0"/>
        <v>0.5</v>
      </c>
      <c r="F66" s="29">
        <v>1</v>
      </c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I66" s="22"/>
      <c r="CJ66" s="22"/>
      <c r="CK66" s="22"/>
      <c r="CL66" s="22"/>
      <c r="CM66" s="22"/>
      <c r="CN66" s="22"/>
      <c r="CO66" s="22"/>
      <c r="CP66" s="22"/>
      <c r="CQ66" s="22"/>
      <c r="CR66" s="22"/>
      <c r="CS66" s="22"/>
      <c r="CT66" s="22"/>
      <c r="CU66" s="22"/>
      <c r="CV66" s="22"/>
      <c r="CW66" s="22"/>
      <c r="CX66" s="22"/>
      <c r="CY66" s="22"/>
      <c r="CZ66" s="22"/>
      <c r="DA66" s="22"/>
      <c r="DB66" s="22"/>
      <c r="DC66" s="22"/>
    </row>
    <row r="67" spans="1:114" ht="16.5" customHeight="1" x14ac:dyDescent="0.25">
      <c r="A67" s="47" t="s">
        <v>221</v>
      </c>
      <c r="B67" s="25">
        <v>42861</v>
      </c>
      <c r="C67" s="25">
        <v>42861</v>
      </c>
      <c r="D67" s="27">
        <v>2</v>
      </c>
      <c r="E67" s="28">
        <f t="shared" si="0"/>
        <v>1</v>
      </c>
      <c r="F67" s="29">
        <v>2</v>
      </c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I67" s="22"/>
      <c r="CJ67" s="22"/>
      <c r="CK67" s="22"/>
      <c r="CL67" s="22"/>
      <c r="CM67" s="22"/>
      <c r="CN67" s="22"/>
      <c r="CO67" s="22"/>
      <c r="CP67" s="22"/>
      <c r="CQ67" s="22"/>
      <c r="CR67" s="22"/>
      <c r="CS67" s="22"/>
      <c r="CT67" s="22"/>
      <c r="CU67" s="22"/>
      <c r="CV67" s="22"/>
      <c r="CW67" s="22"/>
      <c r="CX67" s="22"/>
      <c r="CY67" s="22"/>
      <c r="CZ67" s="22"/>
      <c r="DA67" s="22"/>
      <c r="DB67" s="22"/>
      <c r="DC67" s="22"/>
    </row>
    <row r="68" spans="1:114" ht="16.5" customHeight="1" x14ac:dyDescent="0.25">
      <c r="A68" s="47" t="s">
        <v>222</v>
      </c>
      <c r="B68" s="25">
        <v>42861</v>
      </c>
      <c r="C68" s="25">
        <v>42861</v>
      </c>
      <c r="D68" s="27">
        <v>2</v>
      </c>
      <c r="E68" s="28">
        <f t="shared" si="0"/>
        <v>1</v>
      </c>
      <c r="F68" s="29">
        <v>2</v>
      </c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I68" s="22"/>
      <c r="CJ68" s="22"/>
      <c r="CK68" s="22"/>
      <c r="CL68" s="22"/>
      <c r="CM68" s="22"/>
      <c r="CN68" s="22"/>
      <c r="CO68" s="22"/>
      <c r="CP68" s="22"/>
      <c r="CQ68" s="22"/>
      <c r="CR68" s="22"/>
      <c r="CS68" s="22"/>
      <c r="CT68" s="22"/>
      <c r="CU68" s="22"/>
      <c r="CV68" s="22"/>
      <c r="CW68" s="22"/>
      <c r="CX68" s="22"/>
      <c r="CY68" s="22"/>
      <c r="CZ68" s="22"/>
      <c r="DA68" s="22"/>
      <c r="DB68" s="22"/>
      <c r="DC68" s="22"/>
      <c r="DD68" s="22"/>
      <c r="DE68" s="22"/>
      <c r="DF68" s="22"/>
      <c r="DG68" s="22"/>
      <c r="DH68" s="22"/>
      <c r="DI68" s="22"/>
      <c r="DJ68" s="22"/>
    </row>
    <row r="69" spans="1:114" ht="16.5" customHeight="1" x14ac:dyDescent="0.25">
      <c r="A69" s="47" t="s">
        <v>223</v>
      </c>
      <c r="B69" s="25">
        <v>42861</v>
      </c>
      <c r="C69" s="25">
        <v>42861</v>
      </c>
      <c r="D69" s="27">
        <v>1</v>
      </c>
      <c r="E69" s="28">
        <f t="shared" si="0"/>
        <v>1</v>
      </c>
      <c r="F69" s="29">
        <v>1</v>
      </c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I69" s="22"/>
      <c r="CJ69" s="22"/>
      <c r="CK69" s="22"/>
      <c r="CL69" s="22"/>
      <c r="CM69" s="22"/>
      <c r="CN69" s="22"/>
      <c r="CO69" s="22"/>
      <c r="CP69" s="22"/>
      <c r="CQ69" s="22"/>
      <c r="CR69" s="22"/>
      <c r="CS69" s="22"/>
      <c r="CT69" s="22"/>
      <c r="CU69" s="22"/>
      <c r="CV69" s="22"/>
      <c r="CW69" s="22"/>
      <c r="CX69" s="22"/>
      <c r="CY69" s="22"/>
      <c r="CZ69" s="22"/>
      <c r="DA69" s="22"/>
      <c r="DB69" s="22"/>
      <c r="DC69" s="22"/>
      <c r="DD69" s="22"/>
      <c r="DE69" s="22"/>
      <c r="DF69" s="22"/>
      <c r="DG69" s="22"/>
      <c r="DH69" s="22"/>
      <c r="DI69" s="22"/>
      <c r="DJ69" s="22"/>
    </row>
    <row r="70" spans="1:114" ht="16.5" customHeight="1" x14ac:dyDescent="0.25">
      <c r="A70" s="47" t="s">
        <v>224</v>
      </c>
      <c r="B70" s="25">
        <v>42861</v>
      </c>
      <c r="C70" s="25">
        <v>42861</v>
      </c>
      <c r="D70" s="27">
        <v>1</v>
      </c>
      <c r="E70" s="28">
        <f t="shared" si="0"/>
        <v>1</v>
      </c>
      <c r="F70" s="29">
        <v>1</v>
      </c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I70" s="22"/>
      <c r="CJ70" s="22"/>
      <c r="CK70" s="22"/>
      <c r="CL70" s="22"/>
      <c r="CM70" s="22"/>
      <c r="CN70" s="22"/>
      <c r="CO70" s="22"/>
      <c r="CP70" s="22"/>
      <c r="CQ70" s="22"/>
      <c r="CR70" s="22"/>
      <c r="CS70" s="22"/>
      <c r="CT70" s="22"/>
      <c r="CU70" s="22"/>
      <c r="CV70" s="22"/>
      <c r="CW70" s="22"/>
      <c r="CX70" s="22"/>
      <c r="CY70" s="22"/>
      <c r="CZ70" s="22"/>
      <c r="DA70" s="22"/>
      <c r="DB70" s="22"/>
      <c r="DC70" s="22"/>
      <c r="DD70" s="22"/>
      <c r="DE70" s="22"/>
      <c r="DF70" s="22"/>
      <c r="DG70" s="22"/>
      <c r="DH70" s="22"/>
      <c r="DI70" s="22"/>
      <c r="DJ70" s="22"/>
    </row>
    <row r="71" spans="1:114" ht="16.5" customHeight="1" x14ac:dyDescent="0.25">
      <c r="A71" s="30" t="s">
        <v>239</v>
      </c>
      <c r="B71" s="18"/>
      <c r="C71" s="18"/>
      <c r="D71" s="19"/>
      <c r="E71" s="28"/>
      <c r="F71" s="21"/>
      <c r="CK71" s="22"/>
      <c r="CL71" s="22"/>
      <c r="CM71" s="22"/>
      <c r="CN71" s="22"/>
      <c r="CO71" s="22"/>
      <c r="CP71" s="22"/>
      <c r="CQ71" s="22"/>
      <c r="CR71" s="22"/>
      <c r="CS71" s="22"/>
      <c r="CT71" s="22"/>
      <c r="CU71" s="22"/>
      <c r="CV71" s="22"/>
      <c r="CW71" s="22"/>
      <c r="CX71" s="22"/>
      <c r="CY71" s="22"/>
      <c r="CZ71" s="22"/>
      <c r="DA71" s="22"/>
      <c r="DB71" s="22"/>
      <c r="DC71" s="22"/>
      <c r="DD71" s="22"/>
      <c r="DE71" s="22"/>
      <c r="DF71" s="22"/>
      <c r="DG71" s="22"/>
      <c r="DH71" s="22"/>
      <c r="DI71" s="22"/>
      <c r="DJ71" s="22"/>
    </row>
    <row r="72" spans="1:114" ht="16.5" customHeight="1" x14ac:dyDescent="0.25">
      <c r="A72" s="47" t="s">
        <v>250</v>
      </c>
      <c r="B72" s="25">
        <v>42865</v>
      </c>
      <c r="C72" s="25">
        <v>42865</v>
      </c>
      <c r="D72" s="27">
        <v>5</v>
      </c>
      <c r="E72" s="28">
        <f t="shared" si="0"/>
        <v>1.2</v>
      </c>
      <c r="F72" s="29">
        <v>6</v>
      </c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I72" s="22"/>
      <c r="CJ72" s="22"/>
      <c r="CK72" s="22"/>
      <c r="CL72" s="22"/>
      <c r="CM72" s="22"/>
      <c r="CN72" s="22"/>
      <c r="CO72" s="22"/>
      <c r="CP72" s="22"/>
      <c r="CQ72" s="22"/>
      <c r="CR72" s="22"/>
      <c r="CS72" s="22"/>
      <c r="CT72" s="22"/>
      <c r="CU72" s="22"/>
      <c r="CV72" s="22"/>
      <c r="CW72" s="22"/>
      <c r="CX72" s="22"/>
      <c r="CY72" s="22"/>
      <c r="CZ72" s="22"/>
      <c r="DA72" s="22"/>
      <c r="DB72" s="22"/>
      <c r="DC72" s="22"/>
      <c r="DD72" s="22"/>
      <c r="DE72" s="22"/>
      <c r="DF72" s="22"/>
      <c r="DG72" s="22"/>
      <c r="DH72" s="22"/>
      <c r="DI72" s="22"/>
      <c r="DJ72" s="22"/>
    </row>
    <row r="73" spans="1:114" ht="16.5" customHeight="1" x14ac:dyDescent="0.25">
      <c r="A73" s="47" t="s">
        <v>246</v>
      </c>
      <c r="B73" s="25">
        <v>42865</v>
      </c>
      <c r="C73" s="25">
        <v>42865</v>
      </c>
      <c r="D73" s="27">
        <v>3</v>
      </c>
      <c r="E73" s="28">
        <f t="shared" si="0"/>
        <v>0.66666666666666663</v>
      </c>
      <c r="F73" s="29">
        <v>2</v>
      </c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I73" s="22"/>
      <c r="CJ73" s="22"/>
      <c r="CK73" s="22"/>
      <c r="CL73" s="22"/>
      <c r="CM73" s="22"/>
      <c r="CN73" s="22"/>
      <c r="CO73" s="22"/>
      <c r="CP73" s="22"/>
      <c r="CQ73" s="22"/>
      <c r="CR73" s="22"/>
      <c r="CS73" s="22"/>
      <c r="CT73" s="22"/>
      <c r="CU73" s="22"/>
      <c r="CV73" s="22"/>
      <c r="CW73" s="22"/>
      <c r="CX73" s="22"/>
      <c r="CY73" s="22"/>
      <c r="CZ73" s="22"/>
      <c r="DA73" s="22"/>
      <c r="DB73" s="22"/>
      <c r="DC73" s="22"/>
      <c r="DD73" s="22"/>
      <c r="DE73" s="22"/>
      <c r="DF73" s="22"/>
      <c r="DG73" s="22"/>
      <c r="DH73" s="22"/>
      <c r="DI73" s="22"/>
      <c r="DJ73" s="22"/>
    </row>
    <row r="74" spans="1:114" ht="16.5" customHeight="1" x14ac:dyDescent="0.25">
      <c r="A74" s="30" t="s">
        <v>239</v>
      </c>
      <c r="B74" s="18"/>
      <c r="C74" s="18"/>
      <c r="D74" s="19"/>
      <c r="E74" s="28"/>
      <c r="F74" s="21"/>
      <c r="CK74" s="22"/>
      <c r="CL74" s="22"/>
      <c r="CM74" s="22"/>
      <c r="CN74" s="22"/>
      <c r="CO74" s="22"/>
      <c r="CP74" s="22"/>
      <c r="CQ74" s="22"/>
      <c r="CR74" s="22"/>
      <c r="CS74" s="22"/>
      <c r="CT74" s="22"/>
      <c r="CU74" s="22"/>
      <c r="CV74" s="22"/>
      <c r="CW74" s="22"/>
      <c r="CX74" s="22"/>
      <c r="CY74" s="22"/>
      <c r="CZ74" s="22"/>
      <c r="DA74" s="22"/>
      <c r="DB74" s="22"/>
      <c r="DC74" s="22"/>
      <c r="DD74" s="22"/>
      <c r="DE74" s="22"/>
      <c r="DF74" s="22"/>
      <c r="DG74" s="22"/>
      <c r="DH74" s="22"/>
      <c r="DI74" s="22"/>
      <c r="DJ74" s="22"/>
    </row>
    <row r="75" spans="1:114" ht="16.5" customHeight="1" x14ac:dyDescent="0.25">
      <c r="A75" s="47" t="s">
        <v>258</v>
      </c>
      <c r="B75" s="25">
        <v>42866</v>
      </c>
      <c r="C75" s="25">
        <v>42867</v>
      </c>
      <c r="D75" s="27">
        <v>7</v>
      </c>
      <c r="E75" s="28">
        <f t="shared" ref="E74:E90" si="1">F75/D75</f>
        <v>1.4285714285714286</v>
      </c>
      <c r="F75" s="29">
        <v>10</v>
      </c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I75" s="22"/>
      <c r="CJ75" s="22"/>
      <c r="CK75" s="22"/>
      <c r="CL75" s="22"/>
      <c r="CM75" s="22"/>
      <c r="CN75" s="22"/>
      <c r="CO75" s="22"/>
      <c r="CP75" s="22"/>
      <c r="CQ75" s="22"/>
      <c r="CR75" s="22"/>
      <c r="CS75" s="22"/>
      <c r="CT75" s="22"/>
      <c r="CU75" s="22"/>
      <c r="CV75" s="22"/>
      <c r="CW75" s="22"/>
      <c r="CX75" s="22"/>
      <c r="CY75" s="22"/>
      <c r="CZ75" s="22"/>
      <c r="DA75" s="22"/>
      <c r="DB75" s="22"/>
      <c r="DC75" s="22"/>
      <c r="DD75" s="22"/>
      <c r="DE75" s="22"/>
      <c r="DF75" s="22"/>
      <c r="DG75" s="22"/>
      <c r="DH75" s="22"/>
      <c r="DI75" s="22"/>
      <c r="DJ75" s="22"/>
    </row>
    <row r="76" spans="1:114" ht="16.5" customHeight="1" x14ac:dyDescent="0.25">
      <c r="A76" s="47" t="s">
        <v>142</v>
      </c>
      <c r="B76" s="25">
        <v>42866</v>
      </c>
      <c r="C76" s="25">
        <v>42866</v>
      </c>
      <c r="D76" s="27">
        <v>1</v>
      </c>
      <c r="E76" s="28">
        <f t="shared" si="1"/>
        <v>1</v>
      </c>
      <c r="F76" s="29">
        <v>1</v>
      </c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I76" s="22"/>
      <c r="CJ76" s="22"/>
      <c r="CK76" s="22"/>
      <c r="CL76" s="22"/>
      <c r="CM76" s="22"/>
      <c r="CN76" s="22"/>
      <c r="CO76" s="22"/>
      <c r="CP76" s="22"/>
      <c r="CQ76" s="22"/>
      <c r="CR76" s="22"/>
      <c r="CS76" s="22"/>
      <c r="CT76" s="22"/>
      <c r="CU76" s="22"/>
      <c r="CV76" s="22"/>
      <c r="CW76" s="22"/>
      <c r="CX76" s="22"/>
      <c r="CY76" s="22"/>
      <c r="CZ76" s="22"/>
      <c r="DA76" s="22"/>
      <c r="DB76" s="22"/>
      <c r="DC76" s="22"/>
      <c r="DD76" s="22"/>
      <c r="DE76" s="22"/>
      <c r="DF76" s="22"/>
      <c r="DG76" s="22"/>
      <c r="DH76" s="22"/>
      <c r="DI76" s="22"/>
      <c r="DJ76" s="22"/>
    </row>
    <row r="77" spans="1:114" ht="16.5" customHeight="1" x14ac:dyDescent="0.25">
      <c r="A77" s="30" t="s">
        <v>239</v>
      </c>
      <c r="B77" s="18"/>
      <c r="C77" s="18"/>
      <c r="D77" s="19"/>
      <c r="E77" s="28"/>
      <c r="F77" s="21"/>
      <c r="CK77" s="22"/>
      <c r="CL77" s="22"/>
      <c r="CM77" s="22"/>
      <c r="CN77" s="22"/>
      <c r="CO77" s="22"/>
      <c r="CP77" s="22"/>
      <c r="CQ77" s="22"/>
      <c r="CR77" s="22"/>
      <c r="CS77" s="22"/>
      <c r="CT77" s="22"/>
      <c r="CU77" s="22"/>
      <c r="CV77" s="22"/>
      <c r="CW77" s="22"/>
      <c r="CX77" s="22"/>
      <c r="CY77" s="22"/>
      <c r="CZ77" s="22"/>
      <c r="DA77" s="22"/>
      <c r="DB77" s="22"/>
      <c r="DC77" s="22"/>
      <c r="DD77" s="22"/>
      <c r="DE77" s="22"/>
      <c r="DF77" s="22"/>
      <c r="DG77" s="22"/>
      <c r="DH77" s="22"/>
      <c r="DI77" s="22"/>
      <c r="DJ77" s="22"/>
    </row>
    <row r="78" spans="1:114" ht="16.5" customHeight="1" x14ac:dyDescent="0.25">
      <c r="A78" s="47" t="s">
        <v>253</v>
      </c>
      <c r="B78" s="25">
        <v>42868</v>
      </c>
      <c r="C78" s="25">
        <v>42868</v>
      </c>
      <c r="D78" s="27">
        <v>6</v>
      </c>
      <c r="E78" s="28">
        <f t="shared" si="1"/>
        <v>1.1666666666666667</v>
      </c>
      <c r="F78" s="29">
        <v>7</v>
      </c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I78" s="22"/>
      <c r="CJ78" s="22"/>
      <c r="CK78" s="22"/>
      <c r="CL78" s="22"/>
      <c r="CM78" s="22"/>
      <c r="CN78" s="22"/>
      <c r="CO78" s="22"/>
      <c r="CP78" s="22"/>
      <c r="CQ78" s="22"/>
      <c r="CR78" s="22"/>
      <c r="CS78" s="22"/>
      <c r="CT78" s="22"/>
      <c r="CU78" s="22"/>
      <c r="CV78" s="22"/>
      <c r="CW78" s="22"/>
      <c r="CX78" s="22"/>
      <c r="CY78" s="22"/>
      <c r="CZ78" s="22"/>
      <c r="DA78" s="22"/>
      <c r="DB78" s="22"/>
      <c r="DC78" s="22"/>
      <c r="DD78" s="22"/>
      <c r="DE78" s="22"/>
      <c r="DF78" s="22"/>
      <c r="DG78" s="22"/>
      <c r="DH78" s="22"/>
      <c r="DI78" s="22"/>
      <c r="DJ78" s="22"/>
    </row>
    <row r="79" spans="1:114" ht="16.5" customHeight="1" x14ac:dyDescent="0.25">
      <c r="A79" s="47" t="s">
        <v>224</v>
      </c>
      <c r="B79" s="25">
        <v>42868</v>
      </c>
      <c r="C79" s="25">
        <v>42868</v>
      </c>
      <c r="D79" s="27">
        <v>3</v>
      </c>
      <c r="E79" s="28">
        <f t="shared" si="1"/>
        <v>1</v>
      </c>
      <c r="F79" s="29">
        <v>3</v>
      </c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I79" s="22"/>
      <c r="CJ79" s="22"/>
      <c r="CK79" s="22"/>
      <c r="CL79" s="22"/>
      <c r="CM79" s="22"/>
      <c r="CN79" s="22"/>
      <c r="CO79" s="22"/>
      <c r="CP79" s="22"/>
      <c r="CQ79" s="22"/>
      <c r="CR79" s="22"/>
      <c r="CS79" s="22"/>
      <c r="CT79" s="22"/>
      <c r="CU79" s="22"/>
      <c r="CV79" s="22"/>
      <c r="CW79" s="22"/>
      <c r="CX79" s="22"/>
      <c r="CY79" s="22"/>
      <c r="CZ79" s="22"/>
      <c r="DA79" s="22"/>
      <c r="DB79" s="22"/>
      <c r="DC79" s="22"/>
      <c r="DD79" s="22"/>
      <c r="DE79" s="22"/>
      <c r="DF79" s="22"/>
      <c r="DG79" s="22"/>
      <c r="DH79" s="22"/>
      <c r="DI79" s="22"/>
      <c r="DJ79" s="22"/>
    </row>
    <row r="80" spans="1:114" ht="16.5" customHeight="1" x14ac:dyDescent="0.25">
      <c r="A80" s="30" t="s">
        <v>275</v>
      </c>
      <c r="B80" s="18"/>
      <c r="C80" s="18"/>
      <c r="D80" s="19"/>
      <c r="E80" s="28"/>
      <c r="F80" s="21"/>
      <c r="CK80" s="22"/>
      <c r="CL80" s="22"/>
      <c r="CM80" s="22"/>
      <c r="CN80" s="22"/>
      <c r="CO80" s="22"/>
      <c r="CP80" s="22"/>
      <c r="CQ80" s="22"/>
      <c r="CR80" s="22"/>
      <c r="CS80" s="22"/>
      <c r="CT80" s="22"/>
      <c r="CU80" s="22"/>
      <c r="CV80" s="22"/>
      <c r="CW80" s="22"/>
      <c r="CX80" s="22"/>
      <c r="CY80" s="22"/>
      <c r="CZ80" s="22"/>
      <c r="DA80" s="22"/>
      <c r="DB80" s="22"/>
      <c r="DC80" s="22"/>
      <c r="DD80" s="22"/>
      <c r="DE80" s="22"/>
      <c r="DF80" s="22"/>
      <c r="DG80" s="22"/>
      <c r="DH80" s="22"/>
      <c r="DI80" s="22"/>
      <c r="DJ80" s="22"/>
    </row>
    <row r="81" spans="1:119" ht="16.5" customHeight="1" x14ac:dyDescent="0.25">
      <c r="A81" s="47" t="s">
        <v>276</v>
      </c>
      <c r="B81" s="25">
        <v>42869</v>
      </c>
      <c r="C81" s="25">
        <v>42869</v>
      </c>
      <c r="D81" s="27">
        <v>3</v>
      </c>
      <c r="E81" s="28">
        <f t="shared" si="1"/>
        <v>1.6666666666666667</v>
      </c>
      <c r="F81" s="29">
        <v>5</v>
      </c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  <c r="DG81" s="22"/>
      <c r="DH81" s="22"/>
      <c r="DI81" s="22"/>
      <c r="DJ81" s="22"/>
    </row>
    <row r="82" spans="1:119" ht="16.5" customHeight="1" x14ac:dyDescent="0.25">
      <c r="A82" s="47" t="s">
        <v>278</v>
      </c>
      <c r="B82" s="25">
        <v>42869</v>
      </c>
      <c r="C82" s="25">
        <v>42869</v>
      </c>
      <c r="D82" s="27">
        <v>2</v>
      </c>
      <c r="E82" s="28">
        <f t="shared" si="1"/>
        <v>4</v>
      </c>
      <c r="F82" s="29">
        <v>8</v>
      </c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I82" s="22"/>
      <c r="CJ82" s="22"/>
      <c r="CK82" s="22"/>
      <c r="CL82" s="22"/>
      <c r="CM82" s="22"/>
      <c r="CN82" s="22"/>
      <c r="CO82" s="22"/>
      <c r="CP82" s="22"/>
      <c r="CQ82" s="22"/>
      <c r="CR82" s="22"/>
      <c r="CS82" s="22"/>
      <c r="CT82" s="22"/>
      <c r="CU82" s="22"/>
      <c r="CV82" s="22"/>
      <c r="CW82" s="22"/>
      <c r="CX82" s="22"/>
      <c r="CY82" s="22"/>
      <c r="CZ82" s="22"/>
      <c r="DA82" s="22"/>
      <c r="DB82" s="22"/>
      <c r="DC82" s="22"/>
      <c r="DD82" s="22"/>
      <c r="DE82" s="22"/>
      <c r="DF82" s="22"/>
      <c r="DG82" s="22"/>
      <c r="DH82" s="22"/>
      <c r="DI82" s="22"/>
      <c r="DJ82" s="22"/>
    </row>
    <row r="83" spans="1:119" ht="16.5" customHeight="1" x14ac:dyDescent="0.25">
      <c r="A83" s="30" t="s">
        <v>281</v>
      </c>
      <c r="B83" s="18"/>
      <c r="C83" s="18"/>
      <c r="D83" s="19"/>
      <c r="E83" s="28"/>
      <c r="F83" s="21"/>
      <c r="CK83" s="22"/>
      <c r="CL83" s="22"/>
      <c r="CM83" s="22"/>
      <c r="CN83" s="22"/>
      <c r="CO83" s="22"/>
      <c r="CP83" s="22"/>
      <c r="CQ83" s="22"/>
      <c r="CR83" s="22"/>
      <c r="CS83" s="22"/>
      <c r="CT83" s="22"/>
      <c r="CU83" s="22"/>
      <c r="CV83" s="22"/>
      <c r="CW83" s="22"/>
      <c r="CX83" s="22"/>
      <c r="CY83" s="22"/>
      <c r="CZ83" s="22"/>
      <c r="DA83" s="22"/>
      <c r="DB83" s="22"/>
      <c r="DC83" s="22"/>
      <c r="DD83" s="22"/>
      <c r="DE83" s="22"/>
      <c r="DF83" s="22"/>
      <c r="DG83" s="22"/>
      <c r="DH83" s="22"/>
      <c r="DI83" s="22"/>
      <c r="DJ83" s="22"/>
    </row>
    <row r="84" spans="1:119" ht="16.5" customHeight="1" x14ac:dyDescent="0.25">
      <c r="A84" s="47" t="s">
        <v>281</v>
      </c>
      <c r="B84" s="25">
        <v>42870</v>
      </c>
      <c r="C84" s="25">
        <v>42871</v>
      </c>
      <c r="D84" s="27">
        <v>5</v>
      </c>
      <c r="E84" s="28">
        <f t="shared" si="1"/>
        <v>1.2</v>
      </c>
      <c r="F84" s="29">
        <v>6</v>
      </c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I84" s="22"/>
      <c r="CJ84" s="22"/>
      <c r="CK84" s="22"/>
      <c r="CL84" s="22"/>
      <c r="CM84" s="22"/>
      <c r="CN84" s="22"/>
      <c r="CO84" s="22"/>
      <c r="CP84" s="22"/>
      <c r="CQ84" s="22"/>
      <c r="CR84" s="22"/>
      <c r="CS84" s="22"/>
      <c r="CT84" s="22"/>
      <c r="CU84" s="22"/>
      <c r="CV84" s="22"/>
      <c r="CW84" s="22"/>
      <c r="CX84" s="22"/>
      <c r="CY84" s="22"/>
      <c r="CZ84" s="22"/>
      <c r="DA84" s="22"/>
      <c r="DB84" s="22"/>
      <c r="DC84" s="22"/>
      <c r="DD84" s="22"/>
      <c r="DE84" s="22"/>
      <c r="DF84" s="22"/>
      <c r="DG84" s="22"/>
      <c r="DH84" s="22"/>
      <c r="DI84" s="22"/>
      <c r="DJ84" s="22"/>
    </row>
    <row r="85" spans="1:119" ht="16.5" customHeight="1" x14ac:dyDescent="0.25">
      <c r="A85" s="30" t="s">
        <v>283</v>
      </c>
      <c r="B85" s="18"/>
      <c r="C85" s="18"/>
      <c r="D85" s="19"/>
      <c r="E85" s="28"/>
      <c r="F85" s="21"/>
      <c r="CK85" s="22"/>
      <c r="CL85" s="22"/>
      <c r="CM85" s="22"/>
      <c r="CN85" s="22"/>
      <c r="CO85" s="22"/>
      <c r="CP85" s="22"/>
      <c r="CQ85" s="22"/>
      <c r="CR85" s="22"/>
      <c r="CS85" s="22"/>
      <c r="CT85" s="22"/>
      <c r="CU85" s="22"/>
      <c r="CV85" s="22"/>
      <c r="CW85" s="22"/>
      <c r="CX85" s="22"/>
      <c r="CY85" s="22"/>
      <c r="CZ85" s="22"/>
      <c r="DA85" s="22"/>
      <c r="DB85" s="22"/>
      <c r="DC85" s="22"/>
      <c r="DD85" s="22"/>
      <c r="DE85" s="22"/>
      <c r="DF85" s="22"/>
      <c r="DG85" s="22"/>
      <c r="DH85" s="22"/>
      <c r="DI85" s="22"/>
      <c r="DJ85" s="22"/>
      <c r="DK85" s="22"/>
      <c r="DL85" s="22"/>
      <c r="DM85" s="22"/>
      <c r="DN85" s="22"/>
      <c r="DO85" s="22"/>
    </row>
    <row r="86" spans="1:119" ht="16.5" customHeight="1" x14ac:dyDescent="0.25">
      <c r="A86" s="47" t="s">
        <v>283</v>
      </c>
      <c r="B86" s="25">
        <v>42877</v>
      </c>
      <c r="C86" s="25">
        <v>42877</v>
      </c>
      <c r="D86" s="27">
        <v>3</v>
      </c>
      <c r="E86" s="28">
        <f t="shared" si="1"/>
        <v>0.66666666666666663</v>
      </c>
      <c r="F86" s="29">
        <v>2</v>
      </c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  <c r="CD86" s="22"/>
      <c r="CE86" s="22"/>
      <c r="CI86" s="22"/>
      <c r="CJ86" s="22"/>
      <c r="CK86" s="22"/>
      <c r="CL86" s="22"/>
      <c r="CM86" s="22"/>
      <c r="CN86" s="22"/>
      <c r="CO86" s="22"/>
      <c r="CP86" s="22"/>
      <c r="CQ86" s="22"/>
      <c r="CR86" s="22"/>
      <c r="CS86" s="22"/>
      <c r="CT86" s="22"/>
      <c r="CU86" s="22"/>
      <c r="CV86" s="22"/>
      <c r="CW86" s="22"/>
      <c r="CX86" s="22"/>
      <c r="CY86" s="22"/>
      <c r="CZ86" s="22"/>
      <c r="DA86" s="22"/>
      <c r="DB86" s="22"/>
      <c r="DC86" s="22"/>
      <c r="DD86" s="22"/>
      <c r="DE86" s="22"/>
      <c r="DF86" s="22"/>
      <c r="DG86" s="22"/>
      <c r="DH86" s="22"/>
      <c r="DI86" s="22"/>
      <c r="DJ86" s="22"/>
      <c r="DK86" s="22"/>
      <c r="DL86" s="22"/>
      <c r="DM86" s="22"/>
      <c r="DN86" s="22"/>
      <c r="DO86" s="22"/>
    </row>
    <row r="87" spans="1:119" ht="16.5" customHeight="1" x14ac:dyDescent="0.25">
      <c r="A87" s="30" t="s">
        <v>287</v>
      </c>
      <c r="B87" s="18"/>
      <c r="C87" s="18"/>
      <c r="D87" s="19"/>
      <c r="E87" s="28"/>
      <c r="F87" s="21"/>
      <c r="CK87" s="22"/>
      <c r="CL87" s="22"/>
      <c r="CM87" s="22"/>
      <c r="CN87" s="22"/>
      <c r="CO87" s="22"/>
      <c r="CP87" s="22"/>
      <c r="CQ87" s="22"/>
      <c r="CR87" s="22"/>
      <c r="CS87" s="22"/>
      <c r="CT87" s="22"/>
      <c r="CU87" s="22"/>
      <c r="CV87" s="22"/>
      <c r="CW87" s="22"/>
      <c r="CX87" s="22"/>
      <c r="CY87" s="22"/>
      <c r="CZ87" s="22"/>
      <c r="DA87" s="22"/>
      <c r="DB87" s="22"/>
      <c r="DC87" s="22"/>
      <c r="DD87" s="22"/>
      <c r="DE87" s="22"/>
      <c r="DF87" s="22"/>
      <c r="DG87" s="22"/>
      <c r="DH87" s="22"/>
      <c r="DI87" s="22"/>
      <c r="DJ87" s="22"/>
      <c r="DK87" s="22"/>
      <c r="DL87" s="22"/>
      <c r="DM87" s="22"/>
      <c r="DN87" s="22"/>
      <c r="DO87" s="22"/>
    </row>
    <row r="88" spans="1:119" ht="16.5" customHeight="1" x14ac:dyDescent="0.25">
      <c r="A88" s="47" t="s">
        <v>288</v>
      </c>
      <c r="B88" s="25">
        <v>42877</v>
      </c>
      <c r="C88" s="25">
        <v>42877</v>
      </c>
      <c r="D88" s="27">
        <v>2</v>
      </c>
      <c r="E88" s="28">
        <f t="shared" si="1"/>
        <v>2</v>
      </c>
      <c r="F88" s="29">
        <v>4</v>
      </c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  <c r="CD88" s="22"/>
      <c r="CE88" s="22"/>
      <c r="CI88" s="22"/>
      <c r="CJ88" s="22"/>
      <c r="CK88" s="22"/>
      <c r="CL88" s="22"/>
      <c r="CM88" s="22"/>
      <c r="CN88" s="22"/>
      <c r="CO88" s="22"/>
      <c r="CP88" s="22"/>
      <c r="CQ88" s="22"/>
      <c r="CR88" s="22"/>
      <c r="CS88" s="22"/>
      <c r="CT88" s="22"/>
      <c r="CU88" s="22"/>
      <c r="CV88" s="22"/>
      <c r="CW88" s="22"/>
      <c r="CX88" s="22"/>
      <c r="CY88" s="22"/>
      <c r="CZ88" s="22"/>
      <c r="DA88" s="22"/>
      <c r="DB88" s="22"/>
      <c r="DC88" s="22"/>
      <c r="DD88" s="22"/>
      <c r="DE88" s="22"/>
      <c r="DF88" s="22"/>
      <c r="DG88" s="22"/>
      <c r="DH88" s="22"/>
      <c r="DI88" s="22"/>
      <c r="DJ88" s="22"/>
      <c r="DK88" s="22"/>
      <c r="DL88" s="22"/>
      <c r="DM88" s="22"/>
      <c r="DN88" s="22"/>
      <c r="DO88" s="22"/>
    </row>
    <row r="89" spans="1:119" ht="16.5" customHeight="1" x14ac:dyDescent="0.25">
      <c r="A89" s="47" t="s">
        <v>289</v>
      </c>
      <c r="B89" s="25">
        <v>42889</v>
      </c>
      <c r="C89" s="25">
        <v>42889</v>
      </c>
      <c r="D89" s="27">
        <v>2</v>
      </c>
      <c r="E89" s="28">
        <f t="shared" si="1"/>
        <v>3</v>
      </c>
      <c r="F89" s="29">
        <v>6</v>
      </c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  <c r="CD89" s="22"/>
      <c r="CE89" s="22"/>
      <c r="CI89" s="22"/>
      <c r="CJ89" s="22"/>
      <c r="CK89" s="22"/>
      <c r="CL89" s="22"/>
      <c r="CM89" s="22"/>
      <c r="CN89" s="22"/>
      <c r="CO89" s="22"/>
      <c r="CP89" s="22"/>
      <c r="CQ89" s="22"/>
      <c r="CR89" s="22"/>
      <c r="CS89" s="22"/>
      <c r="CT89" s="22"/>
      <c r="CU89" s="22"/>
      <c r="CV89" s="22"/>
      <c r="CW89" s="22"/>
      <c r="CX89" s="22"/>
      <c r="CY89" s="22"/>
      <c r="CZ89" s="22"/>
      <c r="DA89" s="22"/>
      <c r="DB89" s="22"/>
      <c r="DC89" s="22"/>
      <c r="DD89" s="22"/>
      <c r="DE89" s="22"/>
      <c r="DF89" s="22"/>
      <c r="DG89" s="22"/>
      <c r="DH89" s="22"/>
      <c r="DI89" s="22"/>
      <c r="DJ89" s="22"/>
      <c r="DK89" s="22"/>
      <c r="DL89" s="22"/>
      <c r="DM89" s="22"/>
      <c r="DN89" s="22"/>
      <c r="DO89" s="22"/>
    </row>
    <row r="90" spans="1:119" x14ac:dyDescent="0.25">
      <c r="A90" s="64" t="s">
        <v>342</v>
      </c>
      <c r="B90" s="64"/>
      <c r="C90" s="64"/>
      <c r="D90" s="66">
        <f>D89+D88+D86+D84+D82+D81+D79+D78+D76+D75+D73+D72+D70+D69+D68+D67+D66+D65+D63+D61+D59+D58+D56+D55+D53+D51+D49+D48+D46+D44+D43+D42+D41+D40+D39+D38+D36+D34+D32+D31+D29+D27+D26+D24+D22+D21+D20+D18+D16+D14+D12+D10+D9</f>
        <v>216</v>
      </c>
      <c r="E90" s="70">
        <f>(E89+E88+E86+E84+E82+E81+E79+E78+E76+E75+E73+E72+E70+E69+E68+E66+E67+E65+E63+E61+E59+E58+E56+E55+E53+E51+E49+E48+E46+E44+E43+E42+E41+E40+E39+E38+E36+E34+E32+E31+E29+E27+E26+E24+E22+E21+E20+E18+E16+E14+E12+E10++E9)/53</f>
        <v>1.0797843665768192</v>
      </c>
      <c r="F90" s="66">
        <f>F89+F88+F86+F84+F82+F81+F79+F78+F76+F75+F72+F73+F70+F69+F68+F67+F66+F65+F63+F61+F59+F58+F56+F55+F53+F51+F49+F48+F46+F44+F43+F42+F41+F40+F39+F38+F36+F34+F32+F31+F29+F27+F26+F24+F22+F20+F21+F18+F16+F14+F12+F10+F9</f>
        <v>225</v>
      </c>
    </row>
  </sheetData>
  <mergeCells count="36">
    <mergeCell ref="CF6:CL6"/>
    <mergeCell ref="CM6:CS6"/>
    <mergeCell ref="CT6:CZ6"/>
    <mergeCell ref="DA6:DG6"/>
    <mergeCell ref="DH6:DN6"/>
    <mergeCell ref="AP6:AV6"/>
    <mergeCell ref="AW6:BC6"/>
    <mergeCell ref="BD6:BJ6"/>
    <mergeCell ref="BK6:BQ6"/>
    <mergeCell ref="BR6:BX6"/>
    <mergeCell ref="BY6:CE6"/>
    <mergeCell ref="CF5:CL5"/>
    <mergeCell ref="CM5:CS5"/>
    <mergeCell ref="CT5:CZ5"/>
    <mergeCell ref="DA5:DG5"/>
    <mergeCell ref="DH5:DN5"/>
    <mergeCell ref="G6:M6"/>
    <mergeCell ref="N6:T6"/>
    <mergeCell ref="U6:AA6"/>
    <mergeCell ref="AB6:AH6"/>
    <mergeCell ref="AI6:AO6"/>
    <mergeCell ref="AP5:AV5"/>
    <mergeCell ref="AW5:BC5"/>
    <mergeCell ref="BD5:BJ5"/>
    <mergeCell ref="BK5:BQ5"/>
    <mergeCell ref="BR5:BX5"/>
    <mergeCell ref="BY5:CE5"/>
    <mergeCell ref="G5:M5"/>
    <mergeCell ref="N5:T5"/>
    <mergeCell ref="U5:AA5"/>
    <mergeCell ref="AB5:AH5"/>
    <mergeCell ref="AI5:AO5"/>
    <mergeCell ref="B2:C2"/>
    <mergeCell ref="G2:W2"/>
    <mergeCell ref="B3:C3"/>
    <mergeCell ref="B4:C4"/>
  </mergeCells>
  <conditionalFormatting sqref="G7:DM7">
    <cfRule type="expression" dxfId="51" priority="4">
      <formula>AND(TODAY()&gt;=G4,TODAY()&lt;H4)</formula>
    </cfRule>
  </conditionalFormatting>
  <conditionalFormatting sqref="E8:E89">
    <cfRule type="dataBar" priority="1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{0932AA5D-E429-473C-9777-B21329041F80}</x14:id>
        </ext>
      </extLst>
    </cfRule>
  </conditionalFormatting>
  <conditionalFormatting sqref="G88:CE89 CI88:CJ89 G86:CE86 CI86:CJ86 CK85:DO89 G84:CE84 CI84:CJ84 G81:CE82 CI81:CJ82 G78:CE79 CI78:CJ79 G75:CE76 CI75:CJ76 G72:CE73 CI72:CJ73 CK71:DJ84 CI65:DC67 CI68:DJ70 G65:CE70 CI63:DC63 G63:CE63 CI61:DC61 G61:CE61 CI58:DC59 G58:CE59 CI56:DC56 G55:CE56 G53:CE53 G51:CE51 G48:CE49 G46:CE46 G38:BJ44 G36:BJ36 G34:BJ34 G31:BJ32 G29:BJ29 G26:BJ27 G24:BJ24 G20:BJ22 G18:BJ18 AK16:AQ16 Y16:AG16 G16:W16 AU16:BJ16 AK14:AQ14 Y14:AG14 G14:W14 AU14:BJ14 G12:BJ12 G8:BJ10">
    <cfRule type="expression" dxfId="50" priority="2">
      <formula>G$4=TODAY()</formula>
    </cfRule>
    <cfRule type="expression" dxfId="49" priority="3">
      <formula>AND($B8&lt;H$4,$C8&gt;=G$4)</formula>
    </cfRule>
  </conditionalFormatting>
  <pageMargins left="0.7" right="0.7" top="0.75" bottom="0.75" header="0.3" footer="0.3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32AA5D-E429-473C-9777-B21329041F8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E8:E89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O91"/>
  <sheetViews>
    <sheetView topLeftCell="A73" zoomScale="85" zoomScaleNormal="85" workbookViewId="0">
      <selection activeCell="D91" sqref="D91"/>
    </sheetView>
  </sheetViews>
  <sheetFormatPr baseColWidth="10" defaultRowHeight="15" x14ac:dyDescent="0.25"/>
  <cols>
    <col min="1" max="1" width="27.42578125" customWidth="1"/>
    <col min="5" max="5" width="15.42578125" customWidth="1"/>
    <col min="7" max="117" width="5.7109375" customWidth="1"/>
  </cols>
  <sheetData>
    <row r="1" spans="1:118" ht="16.5" customHeight="1" x14ac:dyDescent="0.25">
      <c r="A1" s="1" t="s">
        <v>0</v>
      </c>
      <c r="B1" s="1"/>
      <c r="C1" s="1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118" ht="16.5" customHeight="1" x14ac:dyDescent="0.25">
      <c r="A2" s="4" t="s">
        <v>1</v>
      </c>
      <c r="B2" s="55"/>
      <c r="C2" s="55"/>
      <c r="D2" s="2"/>
      <c r="E2" s="5"/>
      <c r="F2" s="2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</row>
    <row r="3" spans="1:118" ht="16.5" customHeight="1" x14ac:dyDescent="0.25">
      <c r="A3" s="54" t="s">
        <v>2</v>
      </c>
      <c r="B3" s="58" t="s">
        <v>3</v>
      </c>
      <c r="C3" s="58"/>
      <c r="D3" s="6"/>
      <c r="E3" s="6"/>
      <c r="F3" s="7"/>
      <c r="G3" s="2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</row>
    <row r="4" spans="1:118" ht="16.5" customHeight="1" x14ac:dyDescent="0.25">
      <c r="A4" s="54" t="s">
        <v>4</v>
      </c>
      <c r="B4" s="59">
        <v>42779</v>
      </c>
      <c r="C4" s="59"/>
      <c r="D4" s="2"/>
      <c r="E4" s="2"/>
      <c r="F4" s="2"/>
      <c r="G4" s="8">
        <v>42779</v>
      </c>
      <c r="H4" s="8">
        <v>42780</v>
      </c>
      <c r="I4" s="8">
        <v>42781</v>
      </c>
      <c r="J4" s="8">
        <v>42782</v>
      </c>
      <c r="K4" s="8">
        <v>42783</v>
      </c>
      <c r="L4" s="8">
        <v>42784</v>
      </c>
      <c r="M4" s="8">
        <v>42785</v>
      </c>
      <c r="N4" s="8">
        <v>42786</v>
      </c>
      <c r="O4" s="8">
        <v>42787</v>
      </c>
      <c r="P4" s="8">
        <v>42788</v>
      </c>
      <c r="Q4" s="8">
        <v>42789</v>
      </c>
      <c r="R4" s="8">
        <v>42790</v>
      </c>
      <c r="S4" s="8">
        <v>42791</v>
      </c>
      <c r="T4" s="8">
        <v>42792</v>
      </c>
      <c r="U4" s="8">
        <v>42793</v>
      </c>
      <c r="V4" s="8">
        <v>42794</v>
      </c>
      <c r="W4" s="8">
        <v>42795</v>
      </c>
      <c r="X4" s="8">
        <v>42796</v>
      </c>
      <c r="Y4" s="8">
        <v>42797</v>
      </c>
      <c r="Z4" s="8">
        <v>42798</v>
      </c>
      <c r="AA4" s="8">
        <v>42799</v>
      </c>
      <c r="AB4" s="8">
        <v>42800</v>
      </c>
      <c r="AC4" s="8">
        <v>42801</v>
      </c>
      <c r="AD4" s="8">
        <v>42802</v>
      </c>
      <c r="AE4" s="8">
        <v>42803</v>
      </c>
      <c r="AF4" s="8">
        <v>42804</v>
      </c>
      <c r="AG4" s="8">
        <v>42805</v>
      </c>
      <c r="AH4" s="8">
        <v>42806</v>
      </c>
      <c r="AI4" s="8">
        <v>42807</v>
      </c>
      <c r="AJ4" s="8">
        <v>42808</v>
      </c>
      <c r="AK4" s="8">
        <v>42809</v>
      </c>
      <c r="AL4" s="8">
        <v>42810</v>
      </c>
      <c r="AM4" s="8">
        <v>42811</v>
      </c>
      <c r="AN4" s="8">
        <v>42812</v>
      </c>
      <c r="AO4" s="8">
        <v>42813</v>
      </c>
      <c r="AP4" s="8">
        <v>42814</v>
      </c>
      <c r="AQ4" s="8">
        <v>42815</v>
      </c>
      <c r="AR4" s="8">
        <v>42816</v>
      </c>
      <c r="AS4" s="8">
        <v>42817</v>
      </c>
      <c r="AT4" s="8">
        <v>42818</v>
      </c>
      <c r="AU4" s="8">
        <v>42819</v>
      </c>
      <c r="AV4" s="8">
        <v>42820</v>
      </c>
      <c r="AW4" s="8">
        <v>42821</v>
      </c>
      <c r="AX4" s="8">
        <v>42822</v>
      </c>
      <c r="AY4" s="8">
        <v>42823</v>
      </c>
      <c r="AZ4" s="8">
        <v>42824</v>
      </c>
      <c r="BA4" s="8">
        <v>42825</v>
      </c>
      <c r="BB4" s="8">
        <v>42826</v>
      </c>
      <c r="BC4" s="8">
        <v>42827</v>
      </c>
      <c r="BD4" s="8">
        <v>42828</v>
      </c>
      <c r="BE4" s="8">
        <v>42829</v>
      </c>
      <c r="BF4" s="8">
        <v>42830</v>
      </c>
      <c r="BG4" s="8">
        <v>42831</v>
      </c>
      <c r="BH4" s="8">
        <v>42832</v>
      </c>
      <c r="BI4" s="8">
        <v>42833</v>
      </c>
      <c r="BJ4" s="8">
        <v>42834</v>
      </c>
      <c r="BK4" s="8">
        <v>42835</v>
      </c>
      <c r="BL4" s="8">
        <v>42836</v>
      </c>
      <c r="BM4" s="8">
        <v>42837</v>
      </c>
      <c r="BN4" s="8">
        <v>42838</v>
      </c>
      <c r="BO4" s="8">
        <v>42839</v>
      </c>
      <c r="BP4" s="8">
        <v>42840</v>
      </c>
      <c r="BQ4" s="8">
        <v>42841</v>
      </c>
      <c r="BR4" s="8">
        <v>42842</v>
      </c>
      <c r="BS4" s="8">
        <v>42843</v>
      </c>
      <c r="BT4" s="8">
        <v>42844</v>
      </c>
      <c r="BU4" s="8">
        <v>42845</v>
      </c>
      <c r="BV4" s="8">
        <v>42846</v>
      </c>
      <c r="BW4" s="8">
        <v>42847</v>
      </c>
      <c r="BX4" s="8">
        <v>42848</v>
      </c>
      <c r="BY4" s="8">
        <v>42849</v>
      </c>
      <c r="BZ4" s="8">
        <v>42850</v>
      </c>
      <c r="CA4" s="8">
        <v>42851</v>
      </c>
      <c r="CB4" s="8">
        <v>42852</v>
      </c>
      <c r="CC4" s="8">
        <v>42853</v>
      </c>
      <c r="CD4" s="8">
        <v>42854</v>
      </c>
      <c r="CE4" s="8">
        <v>42855</v>
      </c>
      <c r="CF4" s="8">
        <v>42856</v>
      </c>
      <c r="CG4" s="8">
        <v>42857</v>
      </c>
      <c r="CH4" s="8">
        <v>42858</v>
      </c>
      <c r="CI4" s="8">
        <v>42859</v>
      </c>
      <c r="CJ4" s="8">
        <v>42860</v>
      </c>
      <c r="CK4" s="8">
        <v>42861</v>
      </c>
      <c r="CL4" s="8">
        <v>42862</v>
      </c>
      <c r="CM4" s="8">
        <v>42863</v>
      </c>
      <c r="CN4" s="8">
        <v>42864</v>
      </c>
      <c r="CO4" s="8">
        <v>42865</v>
      </c>
      <c r="CP4" s="8">
        <v>42866</v>
      </c>
      <c r="CQ4" s="8">
        <v>42867</v>
      </c>
      <c r="CR4" s="8">
        <v>42868</v>
      </c>
      <c r="CS4" s="8">
        <v>42869</v>
      </c>
      <c r="CT4" s="8">
        <v>42870</v>
      </c>
      <c r="CU4" s="8">
        <v>42871</v>
      </c>
      <c r="CV4" s="8">
        <v>42872</v>
      </c>
      <c r="CW4" s="8">
        <v>42873</v>
      </c>
      <c r="CX4" s="8">
        <v>42874</v>
      </c>
      <c r="CY4" s="8">
        <v>42875</v>
      </c>
      <c r="CZ4" s="8">
        <v>42876</v>
      </c>
      <c r="DA4" s="8">
        <v>42877</v>
      </c>
      <c r="DB4" s="8">
        <v>42878</v>
      </c>
      <c r="DC4" s="8">
        <v>42879</v>
      </c>
      <c r="DD4" s="8">
        <v>42880</v>
      </c>
      <c r="DE4" s="8">
        <v>42881</v>
      </c>
      <c r="DF4" s="8">
        <v>42882</v>
      </c>
      <c r="DG4" s="8">
        <v>42883</v>
      </c>
      <c r="DH4" s="8">
        <v>42884</v>
      </c>
      <c r="DI4" s="8">
        <v>42885</v>
      </c>
      <c r="DJ4" s="8">
        <v>42886</v>
      </c>
      <c r="DK4" s="8">
        <v>42887</v>
      </c>
      <c r="DL4" s="8">
        <v>42888</v>
      </c>
      <c r="DM4" s="8">
        <v>42889</v>
      </c>
    </row>
    <row r="5" spans="1:118" ht="16.5" customHeight="1" x14ac:dyDescent="0.25">
      <c r="A5" s="53" t="s">
        <v>5</v>
      </c>
      <c r="B5" s="9">
        <v>1</v>
      </c>
      <c r="C5" s="10"/>
      <c r="D5" s="2"/>
      <c r="E5" s="2"/>
      <c r="F5" s="2"/>
      <c r="G5" s="61" t="s">
        <v>299</v>
      </c>
      <c r="H5" s="61"/>
      <c r="I5" s="61"/>
      <c r="J5" s="61"/>
      <c r="K5" s="61"/>
      <c r="L5" s="61"/>
      <c r="M5" s="61"/>
      <c r="N5" s="61" t="s">
        <v>300</v>
      </c>
      <c r="O5" s="61"/>
      <c r="P5" s="61"/>
      <c r="Q5" s="61"/>
      <c r="R5" s="61"/>
      <c r="S5" s="61"/>
      <c r="T5" s="61"/>
      <c r="U5" s="61" t="s">
        <v>301</v>
      </c>
      <c r="V5" s="61"/>
      <c r="W5" s="61"/>
      <c r="X5" s="61"/>
      <c r="Y5" s="61"/>
      <c r="Z5" s="61"/>
      <c r="AA5" s="61"/>
      <c r="AB5" s="61" t="s">
        <v>302</v>
      </c>
      <c r="AC5" s="61"/>
      <c r="AD5" s="61"/>
      <c r="AE5" s="61"/>
      <c r="AF5" s="61"/>
      <c r="AG5" s="61"/>
      <c r="AH5" s="61"/>
      <c r="AI5" s="61" t="s">
        <v>303</v>
      </c>
      <c r="AJ5" s="61"/>
      <c r="AK5" s="61"/>
      <c r="AL5" s="61"/>
      <c r="AM5" s="61"/>
      <c r="AN5" s="61"/>
      <c r="AO5" s="61"/>
      <c r="AP5" s="61" t="s">
        <v>304</v>
      </c>
      <c r="AQ5" s="61"/>
      <c r="AR5" s="61"/>
      <c r="AS5" s="61"/>
      <c r="AT5" s="61"/>
      <c r="AU5" s="61"/>
      <c r="AV5" s="61"/>
      <c r="AW5" s="61" t="s">
        <v>305</v>
      </c>
      <c r="AX5" s="61"/>
      <c r="AY5" s="61"/>
      <c r="AZ5" s="61"/>
      <c r="BA5" s="61"/>
      <c r="BB5" s="61"/>
      <c r="BC5" s="61"/>
      <c r="BD5" s="61" t="s">
        <v>306</v>
      </c>
      <c r="BE5" s="61"/>
      <c r="BF5" s="61"/>
      <c r="BG5" s="61"/>
      <c r="BH5" s="61"/>
      <c r="BI5" s="61"/>
      <c r="BJ5" s="61"/>
      <c r="BK5" s="61" t="s">
        <v>307</v>
      </c>
      <c r="BL5" s="61"/>
      <c r="BM5" s="61"/>
      <c r="BN5" s="61"/>
      <c r="BO5" s="61"/>
      <c r="BP5" s="61"/>
      <c r="BQ5" s="61"/>
      <c r="BR5" s="61" t="s">
        <v>308</v>
      </c>
      <c r="BS5" s="61"/>
      <c r="BT5" s="61"/>
      <c r="BU5" s="61"/>
      <c r="BV5" s="61"/>
      <c r="BW5" s="61"/>
      <c r="BX5" s="61"/>
      <c r="BY5" s="61" t="s">
        <v>309</v>
      </c>
      <c r="BZ5" s="61"/>
      <c r="CA5" s="61"/>
      <c r="CB5" s="61"/>
      <c r="CC5" s="61"/>
      <c r="CD5" s="61"/>
      <c r="CE5" s="61"/>
      <c r="CF5" s="61" t="s">
        <v>310</v>
      </c>
      <c r="CG5" s="61"/>
      <c r="CH5" s="61"/>
      <c r="CI5" s="61"/>
      <c r="CJ5" s="61"/>
      <c r="CK5" s="61"/>
      <c r="CL5" s="61"/>
      <c r="CM5" s="61" t="s">
        <v>311</v>
      </c>
      <c r="CN5" s="61"/>
      <c r="CO5" s="61"/>
      <c r="CP5" s="61"/>
      <c r="CQ5" s="61"/>
      <c r="CR5" s="61"/>
      <c r="CS5" s="61"/>
      <c r="CT5" s="61" t="s">
        <v>312</v>
      </c>
      <c r="CU5" s="61"/>
      <c r="CV5" s="61"/>
      <c r="CW5" s="61"/>
      <c r="CX5" s="61"/>
      <c r="CY5" s="61"/>
      <c r="CZ5" s="61"/>
      <c r="DA5" s="61" t="s">
        <v>313</v>
      </c>
      <c r="DB5" s="61"/>
      <c r="DC5" s="61"/>
      <c r="DD5" s="61"/>
      <c r="DE5" s="61"/>
      <c r="DF5" s="61"/>
      <c r="DG5" s="61"/>
      <c r="DH5" s="61" t="s">
        <v>314</v>
      </c>
      <c r="DI5" s="61"/>
      <c r="DJ5" s="61"/>
      <c r="DK5" s="61"/>
      <c r="DL5" s="61"/>
      <c r="DM5" s="61"/>
      <c r="DN5" s="61"/>
    </row>
    <row r="6" spans="1:118" ht="20.25" customHeight="1" x14ac:dyDescent="0.25">
      <c r="A6" s="11"/>
      <c r="B6" s="2"/>
      <c r="C6" s="2"/>
      <c r="D6" s="2"/>
      <c r="E6" s="2"/>
      <c r="F6" s="2"/>
      <c r="G6" s="62">
        <v>42779</v>
      </c>
      <c r="H6" s="62"/>
      <c r="I6" s="62"/>
      <c r="J6" s="62"/>
      <c r="K6" s="62"/>
      <c r="L6" s="62"/>
      <c r="M6" s="62"/>
      <c r="N6" s="62">
        <v>42786</v>
      </c>
      <c r="O6" s="62"/>
      <c r="P6" s="62"/>
      <c r="Q6" s="62"/>
      <c r="R6" s="62"/>
      <c r="S6" s="62"/>
      <c r="T6" s="62"/>
      <c r="U6" s="62">
        <v>42793</v>
      </c>
      <c r="V6" s="62"/>
      <c r="W6" s="62"/>
      <c r="X6" s="62"/>
      <c r="Y6" s="62"/>
      <c r="Z6" s="62"/>
      <c r="AA6" s="62"/>
      <c r="AB6" s="62">
        <v>42800</v>
      </c>
      <c r="AC6" s="62"/>
      <c r="AD6" s="62"/>
      <c r="AE6" s="62"/>
      <c r="AF6" s="62"/>
      <c r="AG6" s="62"/>
      <c r="AH6" s="62"/>
      <c r="AI6" s="62">
        <v>42807</v>
      </c>
      <c r="AJ6" s="62"/>
      <c r="AK6" s="62"/>
      <c r="AL6" s="62"/>
      <c r="AM6" s="62"/>
      <c r="AN6" s="62"/>
      <c r="AO6" s="62"/>
      <c r="AP6" s="62">
        <v>42814</v>
      </c>
      <c r="AQ6" s="62"/>
      <c r="AR6" s="62"/>
      <c r="AS6" s="62"/>
      <c r="AT6" s="62"/>
      <c r="AU6" s="62"/>
      <c r="AV6" s="62"/>
      <c r="AW6" s="62">
        <v>42821</v>
      </c>
      <c r="AX6" s="62"/>
      <c r="AY6" s="62"/>
      <c r="AZ6" s="62"/>
      <c r="BA6" s="62"/>
      <c r="BB6" s="62"/>
      <c r="BC6" s="62"/>
      <c r="BD6" s="62">
        <v>42828</v>
      </c>
      <c r="BE6" s="62"/>
      <c r="BF6" s="62"/>
      <c r="BG6" s="62"/>
      <c r="BH6" s="62"/>
      <c r="BI6" s="62"/>
      <c r="BJ6" s="62"/>
      <c r="BK6" s="62">
        <v>42835</v>
      </c>
      <c r="BL6" s="62"/>
      <c r="BM6" s="62"/>
      <c r="BN6" s="62"/>
      <c r="BO6" s="62"/>
      <c r="BP6" s="62"/>
      <c r="BQ6" s="62"/>
      <c r="BR6" s="62">
        <v>42842</v>
      </c>
      <c r="BS6" s="62"/>
      <c r="BT6" s="62"/>
      <c r="BU6" s="62"/>
      <c r="BV6" s="62"/>
      <c r="BW6" s="62"/>
      <c r="BX6" s="62"/>
      <c r="BY6" s="62">
        <v>42849</v>
      </c>
      <c r="BZ6" s="62"/>
      <c r="CA6" s="62"/>
      <c r="CB6" s="62"/>
      <c r="CC6" s="62"/>
      <c r="CD6" s="62"/>
      <c r="CE6" s="62"/>
      <c r="CF6" s="62">
        <v>42856</v>
      </c>
      <c r="CG6" s="62"/>
      <c r="CH6" s="62"/>
      <c r="CI6" s="62"/>
      <c r="CJ6" s="62"/>
      <c r="CK6" s="62"/>
      <c r="CL6" s="62"/>
      <c r="CM6" s="62">
        <v>42863</v>
      </c>
      <c r="CN6" s="62"/>
      <c r="CO6" s="62"/>
      <c r="CP6" s="62"/>
      <c r="CQ6" s="62"/>
      <c r="CR6" s="62"/>
      <c r="CS6" s="62"/>
      <c r="CT6" s="62">
        <v>42870</v>
      </c>
      <c r="CU6" s="62"/>
      <c r="CV6" s="62"/>
      <c r="CW6" s="62"/>
      <c r="CX6" s="62"/>
      <c r="CY6" s="62"/>
      <c r="CZ6" s="62"/>
      <c r="DA6" s="62">
        <v>42877</v>
      </c>
      <c r="DB6" s="62"/>
      <c r="DC6" s="62"/>
      <c r="DD6" s="62"/>
      <c r="DE6" s="62"/>
      <c r="DF6" s="62"/>
      <c r="DG6" s="62"/>
      <c r="DH6" s="62">
        <v>42884</v>
      </c>
      <c r="DI6" s="62"/>
      <c r="DJ6" s="62"/>
      <c r="DK6" s="62"/>
      <c r="DL6" s="62"/>
      <c r="DM6" s="62"/>
      <c r="DN6" s="62"/>
    </row>
    <row r="7" spans="1:118" ht="28.5" customHeight="1" x14ac:dyDescent="0.25">
      <c r="A7" s="12" t="s">
        <v>6</v>
      </c>
      <c r="B7" s="14" t="s">
        <v>8</v>
      </c>
      <c r="C7" s="14" t="s">
        <v>9</v>
      </c>
      <c r="D7" s="15" t="s">
        <v>17</v>
      </c>
      <c r="E7" s="16" t="s">
        <v>326</v>
      </c>
      <c r="F7" s="16" t="s">
        <v>20</v>
      </c>
      <c r="G7" s="17" t="s">
        <v>315</v>
      </c>
      <c r="H7" s="17" t="s">
        <v>316</v>
      </c>
      <c r="I7" s="17" t="s">
        <v>317</v>
      </c>
      <c r="J7" s="17" t="s">
        <v>316</v>
      </c>
      <c r="K7" s="17" t="s">
        <v>318</v>
      </c>
      <c r="L7" s="17" t="s">
        <v>319</v>
      </c>
      <c r="M7" s="17" t="s">
        <v>319</v>
      </c>
      <c r="N7" s="17" t="s">
        <v>315</v>
      </c>
      <c r="O7" s="17" t="s">
        <v>316</v>
      </c>
      <c r="P7" s="17" t="s">
        <v>317</v>
      </c>
      <c r="Q7" s="17" t="s">
        <v>316</v>
      </c>
      <c r="R7" s="17" t="s">
        <v>318</v>
      </c>
      <c r="S7" s="17" t="s">
        <v>319</v>
      </c>
      <c r="T7" s="17" t="s">
        <v>319</v>
      </c>
      <c r="U7" s="17" t="s">
        <v>315</v>
      </c>
      <c r="V7" s="17" t="s">
        <v>316</v>
      </c>
      <c r="W7" s="17" t="s">
        <v>317</v>
      </c>
      <c r="X7" s="17" t="s">
        <v>316</v>
      </c>
      <c r="Y7" s="17" t="s">
        <v>318</v>
      </c>
      <c r="Z7" s="17" t="s">
        <v>319</v>
      </c>
      <c r="AA7" s="17" t="s">
        <v>319</v>
      </c>
      <c r="AB7" s="17" t="s">
        <v>315</v>
      </c>
      <c r="AC7" s="17" t="s">
        <v>316</v>
      </c>
      <c r="AD7" s="17" t="s">
        <v>317</v>
      </c>
      <c r="AE7" s="17" t="s">
        <v>316</v>
      </c>
      <c r="AF7" s="17" t="s">
        <v>318</v>
      </c>
      <c r="AG7" s="17" t="s">
        <v>319</v>
      </c>
      <c r="AH7" s="17" t="s">
        <v>319</v>
      </c>
      <c r="AI7" s="17" t="s">
        <v>315</v>
      </c>
      <c r="AJ7" s="17" t="s">
        <v>316</v>
      </c>
      <c r="AK7" s="17" t="s">
        <v>317</v>
      </c>
      <c r="AL7" s="17" t="s">
        <v>316</v>
      </c>
      <c r="AM7" s="17" t="s">
        <v>318</v>
      </c>
      <c r="AN7" s="17" t="s">
        <v>319</v>
      </c>
      <c r="AO7" s="17" t="s">
        <v>319</v>
      </c>
      <c r="AP7" s="17" t="s">
        <v>315</v>
      </c>
      <c r="AQ7" s="17" t="s">
        <v>316</v>
      </c>
      <c r="AR7" s="17" t="s">
        <v>317</v>
      </c>
      <c r="AS7" s="17" t="s">
        <v>316</v>
      </c>
      <c r="AT7" s="17" t="s">
        <v>318</v>
      </c>
      <c r="AU7" s="17" t="s">
        <v>319</v>
      </c>
      <c r="AV7" s="17" t="s">
        <v>319</v>
      </c>
      <c r="AW7" s="17" t="s">
        <v>315</v>
      </c>
      <c r="AX7" s="17" t="s">
        <v>316</v>
      </c>
      <c r="AY7" s="17" t="s">
        <v>317</v>
      </c>
      <c r="AZ7" s="17" t="s">
        <v>316</v>
      </c>
      <c r="BA7" s="17" t="s">
        <v>318</v>
      </c>
      <c r="BB7" s="17" t="s">
        <v>319</v>
      </c>
      <c r="BC7" s="17" t="s">
        <v>319</v>
      </c>
      <c r="BD7" s="17" t="s">
        <v>315</v>
      </c>
      <c r="BE7" s="17" t="s">
        <v>316</v>
      </c>
      <c r="BF7" s="17" t="s">
        <v>317</v>
      </c>
      <c r="BG7" s="17" t="s">
        <v>316</v>
      </c>
      <c r="BH7" s="17" t="s">
        <v>318</v>
      </c>
      <c r="BI7" s="17" t="s">
        <v>319</v>
      </c>
      <c r="BJ7" s="17" t="s">
        <v>319</v>
      </c>
      <c r="BK7" s="17" t="s">
        <v>315</v>
      </c>
      <c r="BL7" s="17" t="s">
        <v>316</v>
      </c>
      <c r="BM7" s="17" t="s">
        <v>317</v>
      </c>
      <c r="BN7" s="17" t="s">
        <v>316</v>
      </c>
      <c r="BO7" s="17" t="s">
        <v>318</v>
      </c>
      <c r="BP7" s="17" t="s">
        <v>319</v>
      </c>
      <c r="BQ7" s="17" t="s">
        <v>319</v>
      </c>
      <c r="BR7" s="17" t="s">
        <v>315</v>
      </c>
      <c r="BS7" s="17" t="s">
        <v>316</v>
      </c>
      <c r="BT7" s="17" t="s">
        <v>317</v>
      </c>
      <c r="BU7" s="17" t="s">
        <v>316</v>
      </c>
      <c r="BV7" s="17" t="s">
        <v>318</v>
      </c>
      <c r="BW7" s="17" t="s">
        <v>319</v>
      </c>
      <c r="BX7" s="17" t="s">
        <v>319</v>
      </c>
      <c r="BY7" s="17" t="s">
        <v>315</v>
      </c>
      <c r="BZ7" s="17" t="s">
        <v>316</v>
      </c>
      <c r="CA7" s="17" t="s">
        <v>317</v>
      </c>
      <c r="CB7" s="17" t="s">
        <v>316</v>
      </c>
      <c r="CC7" s="17" t="s">
        <v>318</v>
      </c>
      <c r="CD7" s="17" t="s">
        <v>319</v>
      </c>
      <c r="CE7" s="17" t="s">
        <v>319</v>
      </c>
      <c r="CF7" s="17" t="s">
        <v>315</v>
      </c>
      <c r="CG7" s="17" t="s">
        <v>316</v>
      </c>
      <c r="CH7" s="17" t="s">
        <v>317</v>
      </c>
      <c r="CI7" s="17" t="s">
        <v>316</v>
      </c>
      <c r="CJ7" s="17" t="s">
        <v>318</v>
      </c>
      <c r="CK7" s="17" t="s">
        <v>319</v>
      </c>
      <c r="CL7" s="17" t="s">
        <v>319</v>
      </c>
      <c r="CM7" s="17" t="s">
        <v>315</v>
      </c>
      <c r="CN7" s="17" t="s">
        <v>316</v>
      </c>
      <c r="CO7" s="17" t="s">
        <v>317</v>
      </c>
      <c r="CP7" s="17" t="s">
        <v>316</v>
      </c>
      <c r="CQ7" s="17" t="s">
        <v>318</v>
      </c>
      <c r="CR7" s="17" t="s">
        <v>319</v>
      </c>
      <c r="CS7" s="17" t="s">
        <v>319</v>
      </c>
      <c r="CT7" s="17" t="s">
        <v>315</v>
      </c>
      <c r="CU7" s="17" t="s">
        <v>316</v>
      </c>
      <c r="CV7" s="17" t="s">
        <v>317</v>
      </c>
      <c r="CW7" s="17" t="s">
        <v>316</v>
      </c>
      <c r="CX7" s="17" t="s">
        <v>318</v>
      </c>
      <c r="CY7" s="17" t="s">
        <v>319</v>
      </c>
      <c r="CZ7" s="17" t="s">
        <v>319</v>
      </c>
      <c r="DA7" s="17" t="s">
        <v>315</v>
      </c>
      <c r="DB7" s="17" t="s">
        <v>316</v>
      </c>
      <c r="DC7" s="17" t="s">
        <v>317</v>
      </c>
      <c r="DD7" s="17" t="s">
        <v>316</v>
      </c>
      <c r="DE7" s="17" t="s">
        <v>318</v>
      </c>
      <c r="DF7" s="17" t="s">
        <v>319</v>
      </c>
      <c r="DG7" s="17" t="s">
        <v>319</v>
      </c>
      <c r="DH7" s="17" t="s">
        <v>315</v>
      </c>
      <c r="DI7" s="17" t="s">
        <v>316</v>
      </c>
      <c r="DJ7" s="17" t="s">
        <v>317</v>
      </c>
      <c r="DK7" s="17" t="s">
        <v>316</v>
      </c>
      <c r="DL7" s="17" t="s">
        <v>318</v>
      </c>
      <c r="DM7" s="17" t="s">
        <v>319</v>
      </c>
    </row>
    <row r="8" spans="1:118" x14ac:dyDescent="0.25">
      <c r="A8" s="36" t="s">
        <v>26</v>
      </c>
      <c r="B8" s="18"/>
      <c r="C8" s="18"/>
      <c r="D8" s="19"/>
      <c r="E8" s="28"/>
      <c r="F8" s="21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</row>
    <row r="9" spans="1:118" x14ac:dyDescent="0.25">
      <c r="A9" s="23" t="s">
        <v>32</v>
      </c>
      <c r="B9" s="25">
        <v>42782</v>
      </c>
      <c r="C9" s="26">
        <v>42783</v>
      </c>
      <c r="D9" s="27">
        <v>4</v>
      </c>
      <c r="E9" s="28">
        <f>F9/D9</f>
        <v>1.125</v>
      </c>
      <c r="F9" s="29">
        <v>4.5</v>
      </c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</row>
    <row r="10" spans="1:118" x14ac:dyDescent="0.25">
      <c r="A10" s="23" t="s">
        <v>34</v>
      </c>
      <c r="B10" s="25">
        <v>42788</v>
      </c>
      <c r="C10" s="26">
        <v>42789</v>
      </c>
      <c r="D10" s="27">
        <v>2</v>
      </c>
      <c r="E10" s="28">
        <f t="shared" ref="E10:E72" si="0">F10/D10</f>
        <v>1</v>
      </c>
      <c r="F10" s="29">
        <v>2</v>
      </c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</row>
    <row r="11" spans="1:118" x14ac:dyDescent="0.25">
      <c r="A11" s="32" t="s">
        <v>39</v>
      </c>
      <c r="B11" s="18"/>
      <c r="C11" s="18"/>
      <c r="D11" s="19"/>
      <c r="E11" s="28"/>
      <c r="F11" s="21"/>
    </row>
    <row r="12" spans="1:118" x14ac:dyDescent="0.25">
      <c r="A12" s="23" t="s">
        <v>36</v>
      </c>
      <c r="B12" s="25">
        <v>42790</v>
      </c>
      <c r="C12" s="25">
        <v>42790</v>
      </c>
      <c r="D12" s="27">
        <v>2</v>
      </c>
      <c r="E12" s="28">
        <f t="shared" si="0"/>
        <v>1</v>
      </c>
      <c r="F12" s="29">
        <v>2</v>
      </c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</row>
    <row r="13" spans="1:118" x14ac:dyDescent="0.25">
      <c r="A13" s="23" t="s">
        <v>37</v>
      </c>
      <c r="B13" s="25">
        <v>42790</v>
      </c>
      <c r="C13" s="25">
        <v>42791</v>
      </c>
      <c r="D13" s="27">
        <v>4</v>
      </c>
      <c r="E13" s="28">
        <f t="shared" si="0"/>
        <v>1</v>
      </c>
      <c r="F13" s="29">
        <v>4</v>
      </c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</row>
    <row r="14" spans="1:118" ht="16.5" customHeight="1" x14ac:dyDescent="0.25">
      <c r="A14" s="42" t="s">
        <v>42</v>
      </c>
      <c r="B14" s="44"/>
      <c r="C14" s="44"/>
      <c r="D14" s="45"/>
      <c r="E14" s="28"/>
      <c r="F14" s="46"/>
    </row>
    <row r="15" spans="1:118" x14ac:dyDescent="0.25">
      <c r="A15" s="23" t="s">
        <v>42</v>
      </c>
      <c r="B15" s="25">
        <v>42796</v>
      </c>
      <c r="C15" s="25">
        <v>42800</v>
      </c>
      <c r="D15" s="27">
        <v>20</v>
      </c>
      <c r="E15" s="28">
        <f t="shared" si="0"/>
        <v>1.25</v>
      </c>
      <c r="F15" s="29">
        <v>25</v>
      </c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Y15" s="22"/>
      <c r="Z15" s="22"/>
      <c r="AA15" s="22"/>
      <c r="AB15" s="22"/>
      <c r="AC15" s="22"/>
      <c r="AD15" s="22"/>
      <c r="AE15" s="22"/>
      <c r="AF15" s="22"/>
      <c r="AG15" s="22"/>
      <c r="AK15" s="22"/>
      <c r="AL15" s="22"/>
      <c r="AM15" s="22"/>
      <c r="AN15" s="22"/>
      <c r="AO15" s="22"/>
      <c r="AP15" s="22"/>
      <c r="AQ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</row>
    <row r="16" spans="1:118" x14ac:dyDescent="0.25">
      <c r="A16" s="32" t="s">
        <v>46</v>
      </c>
      <c r="B16" s="18"/>
      <c r="C16" s="18"/>
      <c r="D16" s="19"/>
      <c r="E16" s="28"/>
      <c r="F16" s="21"/>
    </row>
    <row r="17" spans="1:62" x14ac:dyDescent="0.25">
      <c r="A17" s="23" t="s">
        <v>47</v>
      </c>
      <c r="B17" s="25">
        <v>42807</v>
      </c>
      <c r="C17" s="25">
        <v>42807</v>
      </c>
      <c r="D17" s="27">
        <v>3</v>
      </c>
      <c r="E17" s="28">
        <f t="shared" si="0"/>
        <v>0.66666666666666663</v>
      </c>
      <c r="F17" s="29">
        <v>2</v>
      </c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</row>
    <row r="18" spans="1:62" x14ac:dyDescent="0.25">
      <c r="A18" s="32" t="s">
        <v>52</v>
      </c>
      <c r="B18" s="18"/>
      <c r="C18" s="18"/>
      <c r="D18" s="19"/>
      <c r="E18" s="28"/>
      <c r="F18" s="21"/>
    </row>
    <row r="19" spans="1:62" x14ac:dyDescent="0.25">
      <c r="A19" s="23" t="s">
        <v>53</v>
      </c>
      <c r="B19" s="25">
        <v>42808</v>
      </c>
      <c r="C19" s="25">
        <v>42810</v>
      </c>
      <c r="D19" s="27">
        <v>2</v>
      </c>
      <c r="E19" s="28">
        <f t="shared" si="0"/>
        <v>1</v>
      </c>
      <c r="F19" s="29">
        <v>2</v>
      </c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</row>
    <row r="20" spans="1:62" x14ac:dyDescent="0.25">
      <c r="A20" t="s">
        <v>54</v>
      </c>
      <c r="B20" s="25">
        <v>42808</v>
      </c>
      <c r="C20" s="25">
        <v>42810</v>
      </c>
      <c r="D20" s="27">
        <v>3</v>
      </c>
      <c r="E20" s="28">
        <f t="shared" si="0"/>
        <v>1</v>
      </c>
      <c r="F20" s="29">
        <v>3</v>
      </c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</row>
    <row r="21" spans="1:62" x14ac:dyDescent="0.25">
      <c r="A21" t="s">
        <v>55</v>
      </c>
      <c r="B21" s="25">
        <v>42808</v>
      </c>
      <c r="C21" s="25">
        <v>42810</v>
      </c>
      <c r="D21" s="27">
        <v>3</v>
      </c>
      <c r="E21" s="28">
        <f t="shared" si="0"/>
        <v>0.66666666666666663</v>
      </c>
      <c r="F21" s="29">
        <v>2</v>
      </c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</row>
    <row r="22" spans="1:62" x14ac:dyDescent="0.25">
      <c r="A22" t="s">
        <v>56</v>
      </c>
      <c r="B22" s="25">
        <v>42808</v>
      </c>
      <c r="C22" s="25">
        <v>42810</v>
      </c>
      <c r="D22" s="27">
        <v>2</v>
      </c>
      <c r="E22" s="28">
        <f t="shared" si="0"/>
        <v>1</v>
      </c>
      <c r="F22" s="29">
        <v>2</v>
      </c>
      <c r="Z22" s="22"/>
      <c r="AA22" s="22"/>
      <c r="AB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</row>
    <row r="23" spans="1:62" x14ac:dyDescent="0.25">
      <c r="A23" s="32" t="s">
        <v>70</v>
      </c>
      <c r="B23" s="18"/>
      <c r="C23" s="18"/>
      <c r="D23" s="19"/>
      <c r="E23" s="28"/>
      <c r="F23" s="21"/>
    </row>
    <row r="24" spans="1:62" x14ac:dyDescent="0.25">
      <c r="A24" s="23" t="s">
        <v>71</v>
      </c>
      <c r="B24" s="25">
        <v>42812</v>
      </c>
      <c r="C24" s="25">
        <v>42812</v>
      </c>
      <c r="D24" s="27">
        <v>3</v>
      </c>
      <c r="E24" s="28">
        <f t="shared" si="0"/>
        <v>0.66666666666666663</v>
      </c>
      <c r="F24" s="29">
        <v>2</v>
      </c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</row>
    <row r="25" spans="1:62" x14ac:dyDescent="0.25">
      <c r="A25" s="32" t="s">
        <v>80</v>
      </c>
      <c r="B25" s="18"/>
      <c r="C25" s="18"/>
      <c r="D25" s="19"/>
      <c r="E25" s="28"/>
      <c r="F25" s="21"/>
    </row>
    <row r="26" spans="1:62" x14ac:dyDescent="0.25">
      <c r="A26" s="23" t="s">
        <v>75</v>
      </c>
      <c r="B26" s="25">
        <v>42813</v>
      </c>
      <c r="C26" s="25">
        <v>42813</v>
      </c>
      <c r="D26" s="27">
        <v>2</v>
      </c>
      <c r="E26" s="28">
        <f t="shared" si="0"/>
        <v>1.5</v>
      </c>
      <c r="F26" s="29">
        <v>3</v>
      </c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</row>
    <row r="27" spans="1:62" x14ac:dyDescent="0.25">
      <c r="A27" s="23" t="s">
        <v>81</v>
      </c>
      <c r="B27" s="25">
        <v>42813</v>
      </c>
      <c r="C27" s="25">
        <v>42815</v>
      </c>
      <c r="D27" s="27">
        <v>5</v>
      </c>
      <c r="E27" s="28">
        <f t="shared" si="0"/>
        <v>0.8</v>
      </c>
      <c r="F27" s="29">
        <v>4</v>
      </c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</row>
    <row r="28" spans="1:62" x14ac:dyDescent="0.25">
      <c r="A28" s="32" t="s">
        <v>87</v>
      </c>
      <c r="B28" s="18"/>
      <c r="C28" s="18"/>
      <c r="D28" s="19"/>
      <c r="E28" s="28"/>
      <c r="F28" s="21"/>
    </row>
    <row r="29" spans="1:62" x14ac:dyDescent="0.25">
      <c r="A29" s="23" t="s">
        <v>90</v>
      </c>
      <c r="B29" s="25">
        <v>42817</v>
      </c>
      <c r="C29" s="25">
        <v>42822</v>
      </c>
      <c r="D29" s="27">
        <v>12</v>
      </c>
      <c r="E29" s="28">
        <f t="shared" si="0"/>
        <v>1.25</v>
      </c>
      <c r="F29" s="29">
        <v>15</v>
      </c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</row>
    <row r="30" spans="1:62" x14ac:dyDescent="0.25">
      <c r="A30" s="32" t="s">
        <v>87</v>
      </c>
      <c r="B30" s="18"/>
      <c r="C30" s="18"/>
      <c r="D30" s="19"/>
      <c r="E30" s="28"/>
      <c r="F30" s="21"/>
    </row>
    <row r="31" spans="1:62" x14ac:dyDescent="0.25">
      <c r="A31" s="23" t="s">
        <v>98</v>
      </c>
      <c r="B31" s="25">
        <v>42823</v>
      </c>
      <c r="C31" s="25">
        <v>42823</v>
      </c>
      <c r="D31" s="27">
        <v>8</v>
      </c>
      <c r="E31" s="28">
        <f t="shared" si="0"/>
        <v>0.75</v>
      </c>
      <c r="F31" s="29">
        <v>6</v>
      </c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</row>
    <row r="32" spans="1:62" x14ac:dyDescent="0.25">
      <c r="A32" s="32" t="s">
        <v>87</v>
      </c>
      <c r="B32" s="18"/>
      <c r="C32" s="18"/>
      <c r="D32" s="19"/>
      <c r="E32" s="28"/>
      <c r="F32" s="21"/>
    </row>
    <row r="33" spans="1:62" ht="18.75" customHeight="1" x14ac:dyDescent="0.25">
      <c r="A33" s="23" t="s">
        <v>107</v>
      </c>
      <c r="B33" s="25">
        <v>42824</v>
      </c>
      <c r="C33" s="25">
        <v>42824</v>
      </c>
      <c r="D33" s="27">
        <v>2</v>
      </c>
      <c r="E33" s="28">
        <f t="shared" si="0"/>
        <v>1</v>
      </c>
      <c r="F33" s="29">
        <v>2</v>
      </c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</row>
    <row r="34" spans="1:62" x14ac:dyDescent="0.25">
      <c r="A34" s="32" t="s">
        <v>87</v>
      </c>
      <c r="B34" s="18"/>
      <c r="C34" s="18"/>
      <c r="D34" s="19"/>
      <c r="E34" s="28"/>
      <c r="F34" s="21"/>
    </row>
    <row r="35" spans="1:62" ht="18.75" customHeight="1" x14ac:dyDescent="0.25">
      <c r="A35" s="23" t="s">
        <v>87</v>
      </c>
      <c r="B35" s="25">
        <v>42825</v>
      </c>
      <c r="C35" s="25">
        <v>42825</v>
      </c>
      <c r="D35" s="27">
        <v>3</v>
      </c>
      <c r="E35" s="28">
        <f t="shared" si="0"/>
        <v>0.66666666666666663</v>
      </c>
      <c r="F35" s="29">
        <v>2</v>
      </c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</row>
    <row r="36" spans="1:62" x14ac:dyDescent="0.25">
      <c r="A36" s="32" t="s">
        <v>120</v>
      </c>
      <c r="B36" s="18"/>
      <c r="C36" s="18"/>
      <c r="D36" s="19"/>
      <c r="E36" s="28"/>
      <c r="F36" s="21"/>
    </row>
    <row r="37" spans="1:62" ht="18.75" customHeight="1" x14ac:dyDescent="0.25">
      <c r="A37" s="23" t="s">
        <v>120</v>
      </c>
      <c r="B37" s="25">
        <v>42826</v>
      </c>
      <c r="C37" s="25">
        <v>42826</v>
      </c>
      <c r="D37" s="27">
        <v>3</v>
      </c>
      <c r="E37" s="28">
        <f t="shared" si="0"/>
        <v>1.6666666666666667</v>
      </c>
      <c r="F37" s="29">
        <v>5</v>
      </c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</row>
    <row r="38" spans="1:62" x14ac:dyDescent="0.25">
      <c r="A38" s="32" t="s">
        <v>123</v>
      </c>
      <c r="B38" s="18"/>
      <c r="C38" s="18"/>
      <c r="D38" s="19"/>
      <c r="E38" s="28"/>
      <c r="F38" s="21"/>
    </row>
    <row r="39" spans="1:62" ht="18.75" customHeight="1" x14ac:dyDescent="0.25">
      <c r="A39" s="23" t="s">
        <v>124</v>
      </c>
      <c r="B39" s="25">
        <v>42826</v>
      </c>
      <c r="C39" s="25">
        <v>42826</v>
      </c>
      <c r="D39" s="27">
        <v>2</v>
      </c>
      <c r="E39" s="28">
        <f t="shared" si="0"/>
        <v>1</v>
      </c>
      <c r="F39" s="29">
        <v>2</v>
      </c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</row>
    <row r="40" spans="1:62" ht="18.75" customHeight="1" x14ac:dyDescent="0.25">
      <c r="A40" s="23" t="s">
        <v>125</v>
      </c>
      <c r="B40" s="25">
        <v>42826</v>
      </c>
      <c r="C40" s="25">
        <v>42827</v>
      </c>
      <c r="D40" s="27">
        <v>3</v>
      </c>
      <c r="E40" s="28">
        <f t="shared" si="0"/>
        <v>1</v>
      </c>
      <c r="F40" s="29">
        <v>3</v>
      </c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</row>
    <row r="41" spans="1:62" x14ac:dyDescent="0.25">
      <c r="A41" s="32" t="s">
        <v>123</v>
      </c>
      <c r="B41" s="18"/>
      <c r="C41" s="18"/>
      <c r="D41" s="19"/>
      <c r="E41" s="28"/>
      <c r="F41" s="21"/>
    </row>
    <row r="42" spans="1:62" ht="18.75" customHeight="1" x14ac:dyDescent="0.25">
      <c r="A42" s="23" t="s">
        <v>130</v>
      </c>
      <c r="B42" s="25">
        <v>42827</v>
      </c>
      <c r="C42" s="25">
        <v>42827</v>
      </c>
      <c r="D42" s="27">
        <v>1</v>
      </c>
      <c r="E42" s="28">
        <f t="shared" si="0"/>
        <v>2</v>
      </c>
      <c r="F42" s="29">
        <v>2</v>
      </c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</row>
    <row r="43" spans="1:62" ht="18.75" customHeight="1" x14ac:dyDescent="0.25">
      <c r="A43" s="32" t="s">
        <v>141</v>
      </c>
      <c r="B43" s="18"/>
      <c r="C43" s="18"/>
      <c r="D43" s="19"/>
      <c r="E43" s="28"/>
      <c r="F43" s="21"/>
    </row>
    <row r="44" spans="1:62" ht="18.75" customHeight="1" x14ac:dyDescent="0.25">
      <c r="A44" s="23" t="s">
        <v>142</v>
      </c>
      <c r="B44" s="25">
        <v>42828</v>
      </c>
      <c r="C44" s="25">
        <v>42828</v>
      </c>
      <c r="D44" s="27">
        <v>2</v>
      </c>
      <c r="E44" s="28">
        <f t="shared" si="0"/>
        <v>1.5</v>
      </c>
      <c r="F44" s="29">
        <v>3</v>
      </c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</row>
    <row r="45" spans="1:62" ht="18.75" customHeight="1" x14ac:dyDescent="0.25">
      <c r="A45" s="23" t="s">
        <v>143</v>
      </c>
      <c r="B45" s="25">
        <v>42828</v>
      </c>
      <c r="C45" s="25">
        <v>42828</v>
      </c>
      <c r="D45" s="27">
        <v>3</v>
      </c>
      <c r="E45" s="28">
        <f t="shared" si="0"/>
        <v>1</v>
      </c>
      <c r="F45" s="29">
        <v>3</v>
      </c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</row>
    <row r="46" spans="1:62" ht="16.5" customHeight="1" x14ac:dyDescent="0.25">
      <c r="A46" s="32" t="s">
        <v>157</v>
      </c>
      <c r="B46" s="18"/>
      <c r="C46" s="18"/>
      <c r="D46" s="19"/>
      <c r="E46" s="28"/>
      <c r="F46" s="21"/>
    </row>
    <row r="47" spans="1:62" ht="18.75" customHeight="1" x14ac:dyDescent="0.25">
      <c r="A47" s="23" t="s">
        <v>158</v>
      </c>
      <c r="B47" s="25">
        <v>42829</v>
      </c>
      <c r="C47" s="25">
        <v>42829</v>
      </c>
      <c r="D47" s="27">
        <v>2</v>
      </c>
      <c r="E47" s="28">
        <f t="shared" si="0"/>
        <v>1</v>
      </c>
      <c r="F47" s="29">
        <v>2</v>
      </c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</row>
    <row r="48" spans="1:62" ht="18.75" customHeight="1" x14ac:dyDescent="0.25">
      <c r="A48" s="23" t="s">
        <v>97</v>
      </c>
      <c r="B48" s="25">
        <v>42829</v>
      </c>
      <c r="C48" s="25">
        <v>42829</v>
      </c>
      <c r="D48" s="27">
        <v>1</v>
      </c>
      <c r="E48" s="28">
        <f t="shared" si="0"/>
        <v>2</v>
      </c>
      <c r="F48" s="29">
        <v>2</v>
      </c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</row>
    <row r="49" spans="1:107" ht="18.75" customHeight="1" x14ac:dyDescent="0.25">
      <c r="A49" s="23" t="s">
        <v>159</v>
      </c>
      <c r="B49" s="25">
        <v>42829</v>
      </c>
      <c r="C49" s="25">
        <v>42829</v>
      </c>
      <c r="D49" s="27">
        <v>2</v>
      </c>
      <c r="E49" s="28">
        <f t="shared" si="0"/>
        <v>1</v>
      </c>
      <c r="F49" s="29">
        <v>2</v>
      </c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</row>
    <row r="50" spans="1:107" ht="17.25" customHeight="1" x14ac:dyDescent="0.25">
      <c r="A50" s="32" t="s">
        <v>169</v>
      </c>
      <c r="B50" s="18"/>
      <c r="C50" s="18"/>
      <c r="D50" s="19"/>
      <c r="E50" s="28"/>
      <c r="F50" s="21"/>
    </row>
    <row r="51" spans="1:107" ht="18.75" customHeight="1" x14ac:dyDescent="0.25">
      <c r="A51" s="47" t="s">
        <v>52</v>
      </c>
      <c r="B51" s="25">
        <v>42830</v>
      </c>
      <c r="C51" s="25">
        <v>42830</v>
      </c>
      <c r="D51" s="27">
        <v>5</v>
      </c>
      <c r="E51" s="28">
        <f t="shared" si="0"/>
        <v>0.8</v>
      </c>
      <c r="F51" s="29">
        <v>4</v>
      </c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</row>
    <row r="52" spans="1:107" ht="17.25" customHeight="1" x14ac:dyDescent="0.25">
      <c r="A52" s="32" t="s">
        <v>179</v>
      </c>
      <c r="B52" s="18"/>
      <c r="C52" s="18"/>
      <c r="D52" s="19"/>
      <c r="E52" s="28"/>
      <c r="F52" s="21"/>
    </row>
    <row r="53" spans="1:107" ht="18.75" customHeight="1" x14ac:dyDescent="0.25">
      <c r="A53" s="47" t="s">
        <v>179</v>
      </c>
      <c r="B53" s="25">
        <v>42841</v>
      </c>
      <c r="C53" s="25">
        <v>42841</v>
      </c>
      <c r="D53" s="27">
        <v>3</v>
      </c>
      <c r="E53" s="28">
        <f t="shared" si="0"/>
        <v>1</v>
      </c>
      <c r="F53" s="29">
        <v>3</v>
      </c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</row>
    <row r="54" spans="1:107" ht="17.25" customHeight="1" x14ac:dyDescent="0.25">
      <c r="A54" s="32" t="s">
        <v>179</v>
      </c>
      <c r="B54" s="18"/>
      <c r="C54" s="18"/>
      <c r="D54" s="19"/>
      <c r="E54" s="28"/>
      <c r="F54" s="21"/>
    </row>
    <row r="55" spans="1:107" ht="18.75" customHeight="1" x14ac:dyDescent="0.25">
      <c r="A55" s="47" t="s">
        <v>179</v>
      </c>
      <c r="B55" s="25">
        <v>42842</v>
      </c>
      <c r="C55" s="25">
        <v>42844</v>
      </c>
      <c r="D55" s="27">
        <v>5</v>
      </c>
      <c r="E55" s="28">
        <f t="shared" si="0"/>
        <v>0.8</v>
      </c>
      <c r="F55" s="29">
        <v>4</v>
      </c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</row>
    <row r="56" spans="1:107" ht="17.25" customHeight="1" x14ac:dyDescent="0.25">
      <c r="A56" s="32" t="s">
        <v>179</v>
      </c>
      <c r="B56" s="18"/>
      <c r="C56" s="18"/>
      <c r="D56" s="19"/>
      <c r="E56" s="28"/>
      <c r="F56" s="21"/>
    </row>
    <row r="57" spans="1:107" ht="18.75" customHeight="1" x14ac:dyDescent="0.25">
      <c r="A57" s="47" t="s">
        <v>183</v>
      </c>
      <c r="B57" s="25">
        <v>42846</v>
      </c>
      <c r="C57" s="25">
        <v>42846</v>
      </c>
      <c r="D57" s="27">
        <v>8</v>
      </c>
      <c r="E57" s="28">
        <f t="shared" si="0"/>
        <v>0.75</v>
      </c>
      <c r="F57" s="29">
        <v>6</v>
      </c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</row>
    <row r="58" spans="1:107" ht="18.75" customHeight="1" x14ac:dyDescent="0.25">
      <c r="A58" s="47" t="s">
        <v>184</v>
      </c>
      <c r="B58" s="25">
        <v>42847</v>
      </c>
      <c r="C58" s="25">
        <v>42847</v>
      </c>
      <c r="D58" s="27">
        <v>4</v>
      </c>
      <c r="E58" s="28">
        <f t="shared" si="0"/>
        <v>0.75</v>
      </c>
      <c r="F58" s="29">
        <v>3</v>
      </c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</row>
    <row r="59" spans="1:107" ht="17.25" customHeight="1" x14ac:dyDescent="0.25">
      <c r="A59" s="32" t="s">
        <v>179</v>
      </c>
      <c r="B59" s="18"/>
      <c r="C59" s="18"/>
      <c r="D59" s="19"/>
      <c r="E59" s="28"/>
      <c r="F59" s="21"/>
    </row>
    <row r="60" spans="1:107" ht="18.75" customHeight="1" x14ac:dyDescent="0.25">
      <c r="A60" s="47" t="s">
        <v>191</v>
      </c>
      <c r="B60" s="25">
        <v>42848</v>
      </c>
      <c r="C60" s="25">
        <v>42848</v>
      </c>
      <c r="D60" s="27">
        <v>4</v>
      </c>
      <c r="E60" s="28">
        <f t="shared" si="0"/>
        <v>0.75</v>
      </c>
      <c r="F60" s="29">
        <v>3</v>
      </c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I60" s="22"/>
      <c r="CJ60" s="22"/>
      <c r="CK60" s="22"/>
      <c r="CL60" s="22"/>
      <c r="CM60" s="22"/>
      <c r="CN60" s="22"/>
      <c r="CO60" s="22"/>
      <c r="CP60" s="22"/>
      <c r="CQ60" s="22"/>
      <c r="CR60" s="22"/>
      <c r="CS60" s="22"/>
      <c r="CT60" s="22"/>
      <c r="CU60" s="22"/>
      <c r="CV60" s="22"/>
      <c r="CW60" s="22"/>
      <c r="CX60" s="22"/>
      <c r="CY60" s="22"/>
      <c r="CZ60" s="22"/>
      <c r="DA60" s="22"/>
      <c r="DB60" s="22"/>
      <c r="DC60" s="22"/>
    </row>
    <row r="61" spans="1:107" ht="17.25" customHeight="1" x14ac:dyDescent="0.25">
      <c r="A61" s="32" t="s">
        <v>87</v>
      </c>
      <c r="B61" s="18"/>
      <c r="C61" s="18"/>
      <c r="D61" s="19"/>
      <c r="E61" s="28"/>
      <c r="F61" s="21"/>
    </row>
    <row r="62" spans="1:107" ht="18.75" customHeight="1" x14ac:dyDescent="0.25">
      <c r="A62" s="47" t="s">
        <v>206</v>
      </c>
      <c r="B62" s="25">
        <v>42852</v>
      </c>
      <c r="C62" s="25">
        <v>42852</v>
      </c>
      <c r="D62" s="27">
        <v>2</v>
      </c>
      <c r="E62" s="28">
        <f t="shared" si="0"/>
        <v>1</v>
      </c>
      <c r="F62" s="29">
        <v>2</v>
      </c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I62" s="22"/>
      <c r="CJ62" s="22"/>
      <c r="CK62" s="22"/>
      <c r="CL62" s="22"/>
      <c r="CM62" s="22"/>
      <c r="CN62" s="22"/>
      <c r="CO62" s="22"/>
      <c r="CP62" s="22"/>
      <c r="CQ62" s="22"/>
      <c r="CR62" s="22"/>
      <c r="CS62" s="22"/>
      <c r="CT62" s="22"/>
      <c r="CU62" s="22"/>
      <c r="CV62" s="22"/>
      <c r="CW62" s="22"/>
      <c r="CX62" s="22"/>
      <c r="CY62" s="22"/>
      <c r="CZ62" s="22"/>
      <c r="DA62" s="22"/>
      <c r="DB62" s="22"/>
      <c r="DC62" s="22"/>
    </row>
    <row r="63" spans="1:107" ht="18.75" customHeight="1" x14ac:dyDescent="0.25">
      <c r="A63" s="47" t="s">
        <v>207</v>
      </c>
      <c r="B63" s="25">
        <v>42852</v>
      </c>
      <c r="C63" s="25">
        <v>42852</v>
      </c>
      <c r="D63" s="27">
        <v>3</v>
      </c>
      <c r="E63" s="28">
        <f t="shared" si="0"/>
        <v>1</v>
      </c>
      <c r="F63" s="29">
        <v>3</v>
      </c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I63" s="22"/>
      <c r="CJ63" s="22"/>
      <c r="CK63" s="22"/>
      <c r="CL63" s="22"/>
      <c r="CM63" s="22"/>
      <c r="CN63" s="22"/>
      <c r="CO63" s="22"/>
      <c r="CP63" s="22"/>
      <c r="CQ63" s="22"/>
      <c r="CR63" s="22"/>
      <c r="CS63" s="22"/>
      <c r="CT63" s="22"/>
      <c r="CU63" s="22"/>
      <c r="CV63" s="22"/>
      <c r="CW63" s="22"/>
      <c r="CX63" s="22"/>
      <c r="CY63" s="22"/>
      <c r="CZ63" s="22"/>
      <c r="DA63" s="22"/>
      <c r="DB63" s="22"/>
      <c r="DC63" s="22"/>
    </row>
    <row r="64" spans="1:107" ht="17.25" customHeight="1" x14ac:dyDescent="0.25">
      <c r="A64" s="32" t="s">
        <v>210</v>
      </c>
      <c r="B64" s="18"/>
      <c r="C64" s="18"/>
      <c r="D64" s="19"/>
      <c r="E64" s="28"/>
      <c r="F64" s="21"/>
    </row>
    <row r="65" spans="1:114" ht="18.75" customHeight="1" x14ac:dyDescent="0.25">
      <c r="A65" s="47" t="s">
        <v>211</v>
      </c>
      <c r="B65" s="25">
        <v>42853</v>
      </c>
      <c r="C65" s="25">
        <v>42853</v>
      </c>
      <c r="D65" s="27">
        <v>2</v>
      </c>
      <c r="E65" s="28">
        <f t="shared" si="0"/>
        <v>1</v>
      </c>
      <c r="F65" s="29">
        <v>2</v>
      </c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I65" s="22"/>
      <c r="CJ65" s="22"/>
      <c r="CK65" s="22"/>
      <c r="CL65" s="22"/>
      <c r="CM65" s="22"/>
      <c r="CN65" s="22"/>
      <c r="CO65" s="22"/>
      <c r="CP65" s="22"/>
      <c r="CQ65" s="22"/>
      <c r="CR65" s="22"/>
      <c r="CS65" s="22"/>
      <c r="CT65" s="22"/>
      <c r="CU65" s="22"/>
      <c r="CV65" s="22"/>
      <c r="CW65" s="22"/>
      <c r="CX65" s="22"/>
      <c r="CY65" s="22"/>
      <c r="CZ65" s="22"/>
      <c r="DA65" s="22"/>
      <c r="DB65" s="22"/>
      <c r="DC65" s="22"/>
    </row>
    <row r="66" spans="1:114" ht="18.75" customHeight="1" x14ac:dyDescent="0.25">
      <c r="A66" s="47" t="s">
        <v>146</v>
      </c>
      <c r="B66" s="25">
        <v>42854</v>
      </c>
      <c r="C66" s="25">
        <v>42854</v>
      </c>
      <c r="D66" s="27">
        <v>3</v>
      </c>
      <c r="E66" s="28">
        <f t="shared" si="0"/>
        <v>2</v>
      </c>
      <c r="F66" s="29">
        <v>6</v>
      </c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I66" s="22"/>
      <c r="CJ66" s="22"/>
      <c r="CK66" s="22"/>
      <c r="CL66" s="22"/>
      <c r="CM66" s="22"/>
      <c r="CN66" s="22"/>
      <c r="CO66" s="22"/>
      <c r="CP66" s="22"/>
      <c r="CQ66" s="22"/>
      <c r="CR66" s="22"/>
      <c r="CS66" s="22"/>
      <c r="CT66" s="22"/>
      <c r="CU66" s="22"/>
      <c r="CV66" s="22"/>
      <c r="CW66" s="22"/>
      <c r="CX66" s="22"/>
      <c r="CY66" s="22"/>
      <c r="CZ66" s="22"/>
      <c r="DA66" s="22"/>
      <c r="DB66" s="22"/>
      <c r="DC66" s="22"/>
    </row>
    <row r="67" spans="1:114" ht="17.25" customHeight="1" x14ac:dyDescent="0.25">
      <c r="A67" s="32" t="s">
        <v>216</v>
      </c>
      <c r="B67" s="18"/>
      <c r="C67" s="18"/>
      <c r="D67" s="19"/>
      <c r="E67" s="28"/>
      <c r="F67" s="21"/>
    </row>
    <row r="68" spans="1:114" ht="18.75" customHeight="1" x14ac:dyDescent="0.25">
      <c r="A68" s="47" t="s">
        <v>216</v>
      </c>
      <c r="B68" s="25">
        <v>42855</v>
      </c>
      <c r="C68" s="25">
        <v>42856</v>
      </c>
      <c r="D68" s="27">
        <v>2</v>
      </c>
      <c r="E68" s="28">
        <f t="shared" si="0"/>
        <v>1.5</v>
      </c>
      <c r="F68" s="29">
        <v>3</v>
      </c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I68" s="22"/>
      <c r="CJ68" s="22"/>
      <c r="CK68" s="22"/>
      <c r="CL68" s="22"/>
      <c r="CM68" s="22"/>
      <c r="CN68" s="22"/>
      <c r="CO68" s="22"/>
      <c r="CP68" s="22"/>
      <c r="CQ68" s="22"/>
      <c r="CR68" s="22"/>
      <c r="CS68" s="22"/>
      <c r="CT68" s="22"/>
      <c r="CU68" s="22"/>
      <c r="CV68" s="22"/>
      <c r="CW68" s="22"/>
      <c r="CX68" s="22"/>
      <c r="CY68" s="22"/>
      <c r="CZ68" s="22"/>
      <c r="DA68" s="22"/>
      <c r="DB68" s="22"/>
      <c r="DC68" s="22"/>
    </row>
    <row r="69" spans="1:114" ht="17.25" customHeight="1" x14ac:dyDescent="0.25">
      <c r="A69" s="32" t="s">
        <v>226</v>
      </c>
      <c r="B69" s="18"/>
      <c r="C69" s="18"/>
      <c r="D69" s="19"/>
      <c r="E69" s="28"/>
      <c r="F69" s="21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I69" s="22"/>
      <c r="CJ69" s="22"/>
      <c r="CK69" s="22"/>
      <c r="CL69" s="22"/>
      <c r="CM69" s="22"/>
      <c r="CN69" s="22"/>
      <c r="CO69" s="22"/>
      <c r="CP69" s="22"/>
      <c r="CQ69" s="22"/>
      <c r="CR69" s="22"/>
      <c r="CS69" s="22"/>
      <c r="CT69" s="22"/>
      <c r="CU69" s="22"/>
      <c r="CV69" s="22"/>
      <c r="CW69" s="22"/>
      <c r="CX69" s="22"/>
      <c r="CY69" s="22"/>
      <c r="CZ69" s="22"/>
      <c r="DA69" s="22"/>
      <c r="DB69" s="22"/>
      <c r="DC69" s="22"/>
      <c r="DD69" s="22"/>
      <c r="DE69" s="22"/>
      <c r="DF69" s="22"/>
      <c r="DG69" s="22"/>
      <c r="DH69" s="22"/>
      <c r="DI69" s="22"/>
      <c r="DJ69" s="22"/>
    </row>
    <row r="70" spans="1:114" ht="18.75" customHeight="1" x14ac:dyDescent="0.25">
      <c r="A70" s="47" t="s">
        <v>227</v>
      </c>
      <c r="B70" s="25">
        <v>42861</v>
      </c>
      <c r="C70" s="25">
        <v>42863</v>
      </c>
      <c r="D70" s="27">
        <v>12</v>
      </c>
      <c r="E70" s="28">
        <f t="shared" si="0"/>
        <v>1.3333333333333333</v>
      </c>
      <c r="F70" s="29">
        <v>16</v>
      </c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CI70" s="22"/>
      <c r="CJ70" s="22"/>
      <c r="CK70" s="22"/>
      <c r="CL70" s="22"/>
      <c r="CM70" s="22"/>
      <c r="CN70" s="22"/>
      <c r="CO70" s="22"/>
      <c r="CP70" s="22"/>
      <c r="CQ70" s="22"/>
      <c r="CR70" s="22"/>
      <c r="CS70" s="22"/>
      <c r="CT70" s="22"/>
      <c r="CU70" s="22"/>
      <c r="CV70" s="22"/>
      <c r="CW70" s="22"/>
      <c r="CX70" s="22"/>
      <c r="CY70" s="22"/>
      <c r="CZ70" s="22"/>
      <c r="DA70" s="22"/>
      <c r="DB70" s="22"/>
      <c r="DC70" s="22"/>
      <c r="DD70" s="22"/>
      <c r="DE70" s="22"/>
      <c r="DF70" s="22"/>
      <c r="DG70" s="22"/>
      <c r="DH70" s="22"/>
      <c r="DI70" s="22"/>
      <c r="DJ70" s="22"/>
    </row>
    <row r="71" spans="1:114" ht="17.25" customHeight="1" x14ac:dyDescent="0.25">
      <c r="A71" s="32" t="s">
        <v>235</v>
      </c>
      <c r="B71" s="18"/>
      <c r="C71" s="18"/>
      <c r="D71" s="19"/>
      <c r="E71" s="28"/>
      <c r="F71" s="21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I71" s="22"/>
      <c r="CJ71" s="22"/>
      <c r="CK71" s="22"/>
      <c r="CL71" s="22"/>
      <c r="CM71" s="22"/>
      <c r="CN71" s="22"/>
      <c r="CO71" s="22"/>
      <c r="CP71" s="22"/>
      <c r="CQ71" s="22"/>
      <c r="CR71" s="22"/>
      <c r="CS71" s="22"/>
      <c r="CT71" s="22"/>
      <c r="CU71" s="22"/>
      <c r="CV71" s="22"/>
      <c r="CW71" s="22"/>
      <c r="CX71" s="22"/>
      <c r="CY71" s="22"/>
      <c r="CZ71" s="22"/>
      <c r="DA71" s="22"/>
      <c r="DB71" s="22"/>
      <c r="DC71" s="22"/>
      <c r="DD71" s="22"/>
      <c r="DE71" s="22"/>
      <c r="DF71" s="22"/>
      <c r="DG71" s="22"/>
      <c r="DH71" s="22"/>
      <c r="DI71" s="22"/>
      <c r="DJ71" s="22"/>
    </row>
    <row r="72" spans="1:114" ht="18.75" customHeight="1" x14ac:dyDescent="0.25">
      <c r="A72" s="47" t="s">
        <v>125</v>
      </c>
      <c r="B72" s="25">
        <v>42864</v>
      </c>
      <c r="C72" s="25">
        <v>42864</v>
      </c>
      <c r="D72" s="27">
        <v>5</v>
      </c>
      <c r="E72" s="28">
        <f t="shared" si="0"/>
        <v>1</v>
      </c>
      <c r="F72" s="29">
        <v>5</v>
      </c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CK72" s="22"/>
      <c r="CL72" s="22"/>
      <c r="CM72" s="22"/>
      <c r="CN72" s="22"/>
      <c r="CO72" s="22"/>
      <c r="CP72" s="22"/>
      <c r="CQ72" s="22"/>
      <c r="CR72" s="22"/>
      <c r="CS72" s="22"/>
      <c r="CT72" s="22"/>
      <c r="CU72" s="22"/>
      <c r="CV72" s="22"/>
      <c r="CW72" s="22"/>
      <c r="CX72" s="22"/>
      <c r="CY72" s="22"/>
      <c r="CZ72" s="22"/>
      <c r="DA72" s="22"/>
      <c r="DB72" s="22"/>
      <c r="DC72" s="22"/>
      <c r="DD72" s="22"/>
      <c r="DE72" s="22"/>
      <c r="DF72" s="22"/>
      <c r="DG72" s="22"/>
      <c r="DH72" s="22"/>
      <c r="DI72" s="22"/>
      <c r="DJ72" s="22"/>
    </row>
    <row r="73" spans="1:114" ht="17.25" customHeight="1" x14ac:dyDescent="0.25">
      <c r="A73" s="32" t="s">
        <v>248</v>
      </c>
      <c r="B73" s="18"/>
      <c r="C73" s="18"/>
      <c r="D73" s="19"/>
      <c r="E73" s="28"/>
      <c r="F73" s="21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I73" s="22"/>
      <c r="CJ73" s="22"/>
      <c r="CK73" s="22"/>
      <c r="CL73" s="22"/>
      <c r="CM73" s="22"/>
      <c r="CN73" s="22"/>
      <c r="CO73" s="22"/>
      <c r="CP73" s="22"/>
      <c r="CQ73" s="22"/>
      <c r="CR73" s="22"/>
      <c r="CS73" s="22"/>
      <c r="CT73" s="22"/>
      <c r="CU73" s="22"/>
      <c r="CV73" s="22"/>
      <c r="CW73" s="22"/>
      <c r="CX73" s="22"/>
      <c r="CY73" s="22"/>
      <c r="CZ73" s="22"/>
      <c r="DA73" s="22"/>
      <c r="DB73" s="22"/>
      <c r="DC73" s="22"/>
      <c r="DD73" s="22"/>
      <c r="DE73" s="22"/>
      <c r="DF73" s="22"/>
      <c r="DG73" s="22"/>
      <c r="DH73" s="22"/>
      <c r="DI73" s="22"/>
      <c r="DJ73" s="22"/>
    </row>
    <row r="74" spans="1:114" ht="18.75" customHeight="1" x14ac:dyDescent="0.25">
      <c r="A74" s="47" t="s">
        <v>247</v>
      </c>
      <c r="B74" s="25">
        <v>42865</v>
      </c>
      <c r="C74" s="25">
        <v>42865</v>
      </c>
      <c r="D74" s="27">
        <v>5</v>
      </c>
      <c r="E74" s="28">
        <f t="shared" ref="E74:E90" si="1">F74/D74</f>
        <v>1.2</v>
      </c>
      <c r="F74" s="29">
        <v>6</v>
      </c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CK74" s="22"/>
      <c r="CL74" s="22"/>
      <c r="CM74" s="22"/>
      <c r="CN74" s="22"/>
      <c r="CO74" s="22"/>
      <c r="CP74" s="22"/>
      <c r="CQ74" s="22"/>
      <c r="CR74" s="22"/>
      <c r="CS74" s="22"/>
      <c r="CT74" s="22"/>
      <c r="CU74" s="22"/>
      <c r="CV74" s="22"/>
      <c r="CW74" s="22"/>
      <c r="CX74" s="22"/>
      <c r="CY74" s="22"/>
      <c r="CZ74" s="22"/>
      <c r="DA74" s="22"/>
      <c r="DB74" s="22"/>
      <c r="DC74" s="22"/>
      <c r="DD74" s="22"/>
      <c r="DE74" s="22"/>
      <c r="DF74" s="22"/>
      <c r="DG74" s="22"/>
      <c r="DH74" s="22"/>
      <c r="DI74" s="22"/>
      <c r="DJ74" s="22"/>
    </row>
    <row r="75" spans="1:114" ht="18.75" customHeight="1" x14ac:dyDescent="0.25">
      <c r="A75" s="47" t="s">
        <v>249</v>
      </c>
      <c r="B75" s="25">
        <v>42865</v>
      </c>
      <c r="C75" s="25">
        <v>42865</v>
      </c>
      <c r="D75" s="27">
        <v>3</v>
      </c>
      <c r="E75" s="28">
        <f t="shared" si="1"/>
        <v>0.66666666666666663</v>
      </c>
      <c r="F75" s="29">
        <v>2</v>
      </c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CK75" s="22"/>
      <c r="CL75" s="22"/>
      <c r="CM75" s="22"/>
      <c r="CN75" s="22"/>
      <c r="CO75" s="22"/>
      <c r="CP75" s="22"/>
      <c r="CQ75" s="22"/>
      <c r="CR75" s="22"/>
      <c r="CS75" s="22"/>
      <c r="CT75" s="22"/>
      <c r="CU75" s="22"/>
      <c r="CV75" s="22"/>
      <c r="CW75" s="22"/>
      <c r="CX75" s="22"/>
      <c r="CY75" s="22"/>
      <c r="CZ75" s="22"/>
      <c r="DA75" s="22"/>
      <c r="DB75" s="22"/>
      <c r="DC75" s="22"/>
      <c r="DD75" s="22"/>
      <c r="DE75" s="22"/>
      <c r="DF75" s="22"/>
      <c r="DG75" s="22"/>
      <c r="DH75" s="22"/>
      <c r="DI75" s="22"/>
      <c r="DJ75" s="22"/>
    </row>
    <row r="76" spans="1:114" ht="17.25" customHeight="1" x14ac:dyDescent="0.25">
      <c r="A76" s="32" t="s">
        <v>241</v>
      </c>
      <c r="B76" s="18"/>
      <c r="C76" s="18"/>
      <c r="D76" s="19"/>
      <c r="E76" s="28"/>
      <c r="F76" s="21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I76" s="22"/>
      <c r="CJ76" s="22"/>
      <c r="CK76" s="22"/>
      <c r="CL76" s="22"/>
      <c r="CM76" s="22"/>
      <c r="CN76" s="22"/>
      <c r="CO76" s="22"/>
      <c r="CP76" s="22"/>
      <c r="CQ76" s="22"/>
      <c r="CR76" s="22"/>
      <c r="CS76" s="22"/>
      <c r="CT76" s="22"/>
      <c r="CU76" s="22"/>
      <c r="CV76" s="22"/>
      <c r="CW76" s="22"/>
      <c r="CX76" s="22"/>
      <c r="CY76" s="22"/>
      <c r="CZ76" s="22"/>
      <c r="DA76" s="22"/>
      <c r="DB76" s="22"/>
      <c r="DC76" s="22"/>
      <c r="DD76" s="22"/>
      <c r="DE76" s="22"/>
      <c r="DF76" s="22"/>
      <c r="DG76" s="22"/>
      <c r="DH76" s="22"/>
      <c r="DI76" s="22"/>
      <c r="DJ76" s="22"/>
    </row>
    <row r="77" spans="1:114" ht="18.75" customHeight="1" x14ac:dyDescent="0.25">
      <c r="A77" s="47" t="s">
        <v>242</v>
      </c>
      <c r="B77" s="25">
        <v>42866</v>
      </c>
      <c r="C77" s="25">
        <v>42866</v>
      </c>
      <c r="D77" s="27">
        <v>8</v>
      </c>
      <c r="E77" s="28">
        <f t="shared" si="1"/>
        <v>1</v>
      </c>
      <c r="F77" s="29">
        <v>8</v>
      </c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CK77" s="22"/>
      <c r="CL77" s="22"/>
      <c r="CM77" s="22"/>
      <c r="CN77" s="22"/>
      <c r="CO77" s="22"/>
      <c r="CP77" s="22"/>
      <c r="CQ77" s="22"/>
      <c r="CR77" s="22"/>
      <c r="CS77" s="22"/>
      <c r="CT77" s="22"/>
      <c r="CU77" s="22"/>
      <c r="CV77" s="22"/>
      <c r="CW77" s="22"/>
      <c r="CX77" s="22"/>
      <c r="CY77" s="22"/>
      <c r="CZ77" s="22"/>
      <c r="DA77" s="22"/>
      <c r="DB77" s="22"/>
      <c r="DC77" s="22"/>
      <c r="DD77" s="22"/>
      <c r="DE77" s="22"/>
      <c r="DF77" s="22"/>
      <c r="DG77" s="22"/>
      <c r="DH77" s="22"/>
      <c r="DI77" s="22"/>
      <c r="DJ77" s="22"/>
    </row>
    <row r="78" spans="1:114" ht="17.25" customHeight="1" x14ac:dyDescent="0.25">
      <c r="A78" s="32" t="s">
        <v>256</v>
      </c>
      <c r="B78" s="18"/>
      <c r="C78" s="18"/>
      <c r="D78" s="19"/>
      <c r="E78" s="28"/>
      <c r="F78" s="21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I78" s="22"/>
      <c r="CJ78" s="22"/>
      <c r="CK78" s="22"/>
      <c r="CL78" s="22"/>
      <c r="CM78" s="22"/>
      <c r="CN78" s="22"/>
      <c r="CO78" s="22"/>
      <c r="CP78" s="22"/>
      <c r="CQ78" s="22"/>
      <c r="CR78" s="22"/>
      <c r="CS78" s="22"/>
      <c r="CT78" s="22"/>
      <c r="CU78" s="22"/>
      <c r="CV78" s="22"/>
      <c r="CW78" s="22"/>
      <c r="CX78" s="22"/>
      <c r="CY78" s="22"/>
      <c r="CZ78" s="22"/>
      <c r="DA78" s="22"/>
      <c r="DB78" s="22"/>
      <c r="DC78" s="22"/>
      <c r="DD78" s="22"/>
      <c r="DE78" s="22"/>
      <c r="DF78" s="22"/>
      <c r="DG78" s="22"/>
      <c r="DH78" s="22"/>
      <c r="DI78" s="22"/>
      <c r="DJ78" s="22"/>
    </row>
    <row r="79" spans="1:114" ht="18.75" customHeight="1" x14ac:dyDescent="0.25">
      <c r="A79" s="47" t="s">
        <v>257</v>
      </c>
      <c r="B79" s="25">
        <v>42867</v>
      </c>
      <c r="C79" s="25">
        <v>42867</v>
      </c>
      <c r="D79" s="27">
        <v>3</v>
      </c>
      <c r="E79" s="28">
        <f t="shared" si="1"/>
        <v>1.3333333333333333</v>
      </c>
      <c r="F79" s="29">
        <v>4</v>
      </c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CK79" s="22"/>
      <c r="CL79" s="22"/>
      <c r="CM79" s="22"/>
      <c r="CN79" s="22"/>
      <c r="CO79" s="22"/>
      <c r="CP79" s="22"/>
      <c r="CQ79" s="22"/>
      <c r="CR79" s="22"/>
      <c r="CS79" s="22"/>
      <c r="CT79" s="22"/>
      <c r="CU79" s="22"/>
      <c r="CV79" s="22"/>
      <c r="CW79" s="22"/>
      <c r="CX79" s="22"/>
      <c r="CY79" s="22"/>
      <c r="CZ79" s="22"/>
      <c r="DA79" s="22"/>
      <c r="DB79" s="22"/>
      <c r="DC79" s="22"/>
      <c r="DD79" s="22"/>
      <c r="DE79" s="22"/>
      <c r="DF79" s="22"/>
      <c r="DG79" s="22"/>
      <c r="DH79" s="22"/>
      <c r="DI79" s="22"/>
      <c r="DJ79" s="22"/>
    </row>
    <row r="80" spans="1:114" ht="18.75" customHeight="1" x14ac:dyDescent="0.25">
      <c r="A80" s="47" t="s">
        <v>205</v>
      </c>
      <c r="B80" s="25">
        <v>42867</v>
      </c>
      <c r="C80" s="25">
        <v>42867</v>
      </c>
      <c r="D80" s="27">
        <v>5</v>
      </c>
      <c r="E80" s="28">
        <f t="shared" si="1"/>
        <v>0.8</v>
      </c>
      <c r="F80" s="29">
        <v>4</v>
      </c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CK80" s="22"/>
      <c r="CL80" s="22"/>
      <c r="CM80" s="22"/>
      <c r="CN80" s="22"/>
      <c r="CO80" s="22"/>
      <c r="CP80" s="22"/>
      <c r="CQ80" s="22"/>
      <c r="CR80" s="22"/>
      <c r="CS80" s="22"/>
      <c r="CT80" s="22"/>
      <c r="CU80" s="22"/>
      <c r="CV80" s="22"/>
      <c r="CW80" s="22"/>
      <c r="CX80" s="22"/>
      <c r="CY80" s="22"/>
      <c r="CZ80" s="22"/>
      <c r="DA80" s="22"/>
      <c r="DB80" s="22"/>
      <c r="DC80" s="22"/>
      <c r="DD80" s="22"/>
      <c r="DE80" s="22"/>
      <c r="DF80" s="22"/>
      <c r="DG80" s="22"/>
      <c r="DH80" s="22"/>
      <c r="DI80" s="22"/>
      <c r="DJ80" s="22"/>
    </row>
    <row r="81" spans="1:119" ht="17.25" customHeight="1" x14ac:dyDescent="0.25">
      <c r="A81" s="32" t="s">
        <v>256</v>
      </c>
      <c r="B81" s="18"/>
      <c r="C81" s="18"/>
      <c r="D81" s="19"/>
      <c r="E81" s="28"/>
      <c r="F81" s="21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  <c r="DG81" s="22"/>
      <c r="DH81" s="22"/>
      <c r="DI81" s="22"/>
      <c r="DJ81" s="22"/>
    </row>
    <row r="82" spans="1:119" ht="18.75" customHeight="1" x14ac:dyDescent="0.25">
      <c r="A82" s="47" t="s">
        <v>205</v>
      </c>
      <c r="B82" s="25">
        <v>42868</v>
      </c>
      <c r="C82" s="25">
        <v>42868</v>
      </c>
      <c r="D82" s="27">
        <v>8</v>
      </c>
      <c r="E82" s="28">
        <f t="shared" si="1"/>
        <v>0.875</v>
      </c>
      <c r="F82" s="29">
        <v>7</v>
      </c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CK82" s="22"/>
      <c r="CL82" s="22"/>
      <c r="CM82" s="22"/>
      <c r="CN82" s="22"/>
      <c r="CO82" s="22"/>
      <c r="CP82" s="22"/>
      <c r="CQ82" s="22"/>
      <c r="CR82" s="22"/>
      <c r="CS82" s="22"/>
      <c r="CT82" s="22"/>
      <c r="CU82" s="22"/>
      <c r="CV82" s="22"/>
      <c r="CW82" s="22"/>
      <c r="CX82" s="22"/>
      <c r="CY82" s="22"/>
      <c r="CZ82" s="22"/>
      <c r="DA82" s="22"/>
      <c r="DB82" s="22"/>
      <c r="DC82" s="22"/>
      <c r="DD82" s="22"/>
      <c r="DE82" s="22"/>
      <c r="DF82" s="22"/>
      <c r="DG82" s="22"/>
      <c r="DH82" s="22"/>
      <c r="DI82" s="22"/>
      <c r="DJ82" s="22"/>
    </row>
    <row r="83" spans="1:119" ht="18.75" customHeight="1" x14ac:dyDescent="0.25">
      <c r="A83" s="47" t="s">
        <v>267</v>
      </c>
      <c r="B83" s="25">
        <v>42868</v>
      </c>
      <c r="C83" s="25">
        <v>42868</v>
      </c>
      <c r="D83" s="27">
        <v>2</v>
      </c>
      <c r="E83" s="28">
        <f t="shared" si="1"/>
        <v>0.5</v>
      </c>
      <c r="F83" s="29">
        <v>1</v>
      </c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CK83" s="22"/>
      <c r="CL83" s="22"/>
      <c r="CM83" s="22"/>
      <c r="CN83" s="22"/>
      <c r="CO83" s="22"/>
      <c r="CP83" s="22"/>
      <c r="CQ83" s="22"/>
      <c r="CR83" s="22"/>
      <c r="CS83" s="22"/>
      <c r="CT83" s="22"/>
      <c r="CU83" s="22"/>
      <c r="CV83" s="22"/>
      <c r="CW83" s="22"/>
      <c r="CX83" s="22"/>
      <c r="CY83" s="22"/>
      <c r="CZ83" s="22"/>
      <c r="DA83" s="22"/>
      <c r="DB83" s="22"/>
      <c r="DC83" s="22"/>
      <c r="DD83" s="22"/>
      <c r="DE83" s="22"/>
      <c r="DF83" s="22"/>
      <c r="DG83" s="22"/>
      <c r="DH83" s="22"/>
      <c r="DI83" s="22"/>
      <c r="DJ83" s="22"/>
    </row>
    <row r="84" spans="1:119" ht="18.75" customHeight="1" x14ac:dyDescent="0.25">
      <c r="A84" s="47" t="s">
        <v>263</v>
      </c>
      <c r="B84" s="25">
        <v>42868</v>
      </c>
      <c r="C84" s="25">
        <v>42868</v>
      </c>
      <c r="D84" s="27">
        <v>2</v>
      </c>
      <c r="E84" s="28">
        <f t="shared" si="1"/>
        <v>0.5</v>
      </c>
      <c r="F84" s="29">
        <v>1</v>
      </c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CK84" s="22"/>
      <c r="CL84" s="22"/>
      <c r="CM84" s="22"/>
      <c r="CN84" s="22"/>
      <c r="CO84" s="22"/>
      <c r="CP84" s="22"/>
      <c r="CQ84" s="22"/>
      <c r="CR84" s="22"/>
      <c r="CS84" s="22"/>
      <c r="CT84" s="22"/>
      <c r="CU84" s="22"/>
      <c r="CV84" s="22"/>
      <c r="CW84" s="22"/>
      <c r="CX84" s="22"/>
      <c r="CY84" s="22"/>
      <c r="CZ84" s="22"/>
      <c r="DA84" s="22"/>
      <c r="DB84" s="22"/>
      <c r="DC84" s="22"/>
      <c r="DD84" s="22"/>
      <c r="DE84" s="22"/>
      <c r="DF84" s="22"/>
      <c r="DG84" s="22"/>
      <c r="DH84" s="22"/>
      <c r="DI84" s="22"/>
      <c r="DJ84" s="22"/>
    </row>
    <row r="85" spans="1:119" ht="17.25" customHeight="1" x14ac:dyDescent="0.25">
      <c r="A85" s="32" t="s">
        <v>269</v>
      </c>
      <c r="B85" s="18"/>
      <c r="C85" s="18"/>
      <c r="D85" s="19"/>
      <c r="E85" s="28"/>
      <c r="F85" s="21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  <c r="CD85" s="22"/>
      <c r="CE85" s="22"/>
      <c r="CI85" s="22"/>
      <c r="CJ85" s="22"/>
      <c r="CK85" s="22"/>
      <c r="CL85" s="22"/>
      <c r="CM85" s="22"/>
      <c r="CN85" s="22"/>
      <c r="CO85" s="22"/>
      <c r="CP85" s="22"/>
      <c r="CQ85" s="22"/>
      <c r="CR85" s="22"/>
      <c r="CS85" s="22"/>
      <c r="CT85" s="22"/>
      <c r="CU85" s="22"/>
      <c r="CV85" s="22"/>
      <c r="CW85" s="22"/>
      <c r="CX85" s="22"/>
      <c r="CY85" s="22"/>
      <c r="CZ85" s="22"/>
      <c r="DA85" s="22"/>
      <c r="DB85" s="22"/>
      <c r="DC85" s="22"/>
      <c r="DD85" s="22"/>
      <c r="DE85" s="22"/>
      <c r="DF85" s="22"/>
      <c r="DG85" s="22"/>
      <c r="DH85" s="22"/>
      <c r="DI85" s="22"/>
      <c r="DJ85" s="22"/>
    </row>
    <row r="86" spans="1:119" ht="18.75" customHeight="1" x14ac:dyDescent="0.25">
      <c r="A86" s="47" t="s">
        <v>277</v>
      </c>
      <c r="B86" s="25">
        <v>42869</v>
      </c>
      <c r="C86" s="25">
        <v>42869</v>
      </c>
      <c r="D86" s="27">
        <v>6</v>
      </c>
      <c r="E86" s="28">
        <f t="shared" si="1"/>
        <v>1.1666666666666667</v>
      </c>
      <c r="F86" s="29">
        <v>7</v>
      </c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CK86" s="22"/>
      <c r="CL86" s="22"/>
      <c r="CM86" s="22"/>
      <c r="CN86" s="22"/>
      <c r="CO86" s="22"/>
      <c r="CP86" s="22"/>
      <c r="CQ86" s="22"/>
      <c r="CR86" s="22"/>
      <c r="CS86" s="22"/>
      <c r="CT86" s="22"/>
      <c r="CU86" s="22"/>
      <c r="CV86" s="22"/>
      <c r="CW86" s="22"/>
      <c r="CX86" s="22"/>
      <c r="CY86" s="22"/>
      <c r="CZ86" s="22"/>
      <c r="DA86" s="22"/>
      <c r="DB86" s="22"/>
      <c r="DC86" s="22"/>
      <c r="DD86" s="22"/>
      <c r="DE86" s="22"/>
      <c r="DF86" s="22"/>
      <c r="DG86" s="22"/>
      <c r="DH86" s="22"/>
      <c r="DI86" s="22"/>
      <c r="DJ86" s="22"/>
    </row>
    <row r="87" spans="1:119" ht="18.75" customHeight="1" x14ac:dyDescent="0.25">
      <c r="A87" s="47" t="s">
        <v>270</v>
      </c>
      <c r="B87" s="25">
        <v>42869</v>
      </c>
      <c r="C87" s="25">
        <v>42869</v>
      </c>
      <c r="D87" s="27">
        <v>3</v>
      </c>
      <c r="E87" s="28">
        <f t="shared" si="1"/>
        <v>0.66666666666666663</v>
      </c>
      <c r="F87" s="29">
        <v>2</v>
      </c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CK87" s="22"/>
      <c r="CL87" s="22"/>
      <c r="CM87" s="22"/>
      <c r="CN87" s="22"/>
      <c r="CO87" s="22"/>
      <c r="CP87" s="22"/>
      <c r="CQ87" s="22"/>
      <c r="CR87" s="22"/>
      <c r="CS87" s="22"/>
      <c r="CT87" s="22"/>
      <c r="CU87" s="22"/>
      <c r="CV87" s="22"/>
      <c r="CW87" s="22"/>
      <c r="CX87" s="22"/>
      <c r="CY87" s="22"/>
      <c r="CZ87" s="22"/>
      <c r="DA87" s="22"/>
      <c r="DB87" s="22"/>
      <c r="DC87" s="22"/>
      <c r="DD87" s="22"/>
      <c r="DE87" s="22"/>
      <c r="DF87" s="22"/>
      <c r="DG87" s="22"/>
      <c r="DH87" s="22"/>
      <c r="DI87" s="22"/>
      <c r="DJ87" s="22"/>
    </row>
    <row r="88" spans="1:119" ht="17.25" customHeight="1" x14ac:dyDescent="0.25">
      <c r="A88" s="32" t="s">
        <v>285</v>
      </c>
      <c r="B88" s="18"/>
      <c r="C88" s="18"/>
      <c r="D88" s="19"/>
      <c r="E88" s="28"/>
      <c r="F88" s="21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  <c r="CD88" s="22"/>
      <c r="CE88" s="22"/>
      <c r="CI88" s="22"/>
      <c r="CJ88" s="22"/>
      <c r="CK88" s="22"/>
      <c r="CL88" s="22"/>
      <c r="CM88" s="22"/>
      <c r="CN88" s="22"/>
      <c r="CO88" s="22"/>
      <c r="CP88" s="22"/>
      <c r="CQ88" s="22"/>
      <c r="CR88" s="22"/>
      <c r="CS88" s="22"/>
      <c r="CT88" s="22"/>
      <c r="CU88" s="22"/>
      <c r="CV88" s="22"/>
      <c r="CW88" s="22"/>
      <c r="CX88" s="22"/>
      <c r="CY88" s="22"/>
      <c r="CZ88" s="22"/>
      <c r="DA88" s="22"/>
      <c r="DB88" s="22"/>
      <c r="DC88" s="22"/>
      <c r="DD88" s="22"/>
      <c r="DE88" s="22"/>
      <c r="DF88" s="22"/>
      <c r="DG88" s="22"/>
      <c r="DH88" s="22"/>
      <c r="DI88" s="22"/>
      <c r="DJ88" s="22"/>
      <c r="DK88" s="22"/>
      <c r="DL88" s="22"/>
      <c r="DM88" s="22"/>
      <c r="DN88" s="22"/>
      <c r="DO88" s="22"/>
    </row>
    <row r="89" spans="1:119" ht="18.75" customHeight="1" x14ac:dyDescent="0.25">
      <c r="A89" s="47" t="s">
        <v>286</v>
      </c>
      <c r="B89" s="25">
        <v>42877</v>
      </c>
      <c r="C89" s="25">
        <v>42877</v>
      </c>
      <c r="D89" s="27">
        <v>4</v>
      </c>
      <c r="E89" s="28">
        <f t="shared" si="1"/>
        <v>0.75</v>
      </c>
      <c r="F89" s="29">
        <v>3</v>
      </c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CK89" s="22"/>
      <c r="CL89" s="22"/>
      <c r="CM89" s="22"/>
      <c r="CN89" s="22"/>
      <c r="CO89" s="22"/>
      <c r="CP89" s="22"/>
      <c r="CQ89" s="22"/>
      <c r="CR89" s="22"/>
      <c r="CS89" s="22"/>
      <c r="CT89" s="22"/>
      <c r="CU89" s="22"/>
      <c r="CV89" s="22"/>
      <c r="CW89" s="22"/>
      <c r="CX89" s="22"/>
      <c r="CY89" s="22"/>
      <c r="CZ89" s="22"/>
      <c r="DA89" s="22"/>
      <c r="DB89" s="22"/>
      <c r="DC89" s="22"/>
      <c r="DD89" s="22"/>
      <c r="DE89" s="22"/>
      <c r="DF89" s="22"/>
      <c r="DG89" s="22"/>
      <c r="DH89" s="22"/>
      <c r="DI89" s="22"/>
      <c r="DJ89" s="22"/>
      <c r="DK89" s="22"/>
      <c r="DL89" s="22"/>
      <c r="DM89" s="22"/>
      <c r="DN89" s="22"/>
      <c r="DO89" s="22"/>
    </row>
    <row r="90" spans="1:119" ht="18.75" customHeight="1" x14ac:dyDescent="0.25">
      <c r="A90" s="47" t="s">
        <v>290</v>
      </c>
      <c r="B90" s="25">
        <v>42877</v>
      </c>
      <c r="C90" s="25">
        <v>42877</v>
      </c>
      <c r="D90" s="27">
        <v>6</v>
      </c>
      <c r="E90" s="28">
        <f t="shared" si="1"/>
        <v>1</v>
      </c>
      <c r="F90" s="29">
        <v>6</v>
      </c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CK90" s="22"/>
      <c r="CL90" s="22"/>
      <c r="CM90" s="22"/>
      <c r="CN90" s="22"/>
      <c r="CO90" s="22"/>
      <c r="CP90" s="22"/>
      <c r="CQ90" s="22"/>
      <c r="CR90" s="22"/>
      <c r="CS90" s="22"/>
      <c r="CT90" s="22"/>
      <c r="CU90" s="22"/>
      <c r="CV90" s="22"/>
      <c r="CW90" s="22"/>
      <c r="CX90" s="22"/>
      <c r="CY90" s="22"/>
      <c r="CZ90" s="22"/>
      <c r="DA90" s="22"/>
      <c r="DB90" s="22"/>
      <c r="DC90" s="22"/>
      <c r="DD90" s="22"/>
      <c r="DE90" s="22"/>
      <c r="DF90" s="22"/>
      <c r="DG90" s="22"/>
      <c r="DH90" s="22"/>
      <c r="DI90" s="22"/>
      <c r="DJ90" s="22"/>
      <c r="DK90" s="22"/>
      <c r="DL90" s="22"/>
      <c r="DM90" s="22"/>
      <c r="DN90" s="22"/>
      <c r="DO90" s="22"/>
    </row>
    <row r="91" spans="1:119" x14ac:dyDescent="0.25">
      <c r="A91" s="64" t="s">
        <v>342</v>
      </c>
      <c r="B91" s="64"/>
      <c r="C91" s="64"/>
      <c r="D91" s="66">
        <f>D90+D89+D87+D86+D84+D83+D82+D80+D79+D77+D75+D74+D72+D70+D68+D66+D65+D63+D62+D60+D58+D57+D55+D53+D51+D49+D48+D47+D45+D44+D42+D40+D39+D37+D35+D33+D31+D29+D27+D26+D24+D22+D21+D20+D19+D17+D15+D13+D12+D10+D9</f>
        <v>212</v>
      </c>
      <c r="E91" s="70">
        <f>(E90+E89+E87+E86+E84+E83+E82+E80+E79+E77+E75+E74+E72+E70+E68+E66+E65+E63+E62+E60+E58+E57+E55+E53+E51+E49+E48+E47+E45+E44+E42+E40+E39+E37+E35+E33+E31+E29+E27+E26+E24+E22+E21+E20+E19+E17+E15+E13+E12+E10+E9)/51</f>
        <v>1.0323529411764703</v>
      </c>
      <c r="F91" s="66">
        <f>F90+F89+F87+F86+F84+F83+F82+F80+F79+F77+F75+F74+F72+F70+F68+F66+F65+F63+F62+F60+F58+F57+F55+F53+F51+F49+F48+F47+F45+F44+F42+F40+F39+F37+F35+F33+F31+F29+F27+F26+F24+F22+F21+F20+F19+F17+F15+F13+F12+F10+F9</f>
        <v>217.5</v>
      </c>
    </row>
  </sheetData>
  <mergeCells count="36">
    <mergeCell ref="CF6:CL6"/>
    <mergeCell ref="CM6:CS6"/>
    <mergeCell ref="CT6:CZ6"/>
    <mergeCell ref="DA6:DG6"/>
    <mergeCell ref="DH6:DN6"/>
    <mergeCell ref="AP6:AV6"/>
    <mergeCell ref="AW6:BC6"/>
    <mergeCell ref="BD6:BJ6"/>
    <mergeCell ref="BK6:BQ6"/>
    <mergeCell ref="BR6:BX6"/>
    <mergeCell ref="BY6:CE6"/>
    <mergeCell ref="CF5:CL5"/>
    <mergeCell ref="CM5:CS5"/>
    <mergeCell ref="CT5:CZ5"/>
    <mergeCell ref="DA5:DG5"/>
    <mergeCell ref="DH5:DN5"/>
    <mergeCell ref="G6:M6"/>
    <mergeCell ref="N6:T6"/>
    <mergeCell ref="U6:AA6"/>
    <mergeCell ref="AB6:AH6"/>
    <mergeCell ref="AI6:AO6"/>
    <mergeCell ref="AP5:AV5"/>
    <mergeCell ref="AW5:BC5"/>
    <mergeCell ref="BD5:BJ5"/>
    <mergeCell ref="BK5:BQ5"/>
    <mergeCell ref="BR5:BX5"/>
    <mergeCell ref="BY5:CE5"/>
    <mergeCell ref="G5:M5"/>
    <mergeCell ref="N5:T5"/>
    <mergeCell ref="U5:AA5"/>
    <mergeCell ref="AB5:AH5"/>
    <mergeCell ref="AI5:AO5"/>
    <mergeCell ref="B2:C2"/>
    <mergeCell ref="G2:W2"/>
    <mergeCell ref="B3:C3"/>
    <mergeCell ref="B4:C4"/>
  </mergeCells>
  <conditionalFormatting sqref="G7:DM7">
    <cfRule type="expression" dxfId="48" priority="7">
      <formula>AND(TODAY()&gt;=G4,TODAY()&lt;H4)</formula>
    </cfRule>
  </conditionalFormatting>
  <conditionalFormatting sqref="E8:E90">
    <cfRule type="dataBar" priority="4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{D7957E86-5577-490F-8B3F-660420DD605B}</x14:id>
        </ext>
      </extLst>
    </cfRule>
  </conditionalFormatting>
  <conditionalFormatting sqref="AZ88:CE88 G89:AY90 CI88:CJ88 CK88:DO90 AZ85:CE85 CI85:CJ85 G86:AY87 AZ81:CE81 CI81:CJ81 G82:AY84 AZ78:CE78 CI78:CJ78 G79:AY80 AZ76:CE76 CI76:CJ76 G77:AY77 AZ73:CE73 CI73:CJ73 G74:AY75 AZ71:CE71 CI71:CJ71 G72:AY72 CK71:DJ87 AZ69:CE69 G70:AY70 CI69:DJ70 CI68:DC68 G68:CE68 CI65:DC66 G65:CE66 CI62:DC63 G62:CE63 CI60:DC60 G60:CE60 G57:CE58 G55:CE55 G53:CE53 G51:CE51 G47:BJ49 G44:BJ45 G42:BJ42 G39:BJ40 G37:BJ37 G35:BJ35 G33:BJ33 G31:BJ31 G29:BJ29 G26:BJ27 G24:BJ24 G20:AW20 Z22:AB22 AD22:AO22 G21:AS21 G19:BJ19 G17:BJ17 G10:BJ10 G12:BJ13 G8:W9 X9:BJ9">
    <cfRule type="expression" dxfId="47" priority="5">
      <formula>G$4=TODAY()</formula>
    </cfRule>
    <cfRule type="expression" dxfId="46" priority="6">
      <formula>AND($B8&lt;H$4,$C8&gt;=G$4)</formula>
    </cfRule>
  </conditionalFormatting>
  <pageMargins left="0.7" right="0.7" top="0.75" bottom="0.75" header="0.3" footer="0.3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957E86-5577-490F-8B3F-660420DD605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E8:E90</xm:sqref>
        </x14:conditionalFormatting>
        <x14:conditionalFormatting xmlns:xm="http://schemas.microsoft.com/office/excel/2006/main">
          <x14:cfRule type="expression" priority="2" id="{F5486790-4973-4386-990E-6DA08DC0ACAD}">
            <xm:f>'General '!H$4=TODAY()</xm:f>
            <x14:dxf>
              <border>
                <left style="thin">
                  <color rgb="FFC00000"/>
                </left>
                <right style="thin">
                  <color rgb="FFC00000"/>
                </right>
                <vertical/>
                <horizontal/>
              </border>
            </x14:dxf>
          </x14:cfRule>
          <x14:cfRule type="expression" priority="3" id="{F589FB64-8EAD-48D9-844B-508E844D6056}">
            <xm:f>AND('General '!$C15&lt;'General '!I$4,'General '!$D15&gt;='General '!H$4)</xm:f>
            <x14:dxf>
              <fill>
                <patternFill>
                  <bgColor rgb="FF0070C0"/>
                </patternFill>
              </fill>
            </x14:dxf>
          </x14:cfRule>
          <xm:sqref>AK15:AQ15 Y15:AG15 G15:W15 AU15:BJ15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O75"/>
  <sheetViews>
    <sheetView topLeftCell="A57" zoomScale="70" zoomScaleNormal="70" workbookViewId="0">
      <selection activeCell="H81" sqref="H81"/>
    </sheetView>
  </sheetViews>
  <sheetFormatPr baseColWidth="10" defaultRowHeight="15" x14ac:dyDescent="0.25"/>
  <cols>
    <col min="1" max="1" width="27.7109375" customWidth="1"/>
    <col min="7" max="117" width="5.7109375" customWidth="1"/>
  </cols>
  <sheetData>
    <row r="1" spans="1:118" ht="16.5" customHeight="1" x14ac:dyDescent="0.25">
      <c r="A1" s="1" t="s">
        <v>0</v>
      </c>
      <c r="B1" s="1"/>
      <c r="C1" s="1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118" ht="16.5" customHeight="1" x14ac:dyDescent="0.25">
      <c r="A2" s="4" t="s">
        <v>1</v>
      </c>
      <c r="B2" s="55"/>
      <c r="C2" s="55"/>
      <c r="D2" s="2"/>
      <c r="E2" s="5"/>
      <c r="F2" s="2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</row>
    <row r="3" spans="1:118" ht="16.5" customHeight="1" x14ac:dyDescent="0.25">
      <c r="A3" s="54" t="s">
        <v>2</v>
      </c>
      <c r="B3" s="58" t="s">
        <v>343</v>
      </c>
      <c r="C3" s="58"/>
      <c r="D3" s="6"/>
      <c r="E3" s="6"/>
      <c r="F3" s="7"/>
      <c r="G3" s="2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</row>
    <row r="4" spans="1:118" ht="16.5" customHeight="1" x14ac:dyDescent="0.25">
      <c r="A4" s="54" t="s">
        <v>4</v>
      </c>
      <c r="B4" s="59">
        <v>42779</v>
      </c>
      <c r="C4" s="59"/>
      <c r="D4" s="2"/>
      <c r="E4" s="2"/>
      <c r="F4" s="2"/>
      <c r="G4" s="8">
        <v>42779</v>
      </c>
      <c r="H4" s="8">
        <v>42780</v>
      </c>
      <c r="I4" s="8">
        <v>42781</v>
      </c>
      <c r="J4" s="8">
        <v>42782</v>
      </c>
      <c r="K4" s="8">
        <v>42783</v>
      </c>
      <c r="L4" s="8">
        <v>42784</v>
      </c>
      <c r="M4" s="8">
        <v>42785</v>
      </c>
      <c r="N4" s="8">
        <v>42786</v>
      </c>
      <c r="O4" s="8">
        <v>42787</v>
      </c>
      <c r="P4" s="8">
        <v>42788</v>
      </c>
      <c r="Q4" s="8">
        <v>42789</v>
      </c>
      <c r="R4" s="8">
        <v>42790</v>
      </c>
      <c r="S4" s="8">
        <v>42791</v>
      </c>
      <c r="T4" s="8">
        <v>42792</v>
      </c>
      <c r="U4" s="8">
        <v>42793</v>
      </c>
      <c r="V4" s="8">
        <v>42794</v>
      </c>
      <c r="W4" s="8">
        <v>42795</v>
      </c>
      <c r="X4" s="8">
        <v>42796</v>
      </c>
      <c r="Y4" s="8">
        <v>42797</v>
      </c>
      <c r="Z4" s="8">
        <v>42798</v>
      </c>
      <c r="AA4" s="8">
        <v>42799</v>
      </c>
      <c r="AB4" s="8">
        <v>42800</v>
      </c>
      <c r="AC4" s="8">
        <v>42801</v>
      </c>
      <c r="AD4" s="8">
        <v>42802</v>
      </c>
      <c r="AE4" s="8">
        <v>42803</v>
      </c>
      <c r="AF4" s="8">
        <v>42804</v>
      </c>
      <c r="AG4" s="8">
        <v>42805</v>
      </c>
      <c r="AH4" s="8">
        <v>42806</v>
      </c>
      <c r="AI4" s="8">
        <v>42807</v>
      </c>
      <c r="AJ4" s="8">
        <v>42808</v>
      </c>
      <c r="AK4" s="8">
        <v>42809</v>
      </c>
      <c r="AL4" s="8">
        <v>42810</v>
      </c>
      <c r="AM4" s="8">
        <v>42811</v>
      </c>
      <c r="AN4" s="8">
        <v>42812</v>
      </c>
      <c r="AO4" s="8">
        <v>42813</v>
      </c>
      <c r="AP4" s="8">
        <v>42814</v>
      </c>
      <c r="AQ4" s="8">
        <v>42815</v>
      </c>
      <c r="AR4" s="8">
        <v>42816</v>
      </c>
      <c r="AS4" s="8">
        <v>42817</v>
      </c>
      <c r="AT4" s="8">
        <v>42818</v>
      </c>
      <c r="AU4" s="8">
        <v>42819</v>
      </c>
      <c r="AV4" s="8">
        <v>42820</v>
      </c>
      <c r="AW4" s="8">
        <v>42821</v>
      </c>
      <c r="AX4" s="8">
        <v>42822</v>
      </c>
      <c r="AY4" s="8">
        <v>42823</v>
      </c>
      <c r="AZ4" s="8">
        <v>42824</v>
      </c>
      <c r="BA4" s="8">
        <v>42825</v>
      </c>
      <c r="BB4" s="8">
        <v>42826</v>
      </c>
      <c r="BC4" s="8">
        <v>42827</v>
      </c>
      <c r="BD4" s="8">
        <v>42828</v>
      </c>
      <c r="BE4" s="8">
        <v>42829</v>
      </c>
      <c r="BF4" s="8">
        <v>42830</v>
      </c>
      <c r="BG4" s="8">
        <v>42831</v>
      </c>
      <c r="BH4" s="8">
        <v>42832</v>
      </c>
      <c r="BI4" s="8">
        <v>42833</v>
      </c>
      <c r="BJ4" s="8">
        <v>42834</v>
      </c>
      <c r="BK4" s="8">
        <v>42835</v>
      </c>
      <c r="BL4" s="8">
        <v>42836</v>
      </c>
      <c r="BM4" s="8">
        <v>42837</v>
      </c>
      <c r="BN4" s="8">
        <v>42838</v>
      </c>
      <c r="BO4" s="8">
        <v>42839</v>
      </c>
      <c r="BP4" s="8">
        <v>42840</v>
      </c>
      <c r="BQ4" s="8">
        <v>42841</v>
      </c>
      <c r="BR4" s="8">
        <v>42842</v>
      </c>
      <c r="BS4" s="8">
        <v>42843</v>
      </c>
      <c r="BT4" s="8">
        <v>42844</v>
      </c>
      <c r="BU4" s="8">
        <v>42845</v>
      </c>
      <c r="BV4" s="8">
        <v>42846</v>
      </c>
      <c r="BW4" s="8">
        <v>42847</v>
      </c>
      <c r="BX4" s="8">
        <v>42848</v>
      </c>
      <c r="BY4" s="8">
        <v>42849</v>
      </c>
      <c r="BZ4" s="8">
        <v>42850</v>
      </c>
      <c r="CA4" s="8">
        <v>42851</v>
      </c>
      <c r="CB4" s="8">
        <v>42852</v>
      </c>
      <c r="CC4" s="8">
        <v>42853</v>
      </c>
      <c r="CD4" s="8">
        <v>42854</v>
      </c>
      <c r="CE4" s="8">
        <v>42855</v>
      </c>
      <c r="CF4" s="8">
        <v>42856</v>
      </c>
      <c r="CG4" s="8">
        <v>42857</v>
      </c>
      <c r="CH4" s="8">
        <v>42858</v>
      </c>
      <c r="CI4" s="8">
        <v>42859</v>
      </c>
      <c r="CJ4" s="8">
        <v>42860</v>
      </c>
      <c r="CK4" s="8">
        <v>42861</v>
      </c>
      <c r="CL4" s="8">
        <v>42862</v>
      </c>
      <c r="CM4" s="8">
        <v>42863</v>
      </c>
      <c r="CN4" s="8">
        <v>42864</v>
      </c>
      <c r="CO4" s="8">
        <v>42865</v>
      </c>
      <c r="CP4" s="8">
        <v>42866</v>
      </c>
      <c r="CQ4" s="8">
        <v>42867</v>
      </c>
      <c r="CR4" s="8">
        <v>42868</v>
      </c>
      <c r="CS4" s="8">
        <v>42869</v>
      </c>
      <c r="CT4" s="8">
        <v>42870</v>
      </c>
      <c r="CU4" s="8">
        <v>42871</v>
      </c>
      <c r="CV4" s="8">
        <v>42872</v>
      </c>
      <c r="CW4" s="8">
        <v>42873</v>
      </c>
      <c r="CX4" s="8">
        <v>42874</v>
      </c>
      <c r="CY4" s="8">
        <v>42875</v>
      </c>
      <c r="CZ4" s="8">
        <v>42876</v>
      </c>
      <c r="DA4" s="8">
        <v>42877</v>
      </c>
      <c r="DB4" s="8">
        <v>42878</v>
      </c>
      <c r="DC4" s="8">
        <v>42879</v>
      </c>
      <c r="DD4" s="8">
        <v>42880</v>
      </c>
      <c r="DE4" s="8">
        <v>42881</v>
      </c>
      <c r="DF4" s="8">
        <v>42882</v>
      </c>
      <c r="DG4" s="8">
        <v>42883</v>
      </c>
      <c r="DH4" s="8">
        <v>42884</v>
      </c>
      <c r="DI4" s="8">
        <v>42885</v>
      </c>
      <c r="DJ4" s="8">
        <v>42886</v>
      </c>
      <c r="DK4" s="8">
        <v>42887</v>
      </c>
      <c r="DL4" s="8">
        <v>42888</v>
      </c>
      <c r="DM4" s="8">
        <v>42889</v>
      </c>
    </row>
    <row r="5" spans="1:118" ht="16.5" customHeight="1" x14ac:dyDescent="0.25">
      <c r="A5" s="53" t="s">
        <v>5</v>
      </c>
      <c r="B5" s="9">
        <v>1</v>
      </c>
      <c r="C5" s="10"/>
      <c r="D5" s="2"/>
      <c r="E5" s="2"/>
      <c r="F5" s="2"/>
      <c r="G5" s="61" t="s">
        <v>299</v>
      </c>
      <c r="H5" s="61"/>
      <c r="I5" s="61"/>
      <c r="J5" s="61"/>
      <c r="K5" s="61"/>
      <c r="L5" s="61"/>
      <c r="M5" s="61"/>
      <c r="N5" s="61" t="s">
        <v>300</v>
      </c>
      <c r="O5" s="61"/>
      <c r="P5" s="61"/>
      <c r="Q5" s="61"/>
      <c r="R5" s="61"/>
      <c r="S5" s="61"/>
      <c r="T5" s="61"/>
      <c r="U5" s="61" t="s">
        <v>301</v>
      </c>
      <c r="V5" s="61"/>
      <c r="W5" s="61"/>
      <c r="X5" s="61"/>
      <c r="Y5" s="61"/>
      <c r="Z5" s="61"/>
      <c r="AA5" s="61"/>
      <c r="AB5" s="61" t="s">
        <v>302</v>
      </c>
      <c r="AC5" s="61"/>
      <c r="AD5" s="61"/>
      <c r="AE5" s="61"/>
      <c r="AF5" s="61"/>
      <c r="AG5" s="61"/>
      <c r="AH5" s="61"/>
      <c r="AI5" s="61" t="s">
        <v>303</v>
      </c>
      <c r="AJ5" s="61"/>
      <c r="AK5" s="61"/>
      <c r="AL5" s="61"/>
      <c r="AM5" s="61"/>
      <c r="AN5" s="61"/>
      <c r="AO5" s="61"/>
      <c r="AP5" s="61" t="s">
        <v>304</v>
      </c>
      <c r="AQ5" s="61"/>
      <c r="AR5" s="61"/>
      <c r="AS5" s="61"/>
      <c r="AT5" s="61"/>
      <c r="AU5" s="61"/>
      <c r="AV5" s="61"/>
      <c r="AW5" s="61" t="s">
        <v>305</v>
      </c>
      <c r="AX5" s="61"/>
      <c r="AY5" s="61"/>
      <c r="AZ5" s="61"/>
      <c r="BA5" s="61"/>
      <c r="BB5" s="61"/>
      <c r="BC5" s="61"/>
      <c r="BD5" s="61" t="s">
        <v>306</v>
      </c>
      <c r="BE5" s="61"/>
      <c r="BF5" s="61"/>
      <c r="BG5" s="61"/>
      <c r="BH5" s="61"/>
      <c r="BI5" s="61"/>
      <c r="BJ5" s="61"/>
      <c r="BK5" s="61" t="s">
        <v>307</v>
      </c>
      <c r="BL5" s="61"/>
      <c r="BM5" s="61"/>
      <c r="BN5" s="61"/>
      <c r="BO5" s="61"/>
      <c r="BP5" s="61"/>
      <c r="BQ5" s="61"/>
      <c r="BR5" s="61" t="s">
        <v>308</v>
      </c>
      <c r="BS5" s="61"/>
      <c r="BT5" s="61"/>
      <c r="BU5" s="61"/>
      <c r="BV5" s="61"/>
      <c r="BW5" s="61"/>
      <c r="BX5" s="61"/>
      <c r="BY5" s="61" t="s">
        <v>309</v>
      </c>
      <c r="BZ5" s="61"/>
      <c r="CA5" s="61"/>
      <c r="CB5" s="61"/>
      <c r="CC5" s="61"/>
      <c r="CD5" s="61"/>
      <c r="CE5" s="61"/>
      <c r="CF5" s="61" t="s">
        <v>310</v>
      </c>
      <c r="CG5" s="61"/>
      <c r="CH5" s="61"/>
      <c r="CI5" s="61"/>
      <c r="CJ5" s="61"/>
      <c r="CK5" s="61"/>
      <c r="CL5" s="61"/>
      <c r="CM5" s="61" t="s">
        <v>311</v>
      </c>
      <c r="CN5" s="61"/>
      <c r="CO5" s="61"/>
      <c r="CP5" s="61"/>
      <c r="CQ5" s="61"/>
      <c r="CR5" s="61"/>
      <c r="CS5" s="61"/>
      <c r="CT5" s="61" t="s">
        <v>312</v>
      </c>
      <c r="CU5" s="61"/>
      <c r="CV5" s="61"/>
      <c r="CW5" s="61"/>
      <c r="CX5" s="61"/>
      <c r="CY5" s="61"/>
      <c r="CZ5" s="61"/>
      <c r="DA5" s="61" t="s">
        <v>313</v>
      </c>
      <c r="DB5" s="61"/>
      <c r="DC5" s="61"/>
      <c r="DD5" s="61"/>
      <c r="DE5" s="61"/>
      <c r="DF5" s="61"/>
      <c r="DG5" s="61"/>
      <c r="DH5" s="61" t="s">
        <v>314</v>
      </c>
      <c r="DI5" s="61"/>
      <c r="DJ5" s="61"/>
      <c r="DK5" s="61"/>
      <c r="DL5" s="61"/>
      <c r="DM5" s="61"/>
      <c r="DN5" s="61"/>
    </row>
    <row r="6" spans="1:118" ht="20.25" customHeight="1" x14ac:dyDescent="0.25">
      <c r="A6" s="11"/>
      <c r="B6" s="2"/>
      <c r="C6" s="2"/>
      <c r="D6" s="2"/>
      <c r="E6" s="2"/>
      <c r="F6" s="2"/>
      <c r="G6" s="62">
        <v>42779</v>
      </c>
      <c r="H6" s="62"/>
      <c r="I6" s="62"/>
      <c r="J6" s="62"/>
      <c r="K6" s="62"/>
      <c r="L6" s="62"/>
      <c r="M6" s="62"/>
      <c r="N6" s="62">
        <v>42786</v>
      </c>
      <c r="O6" s="62"/>
      <c r="P6" s="62"/>
      <c r="Q6" s="62"/>
      <c r="R6" s="62"/>
      <c r="S6" s="62"/>
      <c r="T6" s="62"/>
      <c r="U6" s="62">
        <v>42793</v>
      </c>
      <c r="V6" s="62"/>
      <c r="W6" s="62"/>
      <c r="X6" s="62"/>
      <c r="Y6" s="62"/>
      <c r="Z6" s="62"/>
      <c r="AA6" s="62"/>
      <c r="AB6" s="62">
        <v>42800</v>
      </c>
      <c r="AC6" s="62"/>
      <c r="AD6" s="62"/>
      <c r="AE6" s="62"/>
      <c r="AF6" s="62"/>
      <c r="AG6" s="62"/>
      <c r="AH6" s="62"/>
      <c r="AI6" s="62">
        <v>42807</v>
      </c>
      <c r="AJ6" s="62"/>
      <c r="AK6" s="62"/>
      <c r="AL6" s="62"/>
      <c r="AM6" s="62"/>
      <c r="AN6" s="62"/>
      <c r="AO6" s="62"/>
      <c r="AP6" s="62">
        <v>42814</v>
      </c>
      <c r="AQ6" s="62"/>
      <c r="AR6" s="62"/>
      <c r="AS6" s="62"/>
      <c r="AT6" s="62"/>
      <c r="AU6" s="62"/>
      <c r="AV6" s="62"/>
      <c r="AW6" s="62">
        <v>42821</v>
      </c>
      <c r="AX6" s="62"/>
      <c r="AY6" s="62"/>
      <c r="AZ6" s="62"/>
      <c r="BA6" s="62"/>
      <c r="BB6" s="62"/>
      <c r="BC6" s="62"/>
      <c r="BD6" s="62">
        <v>42828</v>
      </c>
      <c r="BE6" s="62"/>
      <c r="BF6" s="62"/>
      <c r="BG6" s="62"/>
      <c r="BH6" s="62"/>
      <c r="BI6" s="62"/>
      <c r="BJ6" s="62"/>
      <c r="BK6" s="62">
        <v>42835</v>
      </c>
      <c r="BL6" s="62"/>
      <c r="BM6" s="62"/>
      <c r="BN6" s="62"/>
      <c r="BO6" s="62"/>
      <c r="BP6" s="62"/>
      <c r="BQ6" s="62"/>
      <c r="BR6" s="62">
        <v>42842</v>
      </c>
      <c r="BS6" s="62"/>
      <c r="BT6" s="62"/>
      <c r="BU6" s="62"/>
      <c r="BV6" s="62"/>
      <c r="BW6" s="62"/>
      <c r="BX6" s="62"/>
      <c r="BY6" s="62">
        <v>42849</v>
      </c>
      <c r="BZ6" s="62"/>
      <c r="CA6" s="62"/>
      <c r="CB6" s="62"/>
      <c r="CC6" s="62"/>
      <c r="CD6" s="62"/>
      <c r="CE6" s="62"/>
      <c r="CF6" s="62">
        <v>42856</v>
      </c>
      <c r="CG6" s="62"/>
      <c r="CH6" s="62"/>
      <c r="CI6" s="62"/>
      <c r="CJ6" s="62"/>
      <c r="CK6" s="62"/>
      <c r="CL6" s="62"/>
      <c r="CM6" s="62">
        <v>42863</v>
      </c>
      <c r="CN6" s="62"/>
      <c r="CO6" s="62"/>
      <c r="CP6" s="62"/>
      <c r="CQ6" s="62"/>
      <c r="CR6" s="62"/>
      <c r="CS6" s="62"/>
      <c r="CT6" s="62">
        <v>42870</v>
      </c>
      <c r="CU6" s="62"/>
      <c r="CV6" s="62"/>
      <c r="CW6" s="62"/>
      <c r="CX6" s="62"/>
      <c r="CY6" s="62"/>
      <c r="CZ6" s="62"/>
      <c r="DA6" s="62">
        <v>42877</v>
      </c>
      <c r="DB6" s="62"/>
      <c r="DC6" s="62"/>
      <c r="DD6" s="62"/>
      <c r="DE6" s="62"/>
      <c r="DF6" s="62"/>
      <c r="DG6" s="62"/>
      <c r="DH6" s="62">
        <v>42884</v>
      </c>
      <c r="DI6" s="62"/>
      <c r="DJ6" s="62"/>
      <c r="DK6" s="62"/>
      <c r="DL6" s="62"/>
      <c r="DM6" s="62"/>
      <c r="DN6" s="62"/>
    </row>
    <row r="7" spans="1:118" ht="28.5" customHeight="1" x14ac:dyDescent="0.25">
      <c r="A7" s="12" t="s">
        <v>6</v>
      </c>
      <c r="B7" s="14" t="s">
        <v>8</v>
      </c>
      <c r="C7" s="14" t="s">
        <v>9</v>
      </c>
      <c r="D7" s="15" t="s">
        <v>17</v>
      </c>
      <c r="E7" s="16" t="s">
        <v>326</v>
      </c>
      <c r="F7" s="16" t="s">
        <v>20</v>
      </c>
      <c r="G7" s="17" t="s">
        <v>315</v>
      </c>
      <c r="H7" s="17" t="s">
        <v>316</v>
      </c>
      <c r="I7" s="17" t="s">
        <v>317</v>
      </c>
      <c r="J7" s="17" t="s">
        <v>316</v>
      </c>
      <c r="K7" s="17" t="s">
        <v>318</v>
      </c>
      <c r="L7" s="17" t="s">
        <v>319</v>
      </c>
      <c r="M7" s="17" t="s">
        <v>319</v>
      </c>
      <c r="N7" s="17" t="s">
        <v>315</v>
      </c>
      <c r="O7" s="17" t="s">
        <v>316</v>
      </c>
      <c r="P7" s="17" t="s">
        <v>317</v>
      </c>
      <c r="Q7" s="17" t="s">
        <v>316</v>
      </c>
      <c r="R7" s="17" t="s">
        <v>318</v>
      </c>
      <c r="S7" s="17" t="s">
        <v>319</v>
      </c>
      <c r="T7" s="17" t="s">
        <v>319</v>
      </c>
      <c r="U7" s="17" t="s">
        <v>315</v>
      </c>
      <c r="V7" s="17" t="s">
        <v>316</v>
      </c>
      <c r="W7" s="17" t="s">
        <v>317</v>
      </c>
      <c r="X7" s="17" t="s">
        <v>316</v>
      </c>
      <c r="Y7" s="17" t="s">
        <v>318</v>
      </c>
      <c r="Z7" s="17" t="s">
        <v>319</v>
      </c>
      <c r="AA7" s="17" t="s">
        <v>319</v>
      </c>
      <c r="AB7" s="17" t="s">
        <v>315</v>
      </c>
      <c r="AC7" s="17" t="s">
        <v>316</v>
      </c>
      <c r="AD7" s="17" t="s">
        <v>317</v>
      </c>
      <c r="AE7" s="17" t="s">
        <v>316</v>
      </c>
      <c r="AF7" s="17" t="s">
        <v>318</v>
      </c>
      <c r="AG7" s="17" t="s">
        <v>319</v>
      </c>
      <c r="AH7" s="17" t="s">
        <v>319</v>
      </c>
      <c r="AI7" s="17" t="s">
        <v>315</v>
      </c>
      <c r="AJ7" s="17" t="s">
        <v>316</v>
      </c>
      <c r="AK7" s="17" t="s">
        <v>317</v>
      </c>
      <c r="AL7" s="17" t="s">
        <v>316</v>
      </c>
      <c r="AM7" s="17" t="s">
        <v>318</v>
      </c>
      <c r="AN7" s="17" t="s">
        <v>319</v>
      </c>
      <c r="AO7" s="17" t="s">
        <v>319</v>
      </c>
      <c r="AP7" s="17" t="s">
        <v>315</v>
      </c>
      <c r="AQ7" s="17" t="s">
        <v>316</v>
      </c>
      <c r="AR7" s="17" t="s">
        <v>317</v>
      </c>
      <c r="AS7" s="17" t="s">
        <v>316</v>
      </c>
      <c r="AT7" s="17" t="s">
        <v>318</v>
      </c>
      <c r="AU7" s="17" t="s">
        <v>319</v>
      </c>
      <c r="AV7" s="17" t="s">
        <v>319</v>
      </c>
      <c r="AW7" s="17" t="s">
        <v>315</v>
      </c>
      <c r="AX7" s="17" t="s">
        <v>316</v>
      </c>
      <c r="AY7" s="17" t="s">
        <v>317</v>
      </c>
      <c r="AZ7" s="17" t="s">
        <v>316</v>
      </c>
      <c r="BA7" s="17" t="s">
        <v>318</v>
      </c>
      <c r="BB7" s="17" t="s">
        <v>319</v>
      </c>
      <c r="BC7" s="17" t="s">
        <v>319</v>
      </c>
      <c r="BD7" s="17" t="s">
        <v>315</v>
      </c>
      <c r="BE7" s="17" t="s">
        <v>316</v>
      </c>
      <c r="BF7" s="17" t="s">
        <v>317</v>
      </c>
      <c r="BG7" s="17" t="s">
        <v>316</v>
      </c>
      <c r="BH7" s="17" t="s">
        <v>318</v>
      </c>
      <c r="BI7" s="17" t="s">
        <v>319</v>
      </c>
      <c r="BJ7" s="17" t="s">
        <v>319</v>
      </c>
      <c r="BK7" s="17" t="s">
        <v>315</v>
      </c>
      <c r="BL7" s="17" t="s">
        <v>316</v>
      </c>
      <c r="BM7" s="17" t="s">
        <v>317</v>
      </c>
      <c r="BN7" s="17" t="s">
        <v>316</v>
      </c>
      <c r="BO7" s="17" t="s">
        <v>318</v>
      </c>
      <c r="BP7" s="17" t="s">
        <v>319</v>
      </c>
      <c r="BQ7" s="17" t="s">
        <v>319</v>
      </c>
      <c r="BR7" s="17" t="s">
        <v>315</v>
      </c>
      <c r="BS7" s="17" t="s">
        <v>316</v>
      </c>
      <c r="BT7" s="17" t="s">
        <v>317</v>
      </c>
      <c r="BU7" s="17" t="s">
        <v>316</v>
      </c>
      <c r="BV7" s="17" t="s">
        <v>318</v>
      </c>
      <c r="BW7" s="17" t="s">
        <v>319</v>
      </c>
      <c r="BX7" s="17" t="s">
        <v>319</v>
      </c>
      <c r="BY7" s="17" t="s">
        <v>315</v>
      </c>
      <c r="BZ7" s="17" t="s">
        <v>316</v>
      </c>
      <c r="CA7" s="17" t="s">
        <v>317</v>
      </c>
      <c r="CB7" s="17" t="s">
        <v>316</v>
      </c>
      <c r="CC7" s="17" t="s">
        <v>318</v>
      </c>
      <c r="CD7" s="17" t="s">
        <v>319</v>
      </c>
      <c r="CE7" s="17" t="s">
        <v>319</v>
      </c>
      <c r="CF7" s="17" t="s">
        <v>315</v>
      </c>
      <c r="CG7" s="17" t="s">
        <v>316</v>
      </c>
      <c r="CH7" s="17" t="s">
        <v>317</v>
      </c>
      <c r="CI7" s="17" t="s">
        <v>316</v>
      </c>
      <c r="CJ7" s="17" t="s">
        <v>318</v>
      </c>
      <c r="CK7" s="17" t="s">
        <v>319</v>
      </c>
      <c r="CL7" s="17" t="s">
        <v>319</v>
      </c>
      <c r="CM7" s="17" t="s">
        <v>315</v>
      </c>
      <c r="CN7" s="17" t="s">
        <v>316</v>
      </c>
      <c r="CO7" s="17" t="s">
        <v>317</v>
      </c>
      <c r="CP7" s="17" t="s">
        <v>316</v>
      </c>
      <c r="CQ7" s="17" t="s">
        <v>318</v>
      </c>
      <c r="CR7" s="17" t="s">
        <v>319</v>
      </c>
      <c r="CS7" s="17" t="s">
        <v>319</v>
      </c>
      <c r="CT7" s="17" t="s">
        <v>315</v>
      </c>
      <c r="CU7" s="17" t="s">
        <v>316</v>
      </c>
      <c r="CV7" s="17" t="s">
        <v>317</v>
      </c>
      <c r="CW7" s="17" t="s">
        <v>316</v>
      </c>
      <c r="CX7" s="17" t="s">
        <v>318</v>
      </c>
      <c r="CY7" s="17" t="s">
        <v>319</v>
      </c>
      <c r="CZ7" s="17" t="s">
        <v>319</v>
      </c>
      <c r="DA7" s="17" t="s">
        <v>315</v>
      </c>
      <c r="DB7" s="17" t="s">
        <v>316</v>
      </c>
      <c r="DC7" s="17" t="s">
        <v>317</v>
      </c>
      <c r="DD7" s="17" t="s">
        <v>316</v>
      </c>
      <c r="DE7" s="17" t="s">
        <v>318</v>
      </c>
      <c r="DF7" s="17" t="s">
        <v>319</v>
      </c>
      <c r="DG7" s="17" t="s">
        <v>319</v>
      </c>
      <c r="DH7" s="17" t="s">
        <v>315</v>
      </c>
      <c r="DI7" s="17" t="s">
        <v>316</v>
      </c>
      <c r="DJ7" s="17" t="s">
        <v>317</v>
      </c>
      <c r="DK7" s="17" t="s">
        <v>316</v>
      </c>
      <c r="DL7" s="17" t="s">
        <v>318</v>
      </c>
      <c r="DM7" s="17" t="s">
        <v>319</v>
      </c>
    </row>
    <row r="8" spans="1:118" ht="24.75" x14ac:dyDescent="0.25">
      <c r="A8" s="31" t="s">
        <v>24</v>
      </c>
      <c r="B8" s="18"/>
      <c r="C8" s="18"/>
      <c r="D8" s="19"/>
      <c r="E8" s="28"/>
      <c r="F8" s="21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</row>
    <row r="9" spans="1:118" ht="24.75" x14ac:dyDescent="0.25">
      <c r="A9" s="23" t="s">
        <v>22</v>
      </c>
      <c r="B9" s="25">
        <v>42780</v>
      </c>
      <c r="C9" s="25">
        <v>42780</v>
      </c>
      <c r="D9" s="27">
        <v>10</v>
      </c>
      <c r="E9" s="28">
        <f t="shared" ref="E9:E72" si="0">F9/D9</f>
        <v>0.7</v>
      </c>
      <c r="F9" s="29">
        <v>7</v>
      </c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</row>
    <row r="10" spans="1:118" ht="24.75" x14ac:dyDescent="0.25">
      <c r="A10" s="23" t="s">
        <v>22</v>
      </c>
      <c r="B10" s="25">
        <v>42780</v>
      </c>
      <c r="C10" s="25">
        <v>42781</v>
      </c>
      <c r="D10" s="27">
        <v>6</v>
      </c>
      <c r="E10" s="28">
        <f t="shared" si="0"/>
        <v>0.83333333333333337</v>
      </c>
      <c r="F10" s="29">
        <v>5</v>
      </c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</row>
    <row r="11" spans="1:118" ht="24.75" x14ac:dyDescent="0.25">
      <c r="A11" s="31" t="s">
        <v>29</v>
      </c>
      <c r="B11" s="18"/>
      <c r="C11" s="18"/>
      <c r="D11" s="19"/>
      <c r="E11" s="28"/>
      <c r="F11" s="21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Y11" s="22"/>
      <c r="Z11" s="22"/>
      <c r="AA11" s="22"/>
      <c r="AB11" s="22"/>
      <c r="AC11" s="22"/>
      <c r="AD11" s="22"/>
      <c r="AE11" s="22"/>
      <c r="AF11" s="22"/>
      <c r="AG11" s="22"/>
    </row>
    <row r="12" spans="1:118" ht="24.75" x14ac:dyDescent="0.25">
      <c r="A12" s="23" t="s">
        <v>30</v>
      </c>
      <c r="B12" s="25">
        <v>42784</v>
      </c>
      <c r="C12" s="26">
        <v>42784</v>
      </c>
      <c r="D12" s="27">
        <v>1</v>
      </c>
      <c r="E12" s="28">
        <f t="shared" si="0"/>
        <v>2</v>
      </c>
      <c r="F12" s="29">
        <v>2</v>
      </c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</row>
    <row r="13" spans="1:118" ht="24.75" x14ac:dyDescent="0.25">
      <c r="A13" s="23" t="s">
        <v>31</v>
      </c>
      <c r="B13" s="26">
        <v>42784</v>
      </c>
      <c r="C13" s="26">
        <v>42785</v>
      </c>
      <c r="D13" s="27">
        <v>2</v>
      </c>
      <c r="E13" s="28">
        <f t="shared" si="0"/>
        <v>1</v>
      </c>
      <c r="F13" s="29">
        <v>2</v>
      </c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</row>
    <row r="14" spans="1:118" x14ac:dyDescent="0.25">
      <c r="A14" s="23" t="s">
        <v>298</v>
      </c>
      <c r="B14" s="26">
        <v>42784</v>
      </c>
      <c r="C14" s="26">
        <v>42792</v>
      </c>
      <c r="D14" s="27">
        <v>20</v>
      </c>
      <c r="E14" s="28">
        <f t="shared" si="0"/>
        <v>1</v>
      </c>
      <c r="F14" s="29">
        <v>20</v>
      </c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</row>
    <row r="15" spans="1:118" ht="16.5" customHeight="1" x14ac:dyDescent="0.25">
      <c r="A15" s="42" t="s">
        <v>42</v>
      </c>
      <c r="B15" s="44"/>
      <c r="C15" s="44"/>
      <c r="D15" s="45"/>
      <c r="E15" s="28"/>
      <c r="F15" s="46"/>
    </row>
    <row r="16" spans="1:118" ht="20.25" customHeight="1" x14ac:dyDescent="0.25">
      <c r="A16" s="23" t="s">
        <v>42</v>
      </c>
      <c r="B16" s="25">
        <v>42796</v>
      </c>
      <c r="C16" s="25">
        <v>42800</v>
      </c>
      <c r="D16" s="27">
        <v>20</v>
      </c>
      <c r="E16" s="28">
        <f t="shared" si="0"/>
        <v>1.25</v>
      </c>
      <c r="F16" s="29">
        <v>25</v>
      </c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Y16" s="22"/>
      <c r="Z16" s="22"/>
      <c r="AA16" s="22"/>
      <c r="AB16" s="22"/>
      <c r="AC16" s="22"/>
      <c r="AD16" s="22"/>
      <c r="AE16" s="22"/>
      <c r="AF16" s="22"/>
      <c r="AG16" s="22"/>
      <c r="AK16" s="22"/>
      <c r="AL16" s="22"/>
      <c r="AM16" s="22"/>
      <c r="AN16" s="22"/>
      <c r="AO16" s="22"/>
      <c r="AP16" s="22"/>
      <c r="AQ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</row>
    <row r="17" spans="1:62" ht="21.75" customHeight="1" x14ac:dyDescent="0.25">
      <c r="A17" s="31" t="s">
        <v>76</v>
      </c>
      <c r="B17" s="18"/>
      <c r="C17" s="18"/>
      <c r="D17" s="19"/>
      <c r="E17" s="28"/>
      <c r="F17" s="21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Y17" s="22"/>
      <c r="Z17" s="22"/>
      <c r="AA17" s="22"/>
      <c r="AB17" s="22"/>
      <c r="AC17" s="22"/>
      <c r="AD17" s="22"/>
      <c r="AE17" s="22"/>
      <c r="AF17" s="22"/>
      <c r="AG17" s="22"/>
    </row>
    <row r="18" spans="1:62" x14ac:dyDescent="0.25">
      <c r="A18" s="23" t="s">
        <v>73</v>
      </c>
      <c r="B18" s="25">
        <v>42813</v>
      </c>
      <c r="C18" s="25">
        <v>42813</v>
      </c>
      <c r="D18" s="27">
        <v>3</v>
      </c>
      <c r="E18" s="28">
        <f t="shared" si="0"/>
        <v>1.3333333333333333</v>
      </c>
      <c r="F18" s="29">
        <v>4</v>
      </c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</row>
    <row r="19" spans="1:62" ht="24.75" x14ac:dyDescent="0.25">
      <c r="A19" s="31" t="s">
        <v>95</v>
      </c>
      <c r="B19" s="18"/>
      <c r="C19" s="18"/>
      <c r="D19" s="19"/>
      <c r="E19" s="28"/>
      <c r="F19" s="21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Y19" s="22"/>
      <c r="Z19" s="22"/>
      <c r="AA19" s="22"/>
      <c r="AB19" s="22"/>
      <c r="AC19" s="22"/>
      <c r="AD19" s="22"/>
      <c r="AE19" s="22"/>
      <c r="AF19" s="22"/>
      <c r="AG19" s="22"/>
    </row>
    <row r="20" spans="1:62" ht="24.75" x14ac:dyDescent="0.25">
      <c r="A20" s="23" t="s">
        <v>96</v>
      </c>
      <c r="B20" s="25">
        <v>42822</v>
      </c>
      <c r="C20" s="25">
        <v>42822</v>
      </c>
      <c r="D20" s="27">
        <v>3</v>
      </c>
      <c r="E20" s="28">
        <f t="shared" si="0"/>
        <v>1</v>
      </c>
      <c r="F20" s="29">
        <v>3</v>
      </c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</row>
    <row r="21" spans="1:62" ht="24.75" x14ac:dyDescent="0.25">
      <c r="A21" s="31" t="s">
        <v>31</v>
      </c>
      <c r="E21" s="28"/>
    </row>
    <row r="22" spans="1:62" ht="18.75" customHeight="1" x14ac:dyDescent="0.25">
      <c r="A22" s="23" t="s">
        <v>31</v>
      </c>
      <c r="B22" s="25">
        <v>42823</v>
      </c>
      <c r="C22" s="25">
        <v>42823</v>
      </c>
      <c r="D22" s="27">
        <v>5</v>
      </c>
      <c r="E22" s="28">
        <f t="shared" si="0"/>
        <v>0.8</v>
      </c>
      <c r="F22" s="29">
        <v>4</v>
      </c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</row>
    <row r="23" spans="1:62" ht="24.75" x14ac:dyDescent="0.25">
      <c r="A23" s="31" t="s">
        <v>31</v>
      </c>
      <c r="E23" s="28"/>
    </row>
    <row r="24" spans="1:62" ht="18.75" customHeight="1" x14ac:dyDescent="0.25">
      <c r="A24" s="23" t="s">
        <v>105</v>
      </c>
      <c r="B24" s="25">
        <v>42824</v>
      </c>
      <c r="C24" s="25">
        <v>42824</v>
      </c>
      <c r="D24" s="27">
        <v>3</v>
      </c>
      <c r="E24" s="28">
        <f t="shared" si="0"/>
        <v>1</v>
      </c>
      <c r="F24" s="29">
        <v>3</v>
      </c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</row>
    <row r="25" spans="1:62" ht="18.75" customHeight="1" x14ac:dyDescent="0.25">
      <c r="A25" s="23" t="s">
        <v>106</v>
      </c>
      <c r="B25" s="25">
        <v>42824</v>
      </c>
      <c r="C25" s="25">
        <v>42825</v>
      </c>
      <c r="D25" s="27">
        <v>4</v>
      </c>
      <c r="E25" s="28">
        <f t="shared" si="0"/>
        <v>1.25</v>
      </c>
      <c r="F25" s="29">
        <v>5</v>
      </c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</row>
    <row r="26" spans="1:62" ht="24.75" x14ac:dyDescent="0.25">
      <c r="A26" s="31" t="s">
        <v>122</v>
      </c>
      <c r="E26" s="28"/>
    </row>
    <row r="27" spans="1:62" ht="18.75" customHeight="1" x14ac:dyDescent="0.25">
      <c r="A27" s="23" t="s">
        <v>122</v>
      </c>
      <c r="B27" s="25">
        <v>42826</v>
      </c>
      <c r="C27" s="25">
        <v>42826</v>
      </c>
      <c r="D27" s="27">
        <v>1</v>
      </c>
      <c r="E27" s="28">
        <f t="shared" si="0"/>
        <v>2</v>
      </c>
      <c r="F27" s="29">
        <v>2</v>
      </c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</row>
    <row r="28" spans="1:62" x14ac:dyDescent="0.25">
      <c r="A28" s="31" t="s">
        <v>131</v>
      </c>
      <c r="E28" s="28"/>
    </row>
    <row r="29" spans="1:62" ht="18.75" customHeight="1" x14ac:dyDescent="0.25">
      <c r="A29" s="23" t="s">
        <v>132</v>
      </c>
      <c r="B29" s="25">
        <v>42827</v>
      </c>
      <c r="C29" s="25">
        <v>42827</v>
      </c>
      <c r="D29" s="27">
        <v>2</v>
      </c>
      <c r="E29" s="28">
        <f t="shared" si="0"/>
        <v>0.5</v>
      </c>
      <c r="F29" s="29">
        <v>1</v>
      </c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</row>
    <row r="30" spans="1:62" ht="18.75" customHeight="1" x14ac:dyDescent="0.25">
      <c r="A30" s="23" t="s">
        <v>134</v>
      </c>
      <c r="B30" s="25">
        <v>42827</v>
      </c>
      <c r="C30" s="25">
        <v>42827</v>
      </c>
      <c r="D30" s="27">
        <v>1</v>
      </c>
      <c r="E30" s="28">
        <f t="shared" si="0"/>
        <v>1</v>
      </c>
      <c r="F30" s="29">
        <v>1</v>
      </c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</row>
    <row r="31" spans="1:62" ht="18.75" customHeight="1" x14ac:dyDescent="0.25">
      <c r="A31" s="23" t="s">
        <v>135</v>
      </c>
      <c r="B31" s="25">
        <v>42827</v>
      </c>
      <c r="C31" s="25">
        <v>42827</v>
      </c>
      <c r="D31" s="27">
        <v>5</v>
      </c>
      <c r="E31" s="28">
        <f t="shared" si="0"/>
        <v>0.4</v>
      </c>
      <c r="F31" s="29">
        <v>2</v>
      </c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</row>
    <row r="32" spans="1:62" ht="18.75" customHeight="1" x14ac:dyDescent="0.25">
      <c r="A32" s="23" t="s">
        <v>133</v>
      </c>
      <c r="B32" s="25">
        <v>42827</v>
      </c>
      <c r="C32" s="25">
        <v>42827</v>
      </c>
      <c r="D32" s="27">
        <v>1</v>
      </c>
      <c r="E32" s="28">
        <f t="shared" si="0"/>
        <v>1</v>
      </c>
      <c r="F32" s="29">
        <v>1</v>
      </c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</row>
    <row r="33" spans="1:107" ht="24.75" x14ac:dyDescent="0.25">
      <c r="A33" s="31" t="s">
        <v>144</v>
      </c>
      <c r="E33" s="28"/>
    </row>
    <row r="34" spans="1:107" ht="18.75" customHeight="1" x14ac:dyDescent="0.25">
      <c r="A34" s="23" t="s">
        <v>145</v>
      </c>
      <c r="B34" s="25">
        <v>42828</v>
      </c>
      <c r="C34" s="25">
        <v>42828</v>
      </c>
      <c r="D34" s="27">
        <v>4</v>
      </c>
      <c r="E34" s="28">
        <f t="shared" si="0"/>
        <v>0.75</v>
      </c>
      <c r="F34" s="29">
        <v>3</v>
      </c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</row>
    <row r="35" spans="1:107" ht="18.75" customHeight="1" x14ac:dyDescent="0.25">
      <c r="A35" s="23" t="s">
        <v>146</v>
      </c>
      <c r="B35" s="25">
        <v>42828</v>
      </c>
      <c r="C35" s="25">
        <v>42828</v>
      </c>
      <c r="D35" s="27">
        <v>2</v>
      </c>
      <c r="E35" s="28">
        <f t="shared" si="0"/>
        <v>1.5</v>
      </c>
      <c r="F35" s="29">
        <v>3</v>
      </c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</row>
    <row r="36" spans="1:107" ht="36.75" x14ac:dyDescent="0.25">
      <c r="A36" s="31" t="s">
        <v>160</v>
      </c>
      <c r="E36" s="28"/>
    </row>
    <row r="37" spans="1:107" ht="18.75" customHeight="1" x14ac:dyDescent="0.25">
      <c r="A37" s="23" t="s">
        <v>161</v>
      </c>
      <c r="B37" s="25">
        <v>42829</v>
      </c>
      <c r="C37" s="25">
        <v>42829</v>
      </c>
      <c r="D37" s="27">
        <v>1</v>
      </c>
      <c r="E37" s="28">
        <f t="shared" si="0"/>
        <v>1</v>
      </c>
      <c r="F37" s="29">
        <v>1</v>
      </c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</row>
    <row r="38" spans="1:107" ht="18.75" customHeight="1" x14ac:dyDescent="0.25">
      <c r="A38" s="23" t="s">
        <v>162</v>
      </c>
      <c r="B38" s="25">
        <v>42829</v>
      </c>
      <c r="C38" s="25">
        <v>42829</v>
      </c>
      <c r="D38" s="27">
        <v>2</v>
      </c>
      <c r="E38" s="28">
        <f t="shared" si="0"/>
        <v>1</v>
      </c>
      <c r="F38" s="29">
        <v>2</v>
      </c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</row>
    <row r="39" spans="1:107" ht="18.75" customHeight="1" x14ac:dyDescent="0.25">
      <c r="A39" s="23" t="s">
        <v>130</v>
      </c>
      <c r="B39" s="25">
        <v>42829</v>
      </c>
      <c r="C39" s="25">
        <v>42829</v>
      </c>
      <c r="D39" s="27">
        <v>1</v>
      </c>
      <c r="E39" s="28">
        <f t="shared" si="0"/>
        <v>1</v>
      </c>
      <c r="F39" s="29">
        <v>1</v>
      </c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</row>
    <row r="40" spans="1:107" ht="36.75" x14ac:dyDescent="0.25">
      <c r="A40" s="31" t="s">
        <v>168</v>
      </c>
      <c r="E40" s="28"/>
    </row>
    <row r="41" spans="1:107" ht="18.75" customHeight="1" x14ac:dyDescent="0.25">
      <c r="A41" s="47" t="s">
        <v>168</v>
      </c>
      <c r="B41" s="25">
        <v>42830</v>
      </c>
      <c r="C41" s="25">
        <v>42830</v>
      </c>
      <c r="D41" s="27">
        <v>5</v>
      </c>
      <c r="E41" s="28">
        <f t="shared" si="0"/>
        <v>0.8</v>
      </c>
      <c r="F41" s="29">
        <v>4</v>
      </c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</row>
    <row r="42" spans="1:107" ht="36.75" x14ac:dyDescent="0.25">
      <c r="A42" s="31" t="s">
        <v>177</v>
      </c>
      <c r="E42" s="28"/>
    </row>
    <row r="43" spans="1:107" ht="18.75" customHeight="1" x14ac:dyDescent="0.25">
      <c r="A43" s="47" t="s">
        <v>178</v>
      </c>
      <c r="B43" s="25">
        <v>42839</v>
      </c>
      <c r="C43" s="25">
        <v>42839</v>
      </c>
      <c r="D43" s="27">
        <v>4</v>
      </c>
      <c r="E43" s="28">
        <f t="shared" si="0"/>
        <v>0.75</v>
      </c>
      <c r="F43" s="29">
        <v>3</v>
      </c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</row>
    <row r="44" spans="1:107" ht="24.75" x14ac:dyDescent="0.25">
      <c r="A44" s="31" t="s">
        <v>198</v>
      </c>
      <c r="E44" s="28"/>
    </row>
    <row r="45" spans="1:107" ht="18.75" customHeight="1" x14ac:dyDescent="0.25">
      <c r="A45" s="47" t="s">
        <v>202</v>
      </c>
      <c r="B45" s="25">
        <v>42849</v>
      </c>
      <c r="C45" s="25">
        <v>42851</v>
      </c>
      <c r="D45" s="27">
        <v>6</v>
      </c>
      <c r="E45" s="28">
        <f t="shared" si="0"/>
        <v>0.83333333333333337</v>
      </c>
      <c r="F45" s="29">
        <v>5</v>
      </c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</row>
    <row r="46" spans="1:107" ht="24.75" x14ac:dyDescent="0.25">
      <c r="A46" s="31" t="s">
        <v>198</v>
      </c>
      <c r="E46" s="28"/>
    </row>
    <row r="47" spans="1:107" ht="18.75" customHeight="1" x14ac:dyDescent="0.25">
      <c r="A47" s="47" t="s">
        <v>202</v>
      </c>
      <c r="B47" s="25">
        <v>42852</v>
      </c>
      <c r="C47" s="25">
        <v>42852</v>
      </c>
      <c r="D47" s="27">
        <v>6</v>
      </c>
      <c r="E47" s="28">
        <f t="shared" si="0"/>
        <v>1</v>
      </c>
      <c r="F47" s="29">
        <v>6</v>
      </c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</row>
    <row r="48" spans="1:107" x14ac:dyDescent="0.25">
      <c r="A48" s="31" t="s">
        <v>213</v>
      </c>
      <c r="E48" s="28"/>
    </row>
    <row r="49" spans="1:114" ht="18.75" customHeight="1" x14ac:dyDescent="0.25">
      <c r="A49" s="47" t="s">
        <v>214</v>
      </c>
      <c r="B49" s="25">
        <v>42854</v>
      </c>
      <c r="C49" s="25">
        <v>42854</v>
      </c>
      <c r="D49" s="27">
        <v>6</v>
      </c>
      <c r="E49" s="28">
        <f t="shared" si="0"/>
        <v>1</v>
      </c>
      <c r="F49" s="29">
        <v>6</v>
      </c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</row>
    <row r="50" spans="1:114" ht="24.75" x14ac:dyDescent="0.25">
      <c r="A50" s="31" t="s">
        <v>198</v>
      </c>
      <c r="E50" s="28"/>
    </row>
    <row r="51" spans="1:114" ht="18.75" customHeight="1" x14ac:dyDescent="0.25">
      <c r="A51" s="47" t="s">
        <v>202</v>
      </c>
      <c r="B51" s="25">
        <v>42861</v>
      </c>
      <c r="C51" s="25">
        <v>42861</v>
      </c>
      <c r="D51" s="27">
        <v>4</v>
      </c>
      <c r="E51" s="28">
        <f t="shared" si="0"/>
        <v>1</v>
      </c>
      <c r="F51" s="29">
        <v>4</v>
      </c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</row>
    <row r="52" spans="1:114" ht="24.75" x14ac:dyDescent="0.25">
      <c r="A52" s="31" t="s">
        <v>198</v>
      </c>
      <c r="E52" s="28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</row>
    <row r="53" spans="1:114" ht="18.75" customHeight="1" x14ac:dyDescent="0.25">
      <c r="A53" s="47" t="s">
        <v>202</v>
      </c>
      <c r="B53" s="25">
        <v>42862</v>
      </c>
      <c r="C53" s="25">
        <v>42862</v>
      </c>
      <c r="D53" s="27">
        <v>4</v>
      </c>
      <c r="E53" s="28">
        <f t="shared" si="0"/>
        <v>1.75</v>
      </c>
      <c r="F53" s="29">
        <v>7</v>
      </c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</row>
    <row r="54" spans="1:114" ht="24.75" x14ac:dyDescent="0.25">
      <c r="A54" s="31" t="s">
        <v>198</v>
      </c>
      <c r="E54" s="28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I54" s="22"/>
      <c r="CJ54" s="22"/>
      <c r="CK54" s="22"/>
      <c r="CL54" s="22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</row>
    <row r="55" spans="1:114" ht="18.75" customHeight="1" x14ac:dyDescent="0.25">
      <c r="A55" s="47" t="s">
        <v>202</v>
      </c>
      <c r="B55" s="25">
        <v>42864</v>
      </c>
      <c r="C55" s="25">
        <v>42864</v>
      </c>
      <c r="D55" s="27">
        <v>8</v>
      </c>
      <c r="E55" s="28">
        <f t="shared" si="0"/>
        <v>0.75</v>
      </c>
      <c r="F55" s="29">
        <v>6</v>
      </c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/>
      <c r="DH55" s="22"/>
      <c r="DI55" s="22"/>
      <c r="DJ55" s="22"/>
    </row>
    <row r="56" spans="1:114" ht="24.75" x14ac:dyDescent="0.25">
      <c r="A56" s="31" t="s">
        <v>198</v>
      </c>
      <c r="E56" s="28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</row>
    <row r="57" spans="1:114" ht="18.75" customHeight="1" x14ac:dyDescent="0.25">
      <c r="A57" s="47" t="s">
        <v>202</v>
      </c>
      <c r="B57" s="25">
        <v>42865</v>
      </c>
      <c r="C57" s="25">
        <v>42865</v>
      </c>
      <c r="D57" s="27">
        <v>4</v>
      </c>
      <c r="E57" s="28">
        <f t="shared" si="0"/>
        <v>0.75</v>
      </c>
      <c r="F57" s="29">
        <v>3</v>
      </c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CK57" s="22"/>
      <c r="CL57" s="22"/>
      <c r="CM57" s="22"/>
      <c r="CN57" s="22"/>
      <c r="CO57" s="22"/>
      <c r="CP57" s="22"/>
      <c r="CQ57" s="22"/>
      <c r="CR57" s="22"/>
      <c r="CS57" s="22"/>
      <c r="CT57" s="22"/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</row>
    <row r="58" spans="1:114" ht="25.5" customHeight="1" x14ac:dyDescent="0.25">
      <c r="A58" s="47" t="s">
        <v>252</v>
      </c>
      <c r="B58" s="25">
        <v>42865</v>
      </c>
      <c r="C58" s="25">
        <v>42865</v>
      </c>
      <c r="D58" s="27">
        <v>3</v>
      </c>
      <c r="E58" s="28">
        <f t="shared" si="0"/>
        <v>1.6666666666666667</v>
      </c>
      <c r="F58" s="29">
        <v>5</v>
      </c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CK58" s="22"/>
      <c r="CL58" s="22"/>
      <c r="CM58" s="22"/>
      <c r="CN58" s="22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</row>
    <row r="59" spans="1:114" x14ac:dyDescent="0.25">
      <c r="A59" s="31" t="s">
        <v>245</v>
      </c>
      <c r="E59" s="28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I59" s="22"/>
      <c r="CJ59" s="22"/>
      <c r="CK59" s="22"/>
      <c r="CL59" s="22"/>
      <c r="CM59" s="22"/>
      <c r="CN59" s="22"/>
      <c r="CO59" s="22"/>
      <c r="CP59" s="22"/>
      <c r="CQ59" s="22"/>
      <c r="CR59" s="22"/>
      <c r="CS59" s="22"/>
      <c r="CT59" s="22"/>
      <c r="CU59" s="22"/>
      <c r="CV59" s="22"/>
      <c r="CW59" s="22"/>
      <c r="CX59" s="22"/>
      <c r="CY59" s="22"/>
      <c r="CZ59" s="22"/>
      <c r="DA59" s="22"/>
      <c r="DB59" s="22"/>
      <c r="DC59" s="22"/>
      <c r="DD59" s="22"/>
      <c r="DE59" s="22"/>
      <c r="DF59" s="22"/>
      <c r="DG59" s="22"/>
      <c r="DH59" s="22"/>
      <c r="DI59" s="22"/>
      <c r="DJ59" s="22"/>
    </row>
    <row r="60" spans="1:114" ht="18.75" customHeight="1" x14ac:dyDescent="0.25">
      <c r="A60" s="47" t="s">
        <v>245</v>
      </c>
      <c r="B60" s="25">
        <v>42866</v>
      </c>
      <c r="C60" s="25">
        <v>42866</v>
      </c>
      <c r="D60" s="27">
        <v>6</v>
      </c>
      <c r="E60" s="28">
        <f t="shared" si="0"/>
        <v>0.66666666666666663</v>
      </c>
      <c r="F60" s="29">
        <v>4</v>
      </c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CK60" s="22"/>
      <c r="CL60" s="22"/>
      <c r="CM60" s="22"/>
      <c r="CN60" s="22"/>
      <c r="CO60" s="22"/>
      <c r="CP60" s="22"/>
      <c r="CQ60" s="22"/>
      <c r="CR60" s="22"/>
      <c r="CS60" s="22"/>
      <c r="CT60" s="22"/>
      <c r="CU60" s="22"/>
      <c r="CV60" s="22"/>
      <c r="CW60" s="22"/>
      <c r="CX60" s="22"/>
      <c r="CY60" s="22"/>
      <c r="CZ60" s="22"/>
      <c r="DA60" s="22"/>
      <c r="DB60" s="22"/>
      <c r="DC60" s="22"/>
      <c r="DD60" s="22"/>
      <c r="DE60" s="22"/>
      <c r="DF60" s="22"/>
      <c r="DG60" s="22"/>
      <c r="DH60" s="22"/>
      <c r="DI60" s="22"/>
      <c r="DJ60" s="22"/>
    </row>
    <row r="61" spans="1:114" ht="18.75" customHeight="1" x14ac:dyDescent="0.25">
      <c r="A61" s="47" t="s">
        <v>254</v>
      </c>
      <c r="B61" s="25">
        <v>42866</v>
      </c>
      <c r="C61" s="25">
        <v>42866</v>
      </c>
      <c r="D61" s="27">
        <v>6</v>
      </c>
      <c r="E61" s="28">
        <f t="shared" si="0"/>
        <v>0.83333333333333337</v>
      </c>
      <c r="F61" s="29">
        <v>5</v>
      </c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CK61" s="22"/>
      <c r="CL61" s="22"/>
      <c r="CM61" s="22"/>
      <c r="CN61" s="22"/>
      <c r="CO61" s="22"/>
      <c r="CP61" s="22"/>
      <c r="CQ61" s="22"/>
      <c r="CR61" s="22"/>
      <c r="CS61" s="22"/>
      <c r="CT61" s="22"/>
      <c r="CU61" s="22"/>
      <c r="CV61" s="22"/>
      <c r="CW61" s="22"/>
      <c r="CX61" s="22"/>
      <c r="CY61" s="22"/>
      <c r="CZ61" s="22"/>
      <c r="DA61" s="22"/>
      <c r="DB61" s="22"/>
      <c r="DC61" s="22"/>
      <c r="DD61" s="22"/>
      <c r="DE61" s="22"/>
      <c r="DF61" s="22"/>
      <c r="DG61" s="22"/>
      <c r="DH61" s="22"/>
      <c r="DI61" s="22"/>
      <c r="DJ61" s="22"/>
    </row>
    <row r="62" spans="1:114" ht="24.75" x14ac:dyDescent="0.25">
      <c r="A62" s="31" t="s">
        <v>260</v>
      </c>
      <c r="E62" s="28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I62" s="22"/>
      <c r="CJ62" s="22"/>
      <c r="CK62" s="22"/>
      <c r="CL62" s="22"/>
      <c r="CM62" s="22"/>
      <c r="CN62" s="22"/>
      <c r="CO62" s="22"/>
      <c r="CP62" s="22"/>
      <c r="CQ62" s="22"/>
      <c r="CR62" s="22"/>
      <c r="CS62" s="22"/>
      <c r="CT62" s="22"/>
      <c r="CU62" s="22"/>
      <c r="CV62" s="22"/>
      <c r="CW62" s="22"/>
      <c r="CX62" s="22"/>
      <c r="CY62" s="22"/>
      <c r="CZ62" s="22"/>
      <c r="DA62" s="22"/>
      <c r="DB62" s="22"/>
      <c r="DC62" s="22"/>
      <c r="DD62" s="22"/>
      <c r="DE62" s="22"/>
      <c r="DF62" s="22"/>
      <c r="DG62" s="22"/>
      <c r="DH62" s="22"/>
      <c r="DI62" s="22"/>
      <c r="DJ62" s="22"/>
    </row>
    <row r="63" spans="1:114" ht="18.75" customHeight="1" x14ac:dyDescent="0.25">
      <c r="A63" s="47" t="s">
        <v>261</v>
      </c>
      <c r="B63" s="25">
        <v>42868</v>
      </c>
      <c r="C63" s="25">
        <v>42868</v>
      </c>
      <c r="D63" s="27">
        <v>5</v>
      </c>
      <c r="E63" s="28">
        <f t="shared" si="0"/>
        <v>1.2</v>
      </c>
      <c r="F63" s="29">
        <v>6</v>
      </c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CK63" s="22"/>
      <c r="CL63" s="22"/>
      <c r="CM63" s="22"/>
      <c r="CN63" s="22"/>
      <c r="CO63" s="22"/>
      <c r="CP63" s="22"/>
      <c r="CQ63" s="22"/>
      <c r="CR63" s="22"/>
      <c r="CS63" s="22"/>
      <c r="CT63" s="22"/>
      <c r="CU63" s="22"/>
      <c r="CV63" s="22"/>
      <c r="CW63" s="22"/>
      <c r="CX63" s="22"/>
      <c r="CY63" s="22"/>
      <c r="CZ63" s="22"/>
      <c r="DA63" s="22"/>
      <c r="DB63" s="22"/>
      <c r="DC63" s="22"/>
      <c r="DD63" s="22"/>
      <c r="DE63" s="22"/>
      <c r="DF63" s="22"/>
      <c r="DG63" s="22"/>
      <c r="DH63" s="22"/>
      <c r="DI63" s="22"/>
      <c r="DJ63" s="22"/>
    </row>
    <row r="64" spans="1:114" ht="18.75" customHeight="1" x14ac:dyDescent="0.25">
      <c r="A64" s="47" t="s">
        <v>266</v>
      </c>
      <c r="B64" s="25">
        <v>42868</v>
      </c>
      <c r="C64" s="25">
        <v>42868</v>
      </c>
      <c r="D64" s="27">
        <v>3</v>
      </c>
      <c r="E64" s="28">
        <f t="shared" si="0"/>
        <v>0.66666666666666663</v>
      </c>
      <c r="F64" s="29">
        <v>2</v>
      </c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CK64" s="22"/>
      <c r="CL64" s="22"/>
      <c r="CM64" s="22"/>
      <c r="CN64" s="22"/>
      <c r="CO64" s="22"/>
      <c r="CP64" s="22"/>
      <c r="CQ64" s="22"/>
      <c r="CR64" s="22"/>
      <c r="CS64" s="22"/>
      <c r="CT64" s="22"/>
      <c r="CU64" s="22"/>
      <c r="CV64" s="22"/>
      <c r="CW64" s="22"/>
      <c r="CX64" s="22"/>
      <c r="CY64" s="22"/>
      <c r="CZ64" s="22"/>
      <c r="DA64" s="22"/>
      <c r="DB64" s="22"/>
      <c r="DC64" s="22"/>
      <c r="DD64" s="22"/>
      <c r="DE64" s="22"/>
      <c r="DF64" s="22"/>
      <c r="DG64" s="22"/>
      <c r="DH64" s="22"/>
      <c r="DI64" s="22"/>
      <c r="DJ64" s="22"/>
    </row>
    <row r="65" spans="1:119" ht="24.75" x14ac:dyDescent="0.25">
      <c r="A65" s="31" t="s">
        <v>273</v>
      </c>
      <c r="E65" s="28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I65" s="22"/>
      <c r="CJ65" s="22"/>
      <c r="CK65" s="22"/>
      <c r="CL65" s="22"/>
      <c r="CM65" s="22"/>
      <c r="CN65" s="22"/>
      <c r="CO65" s="22"/>
      <c r="CP65" s="22"/>
      <c r="CQ65" s="22"/>
      <c r="CR65" s="22"/>
      <c r="CS65" s="22"/>
      <c r="CT65" s="22"/>
      <c r="CU65" s="22"/>
      <c r="CV65" s="22"/>
      <c r="CW65" s="22"/>
      <c r="CX65" s="22"/>
      <c r="CY65" s="22"/>
      <c r="CZ65" s="22"/>
      <c r="DA65" s="22"/>
      <c r="DB65" s="22"/>
      <c r="DC65" s="22"/>
      <c r="DD65" s="22"/>
      <c r="DE65" s="22"/>
      <c r="DF65" s="22"/>
      <c r="DG65" s="22"/>
      <c r="DH65" s="22"/>
      <c r="DI65" s="22"/>
      <c r="DJ65" s="22"/>
    </row>
    <row r="66" spans="1:119" ht="18.75" customHeight="1" x14ac:dyDescent="0.25">
      <c r="A66" s="47" t="s">
        <v>271</v>
      </c>
      <c r="B66" s="25">
        <v>42869</v>
      </c>
      <c r="C66" s="25">
        <v>42869</v>
      </c>
      <c r="D66" s="27">
        <v>3</v>
      </c>
      <c r="E66" s="28">
        <f t="shared" si="0"/>
        <v>0.66666666666666663</v>
      </c>
      <c r="F66" s="29">
        <v>2</v>
      </c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CK66" s="22"/>
      <c r="CL66" s="22"/>
      <c r="CM66" s="22"/>
      <c r="CN66" s="22"/>
      <c r="CO66" s="22"/>
      <c r="CP66" s="22"/>
      <c r="CQ66" s="22"/>
      <c r="CR66" s="22"/>
      <c r="CS66" s="22"/>
      <c r="CT66" s="22"/>
      <c r="CU66" s="22"/>
      <c r="CV66" s="22"/>
      <c r="CW66" s="22"/>
      <c r="CX66" s="22"/>
      <c r="CY66" s="22"/>
      <c r="CZ66" s="22"/>
      <c r="DA66" s="22"/>
      <c r="DB66" s="22"/>
      <c r="DC66" s="22"/>
      <c r="DD66" s="22"/>
      <c r="DE66" s="22"/>
      <c r="DF66" s="22"/>
      <c r="DG66" s="22"/>
      <c r="DH66" s="22"/>
      <c r="DI66" s="22"/>
      <c r="DJ66" s="22"/>
    </row>
    <row r="67" spans="1:119" ht="18.75" customHeight="1" x14ac:dyDescent="0.25">
      <c r="A67" s="47" t="s">
        <v>279</v>
      </c>
      <c r="B67" s="25">
        <v>42869</v>
      </c>
      <c r="C67" s="25">
        <v>42869</v>
      </c>
      <c r="D67" s="27">
        <v>2</v>
      </c>
      <c r="E67" s="28">
        <f t="shared" si="0"/>
        <v>1</v>
      </c>
      <c r="F67" s="29">
        <v>2</v>
      </c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CK67" s="22"/>
      <c r="CL67" s="22"/>
      <c r="CM67" s="22"/>
      <c r="CN67" s="22"/>
      <c r="CO67" s="22"/>
      <c r="CP67" s="22"/>
      <c r="CQ67" s="22"/>
      <c r="CR67" s="22"/>
      <c r="CS67" s="22"/>
      <c r="CT67" s="22"/>
      <c r="CU67" s="22"/>
      <c r="CV67" s="22"/>
      <c r="CW67" s="22"/>
      <c r="CX67" s="22"/>
      <c r="CY67" s="22"/>
      <c r="CZ67" s="22"/>
      <c r="DA67" s="22"/>
      <c r="DB67" s="22"/>
      <c r="DC67" s="22"/>
      <c r="DD67" s="22"/>
      <c r="DE67" s="22"/>
      <c r="DF67" s="22"/>
      <c r="DG67" s="22"/>
      <c r="DH67" s="22"/>
      <c r="DI67" s="22"/>
      <c r="DJ67" s="22"/>
    </row>
    <row r="68" spans="1:119" ht="18.75" customHeight="1" x14ac:dyDescent="0.25">
      <c r="A68" s="47" t="s">
        <v>280</v>
      </c>
      <c r="B68" s="25">
        <v>42869</v>
      </c>
      <c r="C68" s="25">
        <v>42869</v>
      </c>
      <c r="D68" s="27">
        <v>3</v>
      </c>
      <c r="E68" s="28">
        <f t="shared" si="0"/>
        <v>1</v>
      </c>
      <c r="F68" s="29">
        <v>3</v>
      </c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CK68" s="22"/>
      <c r="CL68" s="22"/>
      <c r="CM68" s="22"/>
      <c r="CN68" s="22"/>
      <c r="CO68" s="22"/>
      <c r="CP68" s="22"/>
      <c r="CQ68" s="22"/>
      <c r="CR68" s="22"/>
      <c r="CS68" s="22"/>
      <c r="CT68" s="22"/>
      <c r="CU68" s="22"/>
      <c r="CV68" s="22"/>
      <c r="CW68" s="22"/>
      <c r="CX68" s="22"/>
      <c r="CY68" s="22"/>
      <c r="CZ68" s="22"/>
      <c r="DA68" s="22"/>
      <c r="DB68" s="22"/>
      <c r="DC68" s="22"/>
      <c r="DD68" s="22"/>
      <c r="DE68" s="22"/>
      <c r="DF68" s="22"/>
      <c r="DG68" s="22"/>
      <c r="DH68" s="22"/>
      <c r="DI68" s="22"/>
      <c r="DJ68" s="22"/>
    </row>
    <row r="69" spans="1:119" ht="18.75" customHeight="1" x14ac:dyDescent="0.25">
      <c r="A69" s="47" t="s">
        <v>274</v>
      </c>
      <c r="B69" s="25">
        <v>42869</v>
      </c>
      <c r="C69" s="25">
        <v>42869</v>
      </c>
      <c r="D69" s="27">
        <v>2</v>
      </c>
      <c r="E69" s="28">
        <f t="shared" si="0"/>
        <v>0.5</v>
      </c>
      <c r="F69" s="29">
        <v>1</v>
      </c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CK69" s="22"/>
      <c r="CL69" s="22"/>
      <c r="CM69" s="22"/>
      <c r="CN69" s="22"/>
      <c r="CO69" s="22"/>
      <c r="CP69" s="22"/>
      <c r="CQ69" s="22"/>
      <c r="CR69" s="22"/>
      <c r="CS69" s="22"/>
      <c r="CT69" s="22"/>
      <c r="CU69" s="22"/>
      <c r="CV69" s="22"/>
      <c r="CW69" s="22"/>
      <c r="CX69" s="22"/>
      <c r="CY69" s="22"/>
      <c r="CZ69" s="22"/>
      <c r="DA69" s="22"/>
      <c r="DB69" s="22"/>
      <c r="DC69" s="22"/>
      <c r="DD69" s="22"/>
      <c r="DE69" s="22"/>
      <c r="DF69" s="22"/>
      <c r="DG69" s="22"/>
      <c r="DH69" s="22"/>
      <c r="DI69" s="22"/>
      <c r="DJ69" s="22"/>
    </row>
    <row r="70" spans="1:119" ht="24.75" x14ac:dyDescent="0.25">
      <c r="A70" s="31" t="s">
        <v>293</v>
      </c>
      <c r="E70" s="28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I70" s="22"/>
      <c r="CJ70" s="22"/>
      <c r="CK70" s="22"/>
      <c r="CL70" s="22"/>
      <c r="CM70" s="22"/>
      <c r="CN70" s="22"/>
      <c r="CO70" s="22"/>
      <c r="CP70" s="22"/>
      <c r="CQ70" s="22"/>
      <c r="CR70" s="22"/>
      <c r="CS70" s="22"/>
      <c r="CT70" s="22"/>
      <c r="CU70" s="22"/>
      <c r="CV70" s="22"/>
      <c r="CW70" s="22"/>
      <c r="CX70" s="22"/>
      <c r="CY70" s="22"/>
      <c r="CZ70" s="22"/>
      <c r="DA70" s="22"/>
      <c r="DB70" s="22"/>
      <c r="DC70" s="22"/>
      <c r="DD70" s="22"/>
      <c r="DE70" s="22"/>
      <c r="DF70" s="22"/>
      <c r="DG70" s="22"/>
      <c r="DH70" s="22"/>
      <c r="DI70" s="22"/>
      <c r="DJ70" s="22"/>
      <c r="DK70" s="22"/>
      <c r="DL70" s="22"/>
      <c r="DM70" s="22"/>
      <c r="DN70" s="22"/>
      <c r="DO70" s="22"/>
    </row>
    <row r="71" spans="1:119" ht="18.75" customHeight="1" x14ac:dyDescent="0.25">
      <c r="A71" s="47" t="s">
        <v>294</v>
      </c>
      <c r="B71" s="25">
        <v>42877</v>
      </c>
      <c r="C71" s="25">
        <v>42877</v>
      </c>
      <c r="D71" s="27">
        <v>5</v>
      </c>
      <c r="E71" s="28">
        <f t="shared" si="0"/>
        <v>1.2</v>
      </c>
      <c r="F71" s="29">
        <v>6</v>
      </c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CK71" s="22"/>
      <c r="CL71" s="22"/>
      <c r="CM71" s="22"/>
      <c r="CN71" s="22"/>
      <c r="CO71" s="22"/>
      <c r="CP71" s="22"/>
      <c r="CQ71" s="22"/>
      <c r="CR71" s="22"/>
      <c r="CS71" s="22"/>
      <c r="CT71" s="22"/>
      <c r="CU71" s="22"/>
      <c r="CV71" s="22"/>
      <c r="CW71" s="22"/>
      <c r="CX71" s="22"/>
      <c r="CY71" s="22"/>
      <c r="CZ71" s="22"/>
      <c r="DA71" s="22"/>
      <c r="DB71" s="22"/>
      <c r="DC71" s="22"/>
      <c r="DD71" s="22"/>
      <c r="DE71" s="22"/>
      <c r="DF71" s="22"/>
      <c r="DG71" s="22"/>
      <c r="DH71" s="22"/>
      <c r="DI71" s="22"/>
      <c r="DJ71" s="22"/>
      <c r="DK71" s="22"/>
      <c r="DL71" s="22"/>
      <c r="DM71" s="22"/>
      <c r="DN71" s="22"/>
      <c r="DO71" s="22"/>
    </row>
    <row r="72" spans="1:119" ht="24.75" x14ac:dyDescent="0.25">
      <c r="A72" s="31" t="s">
        <v>293</v>
      </c>
      <c r="E72" s="28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I72" s="22"/>
      <c r="CJ72" s="22"/>
      <c r="CK72" s="22"/>
      <c r="CL72" s="22"/>
      <c r="CM72" s="22"/>
      <c r="CN72" s="22"/>
      <c r="CO72" s="22"/>
      <c r="CP72" s="22"/>
      <c r="CQ72" s="22"/>
      <c r="CR72" s="22"/>
      <c r="CS72" s="22"/>
      <c r="CT72" s="22"/>
      <c r="CU72" s="22"/>
      <c r="CV72" s="22"/>
      <c r="CW72" s="22"/>
      <c r="CX72" s="22"/>
      <c r="CY72" s="22"/>
      <c r="CZ72" s="22"/>
      <c r="DA72" s="22"/>
      <c r="DB72" s="22"/>
      <c r="DC72" s="22"/>
      <c r="DD72" s="22"/>
      <c r="DE72" s="22"/>
      <c r="DF72" s="22"/>
      <c r="DG72" s="22"/>
      <c r="DH72" s="22"/>
      <c r="DI72" s="22"/>
      <c r="DJ72" s="22"/>
      <c r="DK72" s="22"/>
      <c r="DL72" s="22"/>
      <c r="DM72" s="22"/>
      <c r="DN72" s="22"/>
      <c r="DO72" s="22"/>
    </row>
    <row r="73" spans="1:119" ht="18.75" customHeight="1" x14ac:dyDescent="0.25">
      <c r="A73" s="47" t="s">
        <v>294</v>
      </c>
      <c r="B73" s="25">
        <v>42891</v>
      </c>
      <c r="C73" s="25">
        <v>42890</v>
      </c>
      <c r="D73" s="27">
        <v>2</v>
      </c>
      <c r="E73" s="28">
        <f t="shared" ref="E73" si="1">F73/D73</f>
        <v>1</v>
      </c>
      <c r="F73" s="29">
        <v>2</v>
      </c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CK73" s="22"/>
      <c r="CL73" s="22"/>
      <c r="CM73" s="22"/>
      <c r="CN73" s="22"/>
      <c r="CO73" s="22"/>
      <c r="CP73" s="22"/>
      <c r="CQ73" s="22"/>
      <c r="CR73" s="22"/>
      <c r="CS73" s="22"/>
      <c r="CT73" s="22"/>
      <c r="CU73" s="22"/>
      <c r="CV73" s="22"/>
      <c r="CW73" s="22"/>
      <c r="CX73" s="22"/>
      <c r="CY73" s="22"/>
      <c r="CZ73" s="22"/>
      <c r="DA73" s="22"/>
      <c r="DB73" s="22"/>
      <c r="DC73" s="22"/>
      <c r="DD73" s="22"/>
      <c r="DE73" s="22"/>
      <c r="DF73" s="22"/>
      <c r="DG73" s="22"/>
      <c r="DH73" s="22"/>
      <c r="DI73" s="22"/>
      <c r="DJ73" s="22"/>
      <c r="DK73" s="22"/>
      <c r="DL73" s="22"/>
      <c r="DM73" s="22"/>
      <c r="DN73" s="22"/>
      <c r="DO73" s="22"/>
    </row>
    <row r="74" spans="1:119" ht="18.75" customHeight="1" x14ac:dyDescent="0.25">
      <c r="A74" s="47" t="s">
        <v>295</v>
      </c>
      <c r="B74" s="25">
        <v>42890</v>
      </c>
      <c r="C74" s="25">
        <v>42890</v>
      </c>
      <c r="D74" s="27">
        <v>6</v>
      </c>
      <c r="E74" s="28">
        <f>F74/D74</f>
        <v>1</v>
      </c>
      <c r="F74" s="29">
        <v>6</v>
      </c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CK74" s="22"/>
      <c r="CL74" s="22"/>
      <c r="CM74" s="22"/>
      <c r="CN74" s="22"/>
      <c r="CO74" s="22"/>
      <c r="CP74" s="22"/>
      <c r="CQ74" s="22"/>
      <c r="CR74" s="22"/>
      <c r="CS74" s="22"/>
      <c r="CT74" s="22"/>
      <c r="CU74" s="22"/>
      <c r="CV74" s="22"/>
      <c r="CW74" s="22"/>
      <c r="CX74" s="22"/>
      <c r="CY74" s="22"/>
      <c r="CZ74" s="22"/>
      <c r="DA74" s="22"/>
      <c r="DB74" s="22"/>
      <c r="DC74" s="22"/>
      <c r="DD74" s="22"/>
      <c r="DE74" s="22"/>
      <c r="DF74" s="22"/>
      <c r="DG74" s="22"/>
      <c r="DH74" s="22"/>
      <c r="DI74" s="22"/>
      <c r="DJ74" s="22"/>
      <c r="DK74" s="22"/>
      <c r="DL74" s="22"/>
      <c r="DM74" s="22"/>
      <c r="DN74" s="22"/>
      <c r="DO74" s="22"/>
    </row>
    <row r="75" spans="1:119" x14ac:dyDescent="0.25">
      <c r="A75" s="64" t="s">
        <v>342</v>
      </c>
      <c r="B75" s="64"/>
      <c r="C75" s="64"/>
      <c r="D75" s="66">
        <f>D74+D73+D71+D69+D68+D67+D66+D64+D63+D61+D60+D58+D57+D55+D53+D51+D49+D47+D45+D43+D41+D39+D38+D37+D35+D34+D32+D31+D30+D29+D27+D25+D24+D22+D20+D18+D16+D14+D13+D12+D10+D9</f>
        <v>190</v>
      </c>
      <c r="E75" s="70">
        <f>(E74+E73+E71+E69+E68+E67+E66+E64+E63+E61+E60+E58+E57+E55+E53+E51+E49+E47+E45+E43+E41+E39+E38+E37+E35+E34+E32+E31+E30+E29+E27+E25+E24+E22+E20+E18+E16+E14+E13+E12+E10+E9)/42</f>
        <v>1.0083333333333333</v>
      </c>
      <c r="F75" s="66">
        <f>F74+F73+F71+F69+F68+F67+F66+F64+F63+F61+F60+F58+F57+F55+F53+F51+F49+F47+F45+F43+F41+F39+F38+F37+F35+F34+F32+F31+F30+F29+F27+F25+F24+F22+F20+F18+F16+F14+F13+F12+F10+F9</f>
        <v>185</v>
      </c>
    </row>
  </sheetData>
  <mergeCells count="36">
    <mergeCell ref="CF6:CL6"/>
    <mergeCell ref="CM6:CS6"/>
    <mergeCell ref="CT6:CZ6"/>
    <mergeCell ref="DA6:DG6"/>
    <mergeCell ref="DH6:DN6"/>
    <mergeCell ref="AP6:AV6"/>
    <mergeCell ref="AW6:BC6"/>
    <mergeCell ref="BD6:BJ6"/>
    <mergeCell ref="BK6:BQ6"/>
    <mergeCell ref="BR6:BX6"/>
    <mergeCell ref="BY6:CE6"/>
    <mergeCell ref="CF5:CL5"/>
    <mergeCell ref="CM5:CS5"/>
    <mergeCell ref="CT5:CZ5"/>
    <mergeCell ref="DA5:DG5"/>
    <mergeCell ref="DH5:DN5"/>
    <mergeCell ref="G6:M6"/>
    <mergeCell ref="N6:T6"/>
    <mergeCell ref="U6:AA6"/>
    <mergeCell ref="AB6:AH6"/>
    <mergeCell ref="AI6:AO6"/>
    <mergeCell ref="AP5:AV5"/>
    <mergeCell ref="AW5:BC5"/>
    <mergeCell ref="BD5:BJ5"/>
    <mergeCell ref="BK5:BQ5"/>
    <mergeCell ref="BR5:BX5"/>
    <mergeCell ref="BY5:CE5"/>
    <mergeCell ref="G5:M5"/>
    <mergeCell ref="N5:T5"/>
    <mergeCell ref="U5:AA5"/>
    <mergeCell ref="AB5:AH5"/>
    <mergeCell ref="AI5:AO5"/>
    <mergeCell ref="B2:C2"/>
    <mergeCell ref="G2:W2"/>
    <mergeCell ref="B3:C3"/>
    <mergeCell ref="B4:C4"/>
  </mergeCells>
  <conditionalFormatting sqref="G7:DM7">
    <cfRule type="expression" dxfId="43" priority="4">
      <formula>AND(TODAY()&gt;=G4,TODAY()&lt;H4)</formula>
    </cfRule>
  </conditionalFormatting>
  <conditionalFormatting sqref="E8:E74">
    <cfRule type="dataBar" priority="1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{4647932B-E053-46A8-82A0-0C77EEC4D530}</x14:id>
        </ext>
      </extLst>
    </cfRule>
  </conditionalFormatting>
  <conditionalFormatting sqref="CI72:CJ72 AZ72:CE72 G73:AY74 CI70:CJ70 AZ70:CE70 G71:AY71 CK70:DO74 CI65:CJ65 AZ65:CE65 G66:AY69 CI62:CJ62 AZ62:CE62 G63:AY64 CI59:CJ59 G60:AY61 AZ59:CE59 CI56:CJ56 G57:AY58 AZ56:CE56 AZ54:CE54 CI54:CJ54 G55:AY55 AZ52:CE52 CI52:CJ52 G53:AY53 CK52:DJ69 CI51:DC51 G51:CE51 CI49:DC49 G49:CE49 CI47:DC47 G47:CE47 CI45:DC45 G45:CE45 G43:CE43 G41:CE41 G37:BJ39 G34:BJ35 G29:BJ32 G27:BJ27 G24:BJ25 G22:BJ22 Y19:AG19 G19:W19 G20:BJ20 G18:BJ18 AK16:AQ16 Y16:AG17 G16:W17 AU16:BJ16 G12:BJ14 Y11:AG11 G11:W11 G8:BJ10">
    <cfRule type="expression" dxfId="42" priority="2">
      <formula>G$4=TODAY()</formula>
    </cfRule>
    <cfRule type="expression" dxfId="41" priority="3">
      <formula>AND($B8&lt;H$4,$C8&gt;=G$4)</formula>
    </cfRule>
  </conditionalFormatting>
  <pageMargins left="0.7" right="0.7" top="0.75" bottom="0.75" header="0.3" footer="0.3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47932B-E053-46A8-82A0-0C77EEC4D53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E8:E74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O65"/>
  <sheetViews>
    <sheetView zoomScale="70" zoomScaleNormal="70" workbookViewId="0">
      <selection activeCell="B3" sqref="B3:C3"/>
    </sheetView>
  </sheetViews>
  <sheetFormatPr baseColWidth="10" defaultRowHeight="15" x14ac:dyDescent="0.25"/>
  <cols>
    <col min="1" max="1" width="34.42578125" customWidth="1"/>
    <col min="7" max="117" width="5.7109375" customWidth="1"/>
  </cols>
  <sheetData>
    <row r="1" spans="1:118" ht="16.5" customHeight="1" x14ac:dyDescent="0.25">
      <c r="A1" s="1" t="s">
        <v>0</v>
      </c>
      <c r="B1" s="1"/>
      <c r="C1" s="1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118" ht="16.5" customHeight="1" x14ac:dyDescent="0.25">
      <c r="A2" s="4" t="s">
        <v>1</v>
      </c>
      <c r="B2" s="55"/>
      <c r="C2" s="55"/>
      <c r="D2" s="2"/>
      <c r="E2" s="5"/>
      <c r="F2" s="2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</row>
    <row r="3" spans="1:118" ht="16.5" customHeight="1" x14ac:dyDescent="0.25">
      <c r="A3" s="54" t="s">
        <v>2</v>
      </c>
      <c r="B3" s="58" t="s">
        <v>344</v>
      </c>
      <c r="C3" s="58"/>
      <c r="D3" s="6"/>
      <c r="E3" s="6"/>
      <c r="F3" s="7"/>
      <c r="G3" s="2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</row>
    <row r="4" spans="1:118" ht="16.5" customHeight="1" x14ac:dyDescent="0.25">
      <c r="A4" s="54" t="s">
        <v>5</v>
      </c>
      <c r="B4" s="59">
        <v>42779</v>
      </c>
      <c r="C4" s="59"/>
      <c r="D4" s="2"/>
      <c r="E4" s="2"/>
      <c r="F4" s="2"/>
      <c r="G4" s="8">
        <v>42779</v>
      </c>
      <c r="H4" s="8">
        <v>42780</v>
      </c>
      <c r="I4" s="8">
        <v>42781</v>
      </c>
      <c r="J4" s="8">
        <v>42782</v>
      </c>
      <c r="K4" s="8">
        <v>42783</v>
      </c>
      <c r="L4" s="8">
        <v>42784</v>
      </c>
      <c r="M4" s="8">
        <v>42785</v>
      </c>
      <c r="N4" s="8">
        <v>42786</v>
      </c>
      <c r="O4" s="8">
        <v>42787</v>
      </c>
      <c r="P4" s="8">
        <v>42788</v>
      </c>
      <c r="Q4" s="8">
        <v>42789</v>
      </c>
      <c r="R4" s="8">
        <v>42790</v>
      </c>
      <c r="S4" s="8">
        <v>42791</v>
      </c>
      <c r="T4" s="8">
        <v>42792</v>
      </c>
      <c r="U4" s="8">
        <v>42793</v>
      </c>
      <c r="V4" s="8">
        <v>42794</v>
      </c>
      <c r="W4" s="8">
        <v>42795</v>
      </c>
      <c r="X4" s="8">
        <v>42796</v>
      </c>
      <c r="Y4" s="8">
        <v>42797</v>
      </c>
      <c r="Z4" s="8">
        <v>42798</v>
      </c>
      <c r="AA4" s="8">
        <v>42799</v>
      </c>
      <c r="AB4" s="8">
        <v>42800</v>
      </c>
      <c r="AC4" s="8">
        <v>42801</v>
      </c>
      <c r="AD4" s="8">
        <v>42802</v>
      </c>
      <c r="AE4" s="8">
        <v>42803</v>
      </c>
      <c r="AF4" s="8">
        <v>42804</v>
      </c>
      <c r="AG4" s="8">
        <v>42805</v>
      </c>
      <c r="AH4" s="8">
        <v>42806</v>
      </c>
      <c r="AI4" s="8">
        <v>42807</v>
      </c>
      <c r="AJ4" s="8">
        <v>42808</v>
      </c>
      <c r="AK4" s="8">
        <v>42809</v>
      </c>
      <c r="AL4" s="8">
        <v>42810</v>
      </c>
      <c r="AM4" s="8">
        <v>42811</v>
      </c>
      <c r="AN4" s="8">
        <v>42812</v>
      </c>
      <c r="AO4" s="8">
        <v>42813</v>
      </c>
      <c r="AP4" s="8">
        <v>42814</v>
      </c>
      <c r="AQ4" s="8">
        <v>42815</v>
      </c>
      <c r="AR4" s="8">
        <v>42816</v>
      </c>
      <c r="AS4" s="8">
        <v>42817</v>
      </c>
      <c r="AT4" s="8">
        <v>42818</v>
      </c>
      <c r="AU4" s="8">
        <v>42819</v>
      </c>
      <c r="AV4" s="8">
        <v>42820</v>
      </c>
      <c r="AW4" s="8">
        <v>42821</v>
      </c>
      <c r="AX4" s="8">
        <v>42822</v>
      </c>
      <c r="AY4" s="8">
        <v>42823</v>
      </c>
      <c r="AZ4" s="8">
        <v>42824</v>
      </c>
      <c r="BA4" s="8">
        <v>42825</v>
      </c>
      <c r="BB4" s="8">
        <v>42826</v>
      </c>
      <c r="BC4" s="8">
        <v>42827</v>
      </c>
      <c r="BD4" s="8">
        <v>42828</v>
      </c>
      <c r="BE4" s="8">
        <v>42829</v>
      </c>
      <c r="BF4" s="8">
        <v>42830</v>
      </c>
      <c r="BG4" s="8">
        <v>42831</v>
      </c>
      <c r="BH4" s="8">
        <v>42832</v>
      </c>
      <c r="BI4" s="8">
        <v>42833</v>
      </c>
      <c r="BJ4" s="8">
        <v>42834</v>
      </c>
      <c r="BK4" s="8">
        <v>42835</v>
      </c>
      <c r="BL4" s="8">
        <v>42836</v>
      </c>
      <c r="BM4" s="8">
        <v>42837</v>
      </c>
      <c r="BN4" s="8">
        <v>42838</v>
      </c>
      <c r="BO4" s="8">
        <v>42839</v>
      </c>
      <c r="BP4" s="8">
        <v>42840</v>
      </c>
      <c r="BQ4" s="8">
        <v>42841</v>
      </c>
      <c r="BR4" s="8">
        <v>42842</v>
      </c>
      <c r="BS4" s="8">
        <v>42843</v>
      </c>
      <c r="BT4" s="8">
        <v>42844</v>
      </c>
      <c r="BU4" s="8">
        <v>42845</v>
      </c>
      <c r="BV4" s="8">
        <v>42846</v>
      </c>
      <c r="BW4" s="8">
        <v>42847</v>
      </c>
      <c r="BX4" s="8">
        <v>42848</v>
      </c>
      <c r="BY4" s="8">
        <v>42849</v>
      </c>
      <c r="BZ4" s="8">
        <v>42850</v>
      </c>
      <c r="CA4" s="8">
        <v>42851</v>
      </c>
      <c r="CB4" s="8">
        <v>42852</v>
      </c>
      <c r="CC4" s="8">
        <v>42853</v>
      </c>
      <c r="CD4" s="8">
        <v>42854</v>
      </c>
      <c r="CE4" s="8">
        <v>42855</v>
      </c>
      <c r="CF4" s="8">
        <v>42856</v>
      </c>
      <c r="CG4" s="8">
        <v>42857</v>
      </c>
      <c r="CH4" s="8">
        <v>42858</v>
      </c>
      <c r="CI4" s="8">
        <v>42859</v>
      </c>
      <c r="CJ4" s="8">
        <v>42860</v>
      </c>
      <c r="CK4" s="8">
        <v>42861</v>
      </c>
      <c r="CL4" s="8">
        <v>42862</v>
      </c>
      <c r="CM4" s="8">
        <v>42863</v>
      </c>
      <c r="CN4" s="8">
        <v>42864</v>
      </c>
      <c r="CO4" s="8">
        <v>42865</v>
      </c>
      <c r="CP4" s="8">
        <v>42866</v>
      </c>
      <c r="CQ4" s="8">
        <v>42867</v>
      </c>
      <c r="CR4" s="8">
        <v>42868</v>
      </c>
      <c r="CS4" s="8">
        <v>42869</v>
      </c>
      <c r="CT4" s="8">
        <v>42870</v>
      </c>
      <c r="CU4" s="8">
        <v>42871</v>
      </c>
      <c r="CV4" s="8">
        <v>42872</v>
      </c>
      <c r="CW4" s="8">
        <v>42873</v>
      </c>
      <c r="CX4" s="8">
        <v>42874</v>
      </c>
      <c r="CY4" s="8">
        <v>42875</v>
      </c>
      <c r="CZ4" s="8">
        <v>42876</v>
      </c>
      <c r="DA4" s="8">
        <v>42877</v>
      </c>
      <c r="DB4" s="8">
        <v>42878</v>
      </c>
      <c r="DC4" s="8">
        <v>42879</v>
      </c>
      <c r="DD4" s="8">
        <v>42880</v>
      </c>
      <c r="DE4" s="8">
        <v>42881</v>
      </c>
      <c r="DF4" s="8">
        <v>42882</v>
      </c>
      <c r="DG4" s="8">
        <v>42883</v>
      </c>
      <c r="DH4" s="8">
        <v>42884</v>
      </c>
      <c r="DI4" s="8">
        <v>42885</v>
      </c>
      <c r="DJ4" s="8">
        <v>42886</v>
      </c>
      <c r="DK4" s="8">
        <v>42887</v>
      </c>
      <c r="DL4" s="8">
        <v>42888</v>
      </c>
      <c r="DM4" s="8">
        <v>42889</v>
      </c>
    </row>
    <row r="5" spans="1:118" ht="16.5" customHeight="1" x14ac:dyDescent="0.25">
      <c r="A5" s="53" t="s">
        <v>5</v>
      </c>
      <c r="B5" s="9">
        <v>1</v>
      </c>
      <c r="C5" s="10"/>
      <c r="D5" s="2"/>
      <c r="E5" s="2"/>
      <c r="F5" s="2"/>
      <c r="G5" s="61" t="s">
        <v>299</v>
      </c>
      <c r="H5" s="61"/>
      <c r="I5" s="61"/>
      <c r="J5" s="61"/>
      <c r="K5" s="61"/>
      <c r="L5" s="61"/>
      <c r="M5" s="61"/>
      <c r="N5" s="61" t="s">
        <v>300</v>
      </c>
      <c r="O5" s="61"/>
      <c r="P5" s="61"/>
      <c r="Q5" s="61"/>
      <c r="R5" s="61"/>
      <c r="S5" s="61"/>
      <c r="T5" s="61"/>
      <c r="U5" s="61" t="s">
        <v>301</v>
      </c>
      <c r="V5" s="61"/>
      <c r="W5" s="61"/>
      <c r="X5" s="61"/>
      <c r="Y5" s="61"/>
      <c r="Z5" s="61"/>
      <c r="AA5" s="61"/>
      <c r="AB5" s="61" t="s">
        <v>302</v>
      </c>
      <c r="AC5" s="61"/>
      <c r="AD5" s="61"/>
      <c r="AE5" s="61"/>
      <c r="AF5" s="61"/>
      <c r="AG5" s="61"/>
      <c r="AH5" s="61"/>
      <c r="AI5" s="61" t="s">
        <v>303</v>
      </c>
      <c r="AJ5" s="61"/>
      <c r="AK5" s="61"/>
      <c r="AL5" s="61"/>
      <c r="AM5" s="61"/>
      <c r="AN5" s="61"/>
      <c r="AO5" s="61"/>
      <c r="AP5" s="61" t="s">
        <v>304</v>
      </c>
      <c r="AQ5" s="61"/>
      <c r="AR5" s="61"/>
      <c r="AS5" s="61"/>
      <c r="AT5" s="61"/>
      <c r="AU5" s="61"/>
      <c r="AV5" s="61"/>
      <c r="AW5" s="61" t="s">
        <v>305</v>
      </c>
      <c r="AX5" s="61"/>
      <c r="AY5" s="61"/>
      <c r="AZ5" s="61"/>
      <c r="BA5" s="61"/>
      <c r="BB5" s="61"/>
      <c r="BC5" s="61"/>
      <c r="BD5" s="61" t="s">
        <v>306</v>
      </c>
      <c r="BE5" s="61"/>
      <c r="BF5" s="61"/>
      <c r="BG5" s="61"/>
      <c r="BH5" s="61"/>
      <c r="BI5" s="61"/>
      <c r="BJ5" s="61"/>
      <c r="BK5" s="61" t="s">
        <v>307</v>
      </c>
      <c r="BL5" s="61"/>
      <c r="BM5" s="61"/>
      <c r="BN5" s="61"/>
      <c r="BO5" s="61"/>
      <c r="BP5" s="61"/>
      <c r="BQ5" s="61"/>
      <c r="BR5" s="61" t="s">
        <v>308</v>
      </c>
      <c r="BS5" s="61"/>
      <c r="BT5" s="61"/>
      <c r="BU5" s="61"/>
      <c r="BV5" s="61"/>
      <c r="BW5" s="61"/>
      <c r="BX5" s="61"/>
      <c r="BY5" s="61" t="s">
        <v>309</v>
      </c>
      <c r="BZ5" s="61"/>
      <c r="CA5" s="61"/>
      <c r="CB5" s="61"/>
      <c r="CC5" s="61"/>
      <c r="CD5" s="61"/>
      <c r="CE5" s="61"/>
      <c r="CF5" s="61" t="s">
        <v>310</v>
      </c>
      <c r="CG5" s="61"/>
      <c r="CH5" s="61"/>
      <c r="CI5" s="61"/>
      <c r="CJ5" s="61"/>
      <c r="CK5" s="61"/>
      <c r="CL5" s="61"/>
      <c r="CM5" s="61" t="s">
        <v>311</v>
      </c>
      <c r="CN5" s="61"/>
      <c r="CO5" s="61"/>
      <c r="CP5" s="61"/>
      <c r="CQ5" s="61"/>
      <c r="CR5" s="61"/>
      <c r="CS5" s="61"/>
      <c r="CT5" s="61" t="s">
        <v>312</v>
      </c>
      <c r="CU5" s="61"/>
      <c r="CV5" s="61"/>
      <c r="CW5" s="61"/>
      <c r="CX5" s="61"/>
      <c r="CY5" s="61"/>
      <c r="CZ5" s="61"/>
      <c r="DA5" s="61" t="s">
        <v>313</v>
      </c>
      <c r="DB5" s="61"/>
      <c r="DC5" s="61"/>
      <c r="DD5" s="61"/>
      <c r="DE5" s="61"/>
      <c r="DF5" s="61"/>
      <c r="DG5" s="61"/>
      <c r="DH5" s="61" t="s">
        <v>314</v>
      </c>
      <c r="DI5" s="61"/>
      <c r="DJ5" s="61"/>
      <c r="DK5" s="61"/>
      <c r="DL5" s="61"/>
      <c r="DM5" s="61"/>
      <c r="DN5" s="61"/>
    </row>
    <row r="6" spans="1:118" ht="20.25" customHeight="1" x14ac:dyDescent="0.25">
      <c r="A6" s="11"/>
      <c r="B6" s="2"/>
      <c r="C6" s="2"/>
      <c r="D6" s="2"/>
      <c r="E6" s="2"/>
      <c r="F6" s="2"/>
      <c r="G6" s="62">
        <v>42779</v>
      </c>
      <c r="H6" s="62"/>
      <c r="I6" s="62"/>
      <c r="J6" s="62"/>
      <c r="K6" s="62"/>
      <c r="L6" s="62"/>
      <c r="M6" s="62"/>
      <c r="N6" s="62">
        <v>42786</v>
      </c>
      <c r="O6" s="62"/>
      <c r="P6" s="62"/>
      <c r="Q6" s="62"/>
      <c r="R6" s="62"/>
      <c r="S6" s="62"/>
      <c r="T6" s="62"/>
      <c r="U6" s="62">
        <v>42793</v>
      </c>
      <c r="V6" s="62"/>
      <c r="W6" s="62"/>
      <c r="X6" s="62"/>
      <c r="Y6" s="62"/>
      <c r="Z6" s="62"/>
      <c r="AA6" s="62"/>
      <c r="AB6" s="62">
        <v>42800</v>
      </c>
      <c r="AC6" s="62"/>
      <c r="AD6" s="62"/>
      <c r="AE6" s="62"/>
      <c r="AF6" s="62"/>
      <c r="AG6" s="62"/>
      <c r="AH6" s="62"/>
      <c r="AI6" s="62">
        <v>42807</v>
      </c>
      <c r="AJ6" s="62"/>
      <c r="AK6" s="62"/>
      <c r="AL6" s="62"/>
      <c r="AM6" s="62"/>
      <c r="AN6" s="62"/>
      <c r="AO6" s="62"/>
      <c r="AP6" s="62">
        <v>42814</v>
      </c>
      <c r="AQ6" s="62"/>
      <c r="AR6" s="62"/>
      <c r="AS6" s="62"/>
      <c r="AT6" s="62"/>
      <c r="AU6" s="62"/>
      <c r="AV6" s="62"/>
      <c r="AW6" s="62">
        <v>42821</v>
      </c>
      <c r="AX6" s="62"/>
      <c r="AY6" s="62"/>
      <c r="AZ6" s="62"/>
      <c r="BA6" s="62"/>
      <c r="BB6" s="62"/>
      <c r="BC6" s="62"/>
      <c r="BD6" s="62">
        <v>42828</v>
      </c>
      <c r="BE6" s="62"/>
      <c r="BF6" s="62"/>
      <c r="BG6" s="62"/>
      <c r="BH6" s="62"/>
      <c r="BI6" s="62"/>
      <c r="BJ6" s="62"/>
      <c r="BK6" s="62">
        <v>42835</v>
      </c>
      <c r="BL6" s="62"/>
      <c r="BM6" s="62"/>
      <c r="BN6" s="62"/>
      <c r="BO6" s="62"/>
      <c r="BP6" s="62"/>
      <c r="BQ6" s="62"/>
      <c r="BR6" s="62">
        <v>42842</v>
      </c>
      <c r="BS6" s="62"/>
      <c r="BT6" s="62"/>
      <c r="BU6" s="62"/>
      <c r="BV6" s="62"/>
      <c r="BW6" s="62"/>
      <c r="BX6" s="62"/>
      <c r="BY6" s="62">
        <v>42849</v>
      </c>
      <c r="BZ6" s="62"/>
      <c r="CA6" s="62"/>
      <c r="CB6" s="62"/>
      <c r="CC6" s="62"/>
      <c r="CD6" s="62"/>
      <c r="CE6" s="62"/>
      <c r="CF6" s="62">
        <v>42856</v>
      </c>
      <c r="CG6" s="62"/>
      <c r="CH6" s="62"/>
      <c r="CI6" s="62"/>
      <c r="CJ6" s="62"/>
      <c r="CK6" s="62"/>
      <c r="CL6" s="62"/>
      <c r="CM6" s="62">
        <v>42863</v>
      </c>
      <c r="CN6" s="62"/>
      <c r="CO6" s="62"/>
      <c r="CP6" s="62"/>
      <c r="CQ6" s="62"/>
      <c r="CR6" s="62"/>
      <c r="CS6" s="62"/>
      <c r="CT6" s="62">
        <v>42870</v>
      </c>
      <c r="CU6" s="62"/>
      <c r="CV6" s="62"/>
      <c r="CW6" s="62"/>
      <c r="CX6" s="62"/>
      <c r="CY6" s="62"/>
      <c r="CZ6" s="62"/>
      <c r="DA6" s="62">
        <v>42877</v>
      </c>
      <c r="DB6" s="62"/>
      <c r="DC6" s="62"/>
      <c r="DD6" s="62"/>
      <c r="DE6" s="62"/>
      <c r="DF6" s="62"/>
      <c r="DG6" s="62"/>
      <c r="DH6" s="62">
        <v>42884</v>
      </c>
      <c r="DI6" s="62"/>
      <c r="DJ6" s="62"/>
      <c r="DK6" s="62"/>
      <c r="DL6" s="62"/>
      <c r="DM6" s="62"/>
      <c r="DN6" s="62"/>
    </row>
    <row r="7" spans="1:118" ht="28.5" customHeight="1" x14ac:dyDescent="0.25">
      <c r="A7" s="12" t="s">
        <v>6</v>
      </c>
      <c r="B7" s="14" t="s">
        <v>8</v>
      </c>
      <c r="C7" s="14" t="s">
        <v>9</v>
      </c>
      <c r="D7" s="15" t="s">
        <v>17</v>
      </c>
      <c r="E7" s="16" t="s">
        <v>326</v>
      </c>
      <c r="F7" s="16" t="s">
        <v>20</v>
      </c>
      <c r="G7" s="17" t="s">
        <v>315</v>
      </c>
      <c r="H7" s="17" t="s">
        <v>316</v>
      </c>
      <c r="I7" s="17" t="s">
        <v>317</v>
      </c>
      <c r="J7" s="17" t="s">
        <v>316</v>
      </c>
      <c r="K7" s="17" t="s">
        <v>318</v>
      </c>
      <c r="L7" s="17" t="s">
        <v>319</v>
      </c>
      <c r="M7" s="17" t="s">
        <v>319</v>
      </c>
      <c r="N7" s="17" t="s">
        <v>315</v>
      </c>
      <c r="O7" s="17" t="s">
        <v>316</v>
      </c>
      <c r="P7" s="17" t="s">
        <v>317</v>
      </c>
      <c r="Q7" s="17" t="s">
        <v>316</v>
      </c>
      <c r="R7" s="17" t="s">
        <v>318</v>
      </c>
      <c r="S7" s="17" t="s">
        <v>319</v>
      </c>
      <c r="T7" s="17" t="s">
        <v>319</v>
      </c>
      <c r="U7" s="17" t="s">
        <v>315</v>
      </c>
      <c r="V7" s="17" t="s">
        <v>316</v>
      </c>
      <c r="W7" s="17" t="s">
        <v>317</v>
      </c>
      <c r="X7" s="17" t="s">
        <v>316</v>
      </c>
      <c r="Y7" s="17" t="s">
        <v>318</v>
      </c>
      <c r="Z7" s="17" t="s">
        <v>319</v>
      </c>
      <c r="AA7" s="17" t="s">
        <v>319</v>
      </c>
      <c r="AB7" s="17" t="s">
        <v>315</v>
      </c>
      <c r="AC7" s="17" t="s">
        <v>316</v>
      </c>
      <c r="AD7" s="17" t="s">
        <v>317</v>
      </c>
      <c r="AE7" s="17" t="s">
        <v>316</v>
      </c>
      <c r="AF7" s="17" t="s">
        <v>318</v>
      </c>
      <c r="AG7" s="17" t="s">
        <v>319</v>
      </c>
      <c r="AH7" s="17" t="s">
        <v>319</v>
      </c>
      <c r="AI7" s="17" t="s">
        <v>315</v>
      </c>
      <c r="AJ7" s="17" t="s">
        <v>316</v>
      </c>
      <c r="AK7" s="17" t="s">
        <v>317</v>
      </c>
      <c r="AL7" s="17" t="s">
        <v>316</v>
      </c>
      <c r="AM7" s="17" t="s">
        <v>318</v>
      </c>
      <c r="AN7" s="17" t="s">
        <v>319</v>
      </c>
      <c r="AO7" s="17" t="s">
        <v>319</v>
      </c>
      <c r="AP7" s="17" t="s">
        <v>315</v>
      </c>
      <c r="AQ7" s="17" t="s">
        <v>316</v>
      </c>
      <c r="AR7" s="17" t="s">
        <v>317</v>
      </c>
      <c r="AS7" s="17" t="s">
        <v>316</v>
      </c>
      <c r="AT7" s="17" t="s">
        <v>318</v>
      </c>
      <c r="AU7" s="17" t="s">
        <v>319</v>
      </c>
      <c r="AV7" s="17" t="s">
        <v>319</v>
      </c>
      <c r="AW7" s="17" t="s">
        <v>315</v>
      </c>
      <c r="AX7" s="17" t="s">
        <v>316</v>
      </c>
      <c r="AY7" s="17" t="s">
        <v>317</v>
      </c>
      <c r="AZ7" s="17" t="s">
        <v>316</v>
      </c>
      <c r="BA7" s="17" t="s">
        <v>318</v>
      </c>
      <c r="BB7" s="17" t="s">
        <v>319</v>
      </c>
      <c r="BC7" s="17" t="s">
        <v>319</v>
      </c>
      <c r="BD7" s="17" t="s">
        <v>315</v>
      </c>
      <c r="BE7" s="17" t="s">
        <v>316</v>
      </c>
      <c r="BF7" s="17" t="s">
        <v>317</v>
      </c>
      <c r="BG7" s="17" t="s">
        <v>316</v>
      </c>
      <c r="BH7" s="17" t="s">
        <v>318</v>
      </c>
      <c r="BI7" s="17" t="s">
        <v>319</v>
      </c>
      <c r="BJ7" s="17" t="s">
        <v>319</v>
      </c>
      <c r="BK7" s="17" t="s">
        <v>315</v>
      </c>
      <c r="BL7" s="17" t="s">
        <v>316</v>
      </c>
      <c r="BM7" s="17" t="s">
        <v>317</v>
      </c>
      <c r="BN7" s="17" t="s">
        <v>316</v>
      </c>
      <c r="BO7" s="17" t="s">
        <v>318</v>
      </c>
      <c r="BP7" s="17" t="s">
        <v>319</v>
      </c>
      <c r="BQ7" s="17" t="s">
        <v>319</v>
      </c>
      <c r="BR7" s="17" t="s">
        <v>315</v>
      </c>
      <c r="BS7" s="17" t="s">
        <v>316</v>
      </c>
      <c r="BT7" s="17" t="s">
        <v>317</v>
      </c>
      <c r="BU7" s="17" t="s">
        <v>316</v>
      </c>
      <c r="BV7" s="17" t="s">
        <v>318</v>
      </c>
      <c r="BW7" s="17" t="s">
        <v>319</v>
      </c>
      <c r="BX7" s="17" t="s">
        <v>319</v>
      </c>
      <c r="BY7" s="17" t="s">
        <v>315</v>
      </c>
      <c r="BZ7" s="17" t="s">
        <v>316</v>
      </c>
      <c r="CA7" s="17" t="s">
        <v>317</v>
      </c>
      <c r="CB7" s="17" t="s">
        <v>316</v>
      </c>
      <c r="CC7" s="17" t="s">
        <v>318</v>
      </c>
      <c r="CD7" s="17" t="s">
        <v>319</v>
      </c>
      <c r="CE7" s="17" t="s">
        <v>319</v>
      </c>
      <c r="CF7" s="17" t="s">
        <v>315</v>
      </c>
      <c r="CG7" s="17" t="s">
        <v>316</v>
      </c>
      <c r="CH7" s="17" t="s">
        <v>317</v>
      </c>
      <c r="CI7" s="17" t="s">
        <v>316</v>
      </c>
      <c r="CJ7" s="17" t="s">
        <v>318</v>
      </c>
      <c r="CK7" s="17" t="s">
        <v>319</v>
      </c>
      <c r="CL7" s="17" t="s">
        <v>319</v>
      </c>
      <c r="CM7" s="17" t="s">
        <v>315</v>
      </c>
      <c r="CN7" s="17" t="s">
        <v>316</v>
      </c>
      <c r="CO7" s="17" t="s">
        <v>317</v>
      </c>
      <c r="CP7" s="17" t="s">
        <v>316</v>
      </c>
      <c r="CQ7" s="17" t="s">
        <v>318</v>
      </c>
      <c r="CR7" s="17" t="s">
        <v>319</v>
      </c>
      <c r="CS7" s="17" t="s">
        <v>319</v>
      </c>
      <c r="CT7" s="17" t="s">
        <v>315</v>
      </c>
      <c r="CU7" s="17" t="s">
        <v>316</v>
      </c>
      <c r="CV7" s="17" t="s">
        <v>317</v>
      </c>
      <c r="CW7" s="17" t="s">
        <v>316</v>
      </c>
      <c r="CX7" s="17" t="s">
        <v>318</v>
      </c>
      <c r="CY7" s="17" t="s">
        <v>319</v>
      </c>
      <c r="CZ7" s="17" t="s">
        <v>319</v>
      </c>
      <c r="DA7" s="17" t="s">
        <v>315</v>
      </c>
      <c r="DB7" s="17" t="s">
        <v>316</v>
      </c>
      <c r="DC7" s="17" t="s">
        <v>317</v>
      </c>
      <c r="DD7" s="17" t="s">
        <v>316</v>
      </c>
      <c r="DE7" s="17" t="s">
        <v>318</v>
      </c>
      <c r="DF7" s="17" t="s">
        <v>319</v>
      </c>
      <c r="DG7" s="17" t="s">
        <v>319</v>
      </c>
      <c r="DH7" s="17" t="s">
        <v>315</v>
      </c>
      <c r="DI7" s="17" t="s">
        <v>316</v>
      </c>
      <c r="DJ7" s="17" t="s">
        <v>317</v>
      </c>
      <c r="DK7" s="17" t="s">
        <v>316</v>
      </c>
      <c r="DL7" s="17" t="s">
        <v>318</v>
      </c>
      <c r="DM7" s="17" t="s">
        <v>319</v>
      </c>
    </row>
    <row r="8" spans="1:118" ht="24.75" x14ac:dyDescent="0.25">
      <c r="A8" s="31" t="s">
        <v>320</v>
      </c>
      <c r="B8" s="18"/>
      <c r="C8" s="18"/>
      <c r="D8" s="19"/>
      <c r="E8" s="28"/>
      <c r="F8" s="21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</row>
    <row r="9" spans="1:118" x14ac:dyDescent="0.25">
      <c r="A9" s="23" t="s">
        <v>23</v>
      </c>
      <c r="B9" s="25">
        <v>42780</v>
      </c>
      <c r="C9" s="25">
        <v>42781</v>
      </c>
      <c r="D9" s="27">
        <v>8</v>
      </c>
      <c r="E9" s="28">
        <f t="shared" ref="E9:E63" si="0">F9/D9</f>
        <v>0.625</v>
      </c>
      <c r="F9" s="29">
        <v>5</v>
      </c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</row>
    <row r="10" spans="1:118" ht="22.5" customHeight="1" x14ac:dyDescent="0.25">
      <c r="A10" s="31" t="s">
        <v>324</v>
      </c>
      <c r="B10" s="18"/>
      <c r="C10" s="18"/>
      <c r="D10" s="19"/>
      <c r="E10" s="28"/>
      <c r="F10" s="21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</row>
    <row r="11" spans="1:118" ht="18.75" customHeight="1" x14ac:dyDescent="0.25">
      <c r="A11" s="23" t="s">
        <v>325</v>
      </c>
      <c r="B11" s="25">
        <v>42784</v>
      </c>
      <c r="C11" s="25">
        <v>42784</v>
      </c>
      <c r="D11" s="27">
        <v>5</v>
      </c>
      <c r="E11" s="28">
        <f t="shared" si="0"/>
        <v>1.2</v>
      </c>
      <c r="F11" s="29">
        <v>6</v>
      </c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</row>
    <row r="12" spans="1:118" ht="24.75" x14ac:dyDescent="0.25">
      <c r="A12" s="31" t="s">
        <v>320</v>
      </c>
      <c r="B12" s="18"/>
      <c r="C12" s="18"/>
      <c r="D12" s="19"/>
      <c r="E12" s="28"/>
      <c r="F12" s="21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</row>
    <row r="13" spans="1:118" ht="24.75" x14ac:dyDescent="0.25">
      <c r="A13" s="23" t="s">
        <v>320</v>
      </c>
      <c r="B13" s="25">
        <v>42786</v>
      </c>
      <c r="C13" s="25">
        <v>42794</v>
      </c>
      <c r="D13" s="27">
        <v>15</v>
      </c>
      <c r="E13" s="28">
        <f t="shared" si="0"/>
        <v>0.8</v>
      </c>
      <c r="F13" s="29">
        <v>12</v>
      </c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</row>
    <row r="14" spans="1:118" ht="16.5" customHeight="1" x14ac:dyDescent="0.25">
      <c r="A14" s="42" t="s">
        <v>42</v>
      </c>
      <c r="B14" s="44"/>
      <c r="C14" s="44"/>
      <c r="D14" s="45"/>
      <c r="E14" s="28"/>
      <c r="F14" s="46"/>
    </row>
    <row r="15" spans="1:118" ht="24.75" x14ac:dyDescent="0.25">
      <c r="A15" s="23" t="s">
        <v>42</v>
      </c>
      <c r="B15" s="25">
        <v>42796</v>
      </c>
      <c r="C15" s="25">
        <v>42800</v>
      </c>
      <c r="D15" s="27">
        <v>20</v>
      </c>
      <c r="E15" s="28">
        <f t="shared" si="0"/>
        <v>1.25</v>
      </c>
      <c r="F15" s="29">
        <v>25</v>
      </c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Y15" s="22"/>
      <c r="Z15" s="22"/>
      <c r="AA15" s="22"/>
      <c r="AB15" s="22"/>
      <c r="AC15" s="22"/>
      <c r="AD15" s="22"/>
      <c r="AE15" s="22"/>
      <c r="AF15" s="22"/>
      <c r="AG15" s="22"/>
      <c r="AK15" s="22"/>
      <c r="AL15" s="22"/>
      <c r="AM15" s="22"/>
      <c r="AN15" s="22"/>
      <c r="AO15" s="22"/>
      <c r="AP15" s="22"/>
      <c r="AQ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</row>
    <row r="16" spans="1:118" x14ac:dyDescent="0.25">
      <c r="A16" s="31" t="s">
        <v>23</v>
      </c>
      <c r="B16" s="18"/>
      <c r="C16" s="18"/>
      <c r="D16" s="19"/>
      <c r="E16" s="28"/>
      <c r="F16" s="21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</row>
    <row r="17" spans="1:62" ht="24.75" x14ac:dyDescent="0.25">
      <c r="A17" s="23" t="s">
        <v>165</v>
      </c>
      <c r="B17" s="25">
        <v>42807</v>
      </c>
      <c r="C17" s="25">
        <v>42807</v>
      </c>
      <c r="D17" s="27">
        <v>6</v>
      </c>
      <c r="E17" s="28">
        <f t="shared" si="0"/>
        <v>1</v>
      </c>
      <c r="F17" s="29">
        <v>6</v>
      </c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</row>
    <row r="18" spans="1:62" x14ac:dyDescent="0.25">
      <c r="A18" s="31" t="s">
        <v>23</v>
      </c>
      <c r="B18" s="18"/>
      <c r="C18" s="18"/>
      <c r="D18" s="19"/>
      <c r="E18" s="28"/>
      <c r="F18" s="21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</row>
    <row r="19" spans="1:62" ht="24.75" x14ac:dyDescent="0.25">
      <c r="A19" s="23" t="s">
        <v>165</v>
      </c>
      <c r="B19" s="25">
        <v>42810</v>
      </c>
      <c r="C19" s="25">
        <v>42810</v>
      </c>
      <c r="D19" s="27">
        <v>6</v>
      </c>
      <c r="E19" s="28">
        <f t="shared" si="0"/>
        <v>1</v>
      </c>
      <c r="F19" s="29">
        <v>6</v>
      </c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</row>
    <row r="20" spans="1:62" x14ac:dyDescent="0.25">
      <c r="A20" s="31" t="s">
        <v>101</v>
      </c>
      <c r="E20" s="28"/>
    </row>
    <row r="21" spans="1:62" ht="18.75" customHeight="1" x14ac:dyDescent="0.25">
      <c r="A21" s="23" t="s">
        <v>101</v>
      </c>
      <c r="B21" s="25">
        <v>42813</v>
      </c>
      <c r="C21" s="25">
        <v>42813</v>
      </c>
      <c r="D21" s="27">
        <v>6</v>
      </c>
      <c r="E21" s="28">
        <f t="shared" si="0"/>
        <v>0.83333333333333337</v>
      </c>
      <c r="F21" s="29">
        <v>5</v>
      </c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</row>
    <row r="22" spans="1:62" x14ac:dyDescent="0.25">
      <c r="A22" s="31" t="s">
        <v>23</v>
      </c>
      <c r="B22" s="18"/>
      <c r="C22" s="18"/>
      <c r="D22" s="19"/>
      <c r="E22" s="28"/>
      <c r="F22" s="21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</row>
    <row r="23" spans="1:62" ht="24.75" x14ac:dyDescent="0.25">
      <c r="A23" s="23" t="s">
        <v>165</v>
      </c>
      <c r="B23" s="25">
        <v>42810</v>
      </c>
      <c r="C23" s="25">
        <v>42810</v>
      </c>
      <c r="D23" s="27">
        <v>5</v>
      </c>
      <c r="E23" s="28">
        <f t="shared" si="0"/>
        <v>0.6</v>
      </c>
      <c r="F23" s="29">
        <v>3</v>
      </c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</row>
    <row r="24" spans="1:62" ht="24.75" x14ac:dyDescent="0.25">
      <c r="A24" s="23" t="s">
        <v>86</v>
      </c>
      <c r="B24" s="25">
        <v>42817</v>
      </c>
      <c r="C24" s="25">
        <v>42821</v>
      </c>
      <c r="D24" s="27">
        <v>2</v>
      </c>
      <c r="E24" s="28">
        <f t="shared" si="0"/>
        <v>1.5</v>
      </c>
      <c r="F24" s="29">
        <v>3</v>
      </c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</row>
    <row r="25" spans="1:62" x14ac:dyDescent="0.25">
      <c r="A25" s="31" t="s">
        <v>101</v>
      </c>
      <c r="E25" s="28"/>
    </row>
    <row r="26" spans="1:62" ht="18.75" customHeight="1" x14ac:dyDescent="0.25">
      <c r="A26" s="23" t="s">
        <v>101</v>
      </c>
      <c r="B26" s="25">
        <v>42823</v>
      </c>
      <c r="C26" s="25">
        <v>42823</v>
      </c>
      <c r="D26" s="27">
        <v>5</v>
      </c>
      <c r="E26" s="28">
        <f t="shared" si="0"/>
        <v>0.8</v>
      </c>
      <c r="F26" s="29">
        <v>4</v>
      </c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</row>
    <row r="27" spans="1:62" ht="24.75" x14ac:dyDescent="0.25">
      <c r="A27" s="31" t="s">
        <v>111</v>
      </c>
      <c r="E27" s="28"/>
    </row>
    <row r="28" spans="1:62" ht="18.75" customHeight="1" x14ac:dyDescent="0.25">
      <c r="A28" s="23" t="s">
        <v>111</v>
      </c>
      <c r="B28" s="25">
        <v>42824</v>
      </c>
      <c r="C28" s="25">
        <v>42825</v>
      </c>
      <c r="D28" s="27">
        <v>5</v>
      </c>
      <c r="E28" s="28">
        <f t="shared" si="0"/>
        <v>1.2</v>
      </c>
      <c r="F28" s="29">
        <v>6</v>
      </c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</row>
    <row r="29" spans="1:62" x14ac:dyDescent="0.25">
      <c r="A29" s="31" t="s">
        <v>113</v>
      </c>
      <c r="E29" s="28"/>
    </row>
    <row r="30" spans="1:62" ht="18.75" customHeight="1" x14ac:dyDescent="0.25">
      <c r="A30" s="23" t="s">
        <v>321</v>
      </c>
      <c r="B30" s="25">
        <v>42827</v>
      </c>
      <c r="C30" s="25">
        <v>42827</v>
      </c>
      <c r="D30" s="27">
        <v>5</v>
      </c>
      <c r="E30" s="28">
        <f t="shared" si="0"/>
        <v>1.2</v>
      </c>
      <c r="F30" s="29">
        <v>6</v>
      </c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</row>
    <row r="31" spans="1:62" ht="24.75" x14ac:dyDescent="0.25">
      <c r="A31" s="32" t="s">
        <v>138</v>
      </c>
      <c r="E31" s="28"/>
    </row>
    <row r="32" spans="1:62" ht="18.75" customHeight="1" x14ac:dyDescent="0.25">
      <c r="A32" s="23" t="s">
        <v>139</v>
      </c>
      <c r="B32" s="25">
        <v>42827</v>
      </c>
      <c r="C32" s="25">
        <v>42827</v>
      </c>
      <c r="D32" s="27">
        <v>2</v>
      </c>
      <c r="E32" s="28">
        <f t="shared" si="0"/>
        <v>1.5</v>
      </c>
      <c r="F32" s="29">
        <v>3</v>
      </c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</row>
    <row r="33" spans="1:114" ht="18.75" customHeight="1" x14ac:dyDescent="0.25">
      <c r="A33" s="23" t="s">
        <v>140</v>
      </c>
      <c r="B33" s="25">
        <v>42827</v>
      </c>
      <c r="C33" s="25">
        <v>42827</v>
      </c>
      <c r="D33" s="27">
        <v>4</v>
      </c>
      <c r="E33" s="28">
        <f t="shared" si="0"/>
        <v>0.75</v>
      </c>
      <c r="F33" s="29">
        <v>3</v>
      </c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</row>
    <row r="34" spans="1:114" ht="24.75" x14ac:dyDescent="0.25">
      <c r="A34" s="31" t="s">
        <v>165</v>
      </c>
      <c r="E34" s="28"/>
    </row>
    <row r="35" spans="1:114" ht="18.75" customHeight="1" x14ac:dyDescent="0.25">
      <c r="A35" s="23" t="s">
        <v>166</v>
      </c>
      <c r="B35" s="25">
        <v>42829</v>
      </c>
      <c r="C35" s="25">
        <v>42830</v>
      </c>
      <c r="D35" s="27">
        <v>12</v>
      </c>
      <c r="E35" s="28">
        <f t="shared" si="0"/>
        <v>0.83333333333333337</v>
      </c>
      <c r="F35" s="29">
        <v>10</v>
      </c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</row>
    <row r="36" spans="1:114" ht="24.75" x14ac:dyDescent="0.25">
      <c r="A36" s="31" t="s">
        <v>175</v>
      </c>
      <c r="E36" s="28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</row>
    <row r="37" spans="1:114" ht="18.75" customHeight="1" x14ac:dyDescent="0.25">
      <c r="A37" s="47" t="s">
        <v>176</v>
      </c>
      <c r="B37" s="25">
        <v>42839</v>
      </c>
      <c r="C37" s="25">
        <v>42839</v>
      </c>
      <c r="D37" s="27">
        <v>7</v>
      </c>
      <c r="E37" s="28">
        <f t="shared" si="0"/>
        <v>0.8571428571428571</v>
      </c>
      <c r="F37" s="29">
        <v>6</v>
      </c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</row>
    <row r="38" spans="1:114" ht="36.75" x14ac:dyDescent="0.25">
      <c r="A38" s="31" t="s">
        <v>196</v>
      </c>
      <c r="E38" s="28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2"/>
      <c r="CX38" s="22"/>
      <c r="CY38" s="22"/>
      <c r="CZ38" s="22"/>
      <c r="DA38" s="22"/>
      <c r="DB38" s="22"/>
      <c r="DC38" s="22"/>
    </row>
    <row r="39" spans="1:114" ht="18.75" customHeight="1" x14ac:dyDescent="0.25">
      <c r="A39" s="47" t="s">
        <v>175</v>
      </c>
      <c r="B39" s="25">
        <v>42849</v>
      </c>
      <c r="C39" s="25">
        <v>42849</v>
      </c>
      <c r="D39" s="27">
        <v>6</v>
      </c>
      <c r="E39" s="28">
        <f t="shared" si="0"/>
        <v>1</v>
      </c>
      <c r="F39" s="29">
        <v>6</v>
      </c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</row>
    <row r="40" spans="1:114" ht="18.75" customHeight="1" x14ac:dyDescent="0.25">
      <c r="A40" s="47" t="s">
        <v>199</v>
      </c>
      <c r="B40" s="25">
        <v>42849</v>
      </c>
      <c r="C40" s="25">
        <v>42850</v>
      </c>
      <c r="D40" s="27">
        <v>2</v>
      </c>
      <c r="E40" s="28">
        <f t="shared" si="0"/>
        <v>1.5</v>
      </c>
      <c r="F40" s="29">
        <v>3</v>
      </c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</row>
    <row r="41" spans="1:114" ht="36.75" x14ac:dyDescent="0.25">
      <c r="A41" s="31" t="s">
        <v>203</v>
      </c>
      <c r="E41" s="28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2"/>
      <c r="DC41" s="22"/>
    </row>
    <row r="42" spans="1:114" ht="20.25" customHeight="1" x14ac:dyDescent="0.25">
      <c r="A42" s="47" t="s">
        <v>203</v>
      </c>
      <c r="B42" s="25">
        <v>42851</v>
      </c>
      <c r="C42" s="25">
        <v>42851</v>
      </c>
      <c r="D42" s="27">
        <v>2</v>
      </c>
      <c r="E42" s="28">
        <f t="shared" si="0"/>
        <v>1.5</v>
      </c>
      <c r="F42" s="29">
        <v>3</v>
      </c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22"/>
      <c r="CU42" s="22"/>
      <c r="CV42" s="22"/>
      <c r="CW42" s="22"/>
      <c r="CX42" s="22"/>
      <c r="CY42" s="22"/>
      <c r="CZ42" s="22"/>
      <c r="DA42" s="22"/>
      <c r="DB42" s="22"/>
      <c r="DC42" s="22"/>
    </row>
    <row r="43" spans="1:114" ht="36.75" x14ac:dyDescent="0.25">
      <c r="A43" s="31" t="s">
        <v>203</v>
      </c>
      <c r="E43" s="28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</row>
    <row r="44" spans="1:114" ht="18.75" customHeight="1" x14ac:dyDescent="0.25">
      <c r="A44" s="47" t="s">
        <v>225</v>
      </c>
      <c r="B44" s="25">
        <v>42861</v>
      </c>
      <c r="C44" s="25">
        <v>42861</v>
      </c>
      <c r="D44" s="27">
        <v>4</v>
      </c>
      <c r="E44" s="28">
        <f t="shared" si="0"/>
        <v>1.5</v>
      </c>
      <c r="F44" s="29">
        <v>6</v>
      </c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</row>
    <row r="45" spans="1:114" x14ac:dyDescent="0.25">
      <c r="A45" s="31" t="s">
        <v>231</v>
      </c>
      <c r="E45" s="28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</row>
    <row r="46" spans="1:114" ht="18.75" customHeight="1" x14ac:dyDescent="0.25">
      <c r="A46" s="47" t="s">
        <v>232</v>
      </c>
      <c r="B46" s="25">
        <v>42862</v>
      </c>
      <c r="C46" s="25">
        <v>42862</v>
      </c>
      <c r="D46" s="27">
        <v>2</v>
      </c>
      <c r="E46" s="28">
        <f t="shared" si="0"/>
        <v>1</v>
      </c>
      <c r="F46" s="29">
        <v>2</v>
      </c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</row>
    <row r="47" spans="1:114" x14ac:dyDescent="0.25">
      <c r="A47" s="31" t="s">
        <v>233</v>
      </c>
      <c r="E47" s="28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</row>
    <row r="48" spans="1:114" ht="18.75" customHeight="1" x14ac:dyDescent="0.25">
      <c r="A48" s="47" t="s">
        <v>234</v>
      </c>
      <c r="B48" s="25">
        <v>42863</v>
      </c>
      <c r="C48" s="25">
        <v>42863</v>
      </c>
      <c r="D48" s="27">
        <v>8</v>
      </c>
      <c r="E48" s="28">
        <f t="shared" si="0"/>
        <v>1</v>
      </c>
      <c r="F48" s="29">
        <v>8</v>
      </c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</row>
    <row r="49" spans="1:119" ht="36.75" x14ac:dyDescent="0.25">
      <c r="A49" s="31" t="s">
        <v>236</v>
      </c>
      <c r="E49" s="28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</row>
    <row r="50" spans="1:119" ht="18.75" customHeight="1" x14ac:dyDescent="0.25">
      <c r="A50" s="47" t="s">
        <v>236</v>
      </c>
      <c r="B50" s="25">
        <v>42864</v>
      </c>
      <c r="C50" s="25">
        <v>42864</v>
      </c>
      <c r="D50" s="27">
        <v>6</v>
      </c>
      <c r="E50" s="28">
        <f t="shared" si="0"/>
        <v>0.66666666666666663</v>
      </c>
      <c r="F50" s="29">
        <v>4</v>
      </c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</row>
    <row r="51" spans="1:119" ht="36.75" x14ac:dyDescent="0.25">
      <c r="A51" s="31" t="s">
        <v>236</v>
      </c>
      <c r="E51" s="28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</row>
    <row r="52" spans="1:119" ht="18.75" customHeight="1" x14ac:dyDescent="0.25">
      <c r="A52" s="47" t="s">
        <v>240</v>
      </c>
      <c r="B52" s="25">
        <v>42865</v>
      </c>
      <c r="C52" s="25">
        <v>42865</v>
      </c>
      <c r="D52" s="27">
        <v>4</v>
      </c>
      <c r="E52" s="28">
        <f t="shared" si="0"/>
        <v>1</v>
      </c>
      <c r="F52" s="29">
        <v>4</v>
      </c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</row>
    <row r="53" spans="1:119" ht="18.75" customHeight="1" x14ac:dyDescent="0.25">
      <c r="A53" s="47" t="s">
        <v>251</v>
      </c>
      <c r="B53" s="25">
        <v>42865</v>
      </c>
      <c r="C53" s="25">
        <v>42865</v>
      </c>
      <c r="D53" s="27">
        <v>3</v>
      </c>
      <c r="E53" s="28">
        <f t="shared" si="0"/>
        <v>1.3333333333333333</v>
      </c>
      <c r="F53" s="29">
        <v>4</v>
      </c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</row>
    <row r="54" spans="1:119" x14ac:dyDescent="0.25">
      <c r="A54" s="31" t="s">
        <v>243</v>
      </c>
      <c r="D54" s="34"/>
      <c r="E54" s="28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K54" s="22"/>
      <c r="CL54" s="22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</row>
    <row r="55" spans="1:119" ht="18.75" customHeight="1" x14ac:dyDescent="0.25">
      <c r="A55" s="47" t="s">
        <v>244</v>
      </c>
      <c r="B55" s="25">
        <v>42866</v>
      </c>
      <c r="C55" s="25">
        <v>42867</v>
      </c>
      <c r="D55" s="27">
        <v>16</v>
      </c>
      <c r="E55" s="28">
        <f t="shared" si="0"/>
        <v>1</v>
      </c>
      <c r="F55" s="29">
        <v>16</v>
      </c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/>
      <c r="DH55" s="22"/>
      <c r="DI55" s="22"/>
      <c r="DJ55" s="22"/>
    </row>
    <row r="56" spans="1:119" x14ac:dyDescent="0.25">
      <c r="A56" s="31" t="s">
        <v>243</v>
      </c>
      <c r="D56" s="34"/>
      <c r="E56" s="28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</row>
    <row r="57" spans="1:119" ht="18.75" customHeight="1" x14ac:dyDescent="0.25">
      <c r="A57" s="47" t="s">
        <v>244</v>
      </c>
      <c r="B57" s="25">
        <v>42868</v>
      </c>
      <c r="C57" s="25">
        <v>42868</v>
      </c>
      <c r="D57" s="27">
        <v>6</v>
      </c>
      <c r="E57" s="28">
        <f t="shared" si="0"/>
        <v>1</v>
      </c>
      <c r="F57" s="29">
        <v>6</v>
      </c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CK57" s="22"/>
      <c r="CL57" s="22"/>
      <c r="CM57" s="22"/>
      <c r="CN57" s="22"/>
      <c r="CO57" s="22"/>
      <c r="CP57" s="22"/>
      <c r="CQ57" s="22"/>
      <c r="CR57" s="22"/>
      <c r="CS57" s="22"/>
      <c r="CT57" s="22"/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</row>
    <row r="58" spans="1:119" ht="18.75" customHeight="1" x14ac:dyDescent="0.25">
      <c r="A58" s="47" t="s">
        <v>268</v>
      </c>
      <c r="B58" s="25">
        <v>42868</v>
      </c>
      <c r="C58" s="25">
        <v>42868</v>
      </c>
      <c r="D58" s="27">
        <v>2</v>
      </c>
      <c r="E58" s="28">
        <f t="shared" si="0"/>
        <v>1</v>
      </c>
      <c r="F58" s="29">
        <v>2</v>
      </c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CK58" s="22"/>
      <c r="CL58" s="22"/>
      <c r="CM58" s="22"/>
      <c r="CN58" s="22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</row>
    <row r="59" spans="1:119" x14ac:dyDescent="0.25">
      <c r="A59" s="31" t="s">
        <v>243</v>
      </c>
      <c r="D59" s="34"/>
      <c r="E59" s="28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K59" s="22"/>
      <c r="CL59" s="22"/>
      <c r="CM59" s="22"/>
      <c r="CN59" s="22"/>
      <c r="CO59" s="22"/>
      <c r="CP59" s="22"/>
      <c r="CQ59" s="22"/>
      <c r="CR59" s="22"/>
      <c r="CS59" s="22"/>
      <c r="CT59" s="22"/>
      <c r="CU59" s="22"/>
      <c r="CV59" s="22"/>
      <c r="CW59" s="22"/>
      <c r="CX59" s="22"/>
      <c r="CY59" s="22"/>
      <c r="CZ59" s="22"/>
      <c r="DA59" s="22"/>
      <c r="DB59" s="22"/>
      <c r="DC59" s="22"/>
      <c r="DD59" s="22"/>
      <c r="DE59" s="22"/>
      <c r="DF59" s="22"/>
      <c r="DG59" s="22"/>
      <c r="DH59" s="22"/>
      <c r="DI59" s="22"/>
      <c r="DJ59" s="22"/>
    </row>
    <row r="60" spans="1:119" ht="18.75" customHeight="1" x14ac:dyDescent="0.25">
      <c r="A60" s="47" t="s">
        <v>244</v>
      </c>
      <c r="B60" s="25">
        <v>42869</v>
      </c>
      <c r="C60" s="25">
        <v>42869</v>
      </c>
      <c r="D60" s="27">
        <v>5</v>
      </c>
      <c r="E60" s="28">
        <f t="shared" si="0"/>
        <v>1.2</v>
      </c>
      <c r="F60" s="29">
        <v>6</v>
      </c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CK60" s="22"/>
      <c r="CL60" s="22"/>
      <c r="CM60" s="22"/>
      <c r="CN60" s="22"/>
      <c r="CO60" s="22"/>
      <c r="CP60" s="22"/>
      <c r="CQ60" s="22"/>
      <c r="CR60" s="22"/>
      <c r="CS60" s="22"/>
      <c r="CT60" s="22"/>
      <c r="CU60" s="22"/>
      <c r="CV60" s="22"/>
      <c r="CW60" s="22"/>
      <c r="CX60" s="22"/>
      <c r="CY60" s="22"/>
      <c r="CZ60" s="22"/>
      <c r="DA60" s="22"/>
      <c r="DB60" s="22"/>
      <c r="DC60" s="22"/>
      <c r="DD60" s="22"/>
      <c r="DE60" s="22"/>
      <c r="DF60" s="22"/>
      <c r="DG60" s="22"/>
      <c r="DH60" s="22"/>
      <c r="DI60" s="22"/>
      <c r="DJ60" s="22"/>
    </row>
    <row r="61" spans="1:119" ht="24.75" x14ac:dyDescent="0.25">
      <c r="A61" s="31" t="s">
        <v>291</v>
      </c>
      <c r="D61" s="34"/>
      <c r="E61" s="28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K61" s="22"/>
      <c r="CL61" s="22"/>
      <c r="CM61" s="22"/>
      <c r="CN61" s="22"/>
      <c r="CO61" s="22"/>
      <c r="CP61" s="22"/>
      <c r="CQ61" s="22"/>
      <c r="CR61" s="22"/>
      <c r="CS61" s="22"/>
      <c r="CT61" s="22"/>
      <c r="CU61" s="22"/>
      <c r="CV61" s="22"/>
      <c r="CW61" s="22"/>
      <c r="CX61" s="22"/>
      <c r="CY61" s="22"/>
      <c r="CZ61" s="22"/>
      <c r="DA61" s="22"/>
      <c r="DB61" s="22"/>
      <c r="DC61" s="22"/>
      <c r="DD61" s="22"/>
      <c r="DE61" s="22"/>
      <c r="DF61" s="22"/>
      <c r="DG61" s="22"/>
      <c r="DH61" s="22"/>
      <c r="DI61" s="22"/>
      <c r="DJ61" s="22"/>
      <c r="DK61" s="22"/>
      <c r="DL61" s="22"/>
      <c r="DM61" s="22"/>
      <c r="DN61" s="22"/>
      <c r="DO61" s="22"/>
    </row>
    <row r="62" spans="1:119" ht="18.75" customHeight="1" x14ac:dyDescent="0.25">
      <c r="A62" s="47" t="s">
        <v>292</v>
      </c>
      <c r="B62" s="25">
        <v>42890</v>
      </c>
      <c r="C62" s="25">
        <v>42890</v>
      </c>
      <c r="D62" s="27">
        <v>3</v>
      </c>
      <c r="E62" s="28">
        <f t="shared" si="0"/>
        <v>1.3333333333333333</v>
      </c>
      <c r="F62" s="29">
        <v>4</v>
      </c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CK62" s="22"/>
      <c r="CL62" s="22"/>
      <c r="CM62" s="22"/>
      <c r="CN62" s="22"/>
      <c r="CO62" s="22"/>
      <c r="CP62" s="22"/>
      <c r="CQ62" s="22"/>
      <c r="CR62" s="22"/>
      <c r="CS62" s="22"/>
      <c r="CT62" s="22"/>
      <c r="CU62" s="22"/>
      <c r="CV62" s="22"/>
      <c r="CW62" s="22"/>
      <c r="CX62" s="22"/>
      <c r="CY62" s="22"/>
      <c r="CZ62" s="22"/>
      <c r="DA62" s="22"/>
      <c r="DB62" s="22"/>
      <c r="DC62" s="22"/>
      <c r="DD62" s="22"/>
      <c r="DE62" s="22"/>
      <c r="DF62" s="22"/>
      <c r="DG62" s="22"/>
      <c r="DH62" s="22"/>
      <c r="DI62" s="22"/>
      <c r="DJ62" s="22"/>
      <c r="DK62" s="22"/>
      <c r="DL62" s="22"/>
      <c r="DM62" s="22"/>
      <c r="DN62" s="22"/>
      <c r="DO62" s="22"/>
    </row>
    <row r="63" spans="1:119" ht="36.75" x14ac:dyDescent="0.25">
      <c r="A63" s="31" t="s">
        <v>323</v>
      </c>
      <c r="D63" s="34"/>
      <c r="E63" s="28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K63" s="22"/>
      <c r="CL63" s="22"/>
      <c r="CM63" s="22"/>
      <c r="CN63" s="22"/>
      <c r="CO63" s="22"/>
      <c r="CP63" s="22"/>
      <c r="CQ63" s="22"/>
      <c r="CR63" s="22"/>
      <c r="CS63" s="22"/>
      <c r="CT63" s="22"/>
      <c r="CU63" s="22"/>
      <c r="CV63" s="22"/>
      <c r="CW63" s="22"/>
      <c r="CX63" s="22"/>
      <c r="CY63" s="22"/>
      <c r="CZ63" s="22"/>
      <c r="DA63" s="22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2"/>
      <c r="DM63" s="22"/>
      <c r="DN63" s="22"/>
      <c r="DO63" s="22"/>
    </row>
    <row r="64" spans="1:119" ht="18.75" customHeight="1" x14ac:dyDescent="0.25">
      <c r="A64" s="47" t="s">
        <v>322</v>
      </c>
      <c r="B64" s="25">
        <v>42890</v>
      </c>
      <c r="C64" s="25">
        <v>42890</v>
      </c>
      <c r="D64" s="27">
        <v>5</v>
      </c>
      <c r="E64" s="28">
        <f>F64/D64</f>
        <v>1</v>
      </c>
      <c r="F64" s="29">
        <v>5</v>
      </c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CK64" s="22"/>
      <c r="CL64" s="22"/>
      <c r="CM64" s="22"/>
      <c r="CN64" s="22"/>
      <c r="CO64" s="22"/>
      <c r="CP64" s="22"/>
      <c r="CQ64" s="22"/>
      <c r="CR64" s="22"/>
      <c r="CS64" s="22"/>
      <c r="CT64" s="22"/>
      <c r="CU64" s="22"/>
      <c r="CV64" s="22"/>
      <c r="CW64" s="22"/>
      <c r="CX64" s="22"/>
      <c r="CY64" s="22"/>
      <c r="CZ64" s="22"/>
      <c r="DA64" s="22"/>
      <c r="DB64" s="22"/>
      <c r="DC64" s="22"/>
      <c r="DD64" s="22"/>
      <c r="DE64" s="22"/>
      <c r="DF64" s="22"/>
      <c r="DG64" s="22"/>
      <c r="DH64" s="22"/>
      <c r="DI64" s="22"/>
      <c r="DJ64" s="22"/>
      <c r="DK64" s="22"/>
      <c r="DL64" s="22"/>
      <c r="DM64" s="22"/>
      <c r="DN64" s="22"/>
      <c r="DO64" s="22"/>
    </row>
    <row r="65" spans="1:6" x14ac:dyDescent="0.25">
      <c r="A65" s="64" t="s">
        <v>342</v>
      </c>
      <c r="B65" s="64"/>
      <c r="C65" s="64"/>
      <c r="D65" s="66">
        <f>D64+D62+D60+D58+D57+D55+D53+D52+D50+D48+D46+D44+D42+D40+D39+D37+D35+D33+D32+D30+D28+D26+D24+D23+D21+D19+D17+D15+D13+D11+D9</f>
        <v>187</v>
      </c>
      <c r="E65" s="70">
        <f>(E64+E62+E60+E58+E57+E55+E53+E52+E50+E48+E46+E44+E42+E40+E39+E37+E35+E33+E32+E30+E28+E26+E24+E23+E21+E19+E17+E15+E13+E11+E9)/32</f>
        <v>1.0306919642857142</v>
      </c>
      <c r="F65" s="66">
        <f>F64+F62+F60+F58+F57+F55+F53+F52+F50+F48+F46+F44+F42+F40+F39+F37+F35+F33+F32+F30+F28+F26+F24+F23+F21+F19+F17+F15+F13+F11+F9</f>
        <v>188</v>
      </c>
    </row>
  </sheetData>
  <mergeCells count="36">
    <mergeCell ref="CF6:CL6"/>
    <mergeCell ref="CM6:CS6"/>
    <mergeCell ref="CT6:CZ6"/>
    <mergeCell ref="DA6:DG6"/>
    <mergeCell ref="DH6:DN6"/>
    <mergeCell ref="AP6:AV6"/>
    <mergeCell ref="AW6:BC6"/>
    <mergeCell ref="BD6:BJ6"/>
    <mergeCell ref="BK6:BQ6"/>
    <mergeCell ref="BR6:BX6"/>
    <mergeCell ref="BY6:CE6"/>
    <mergeCell ref="CF5:CL5"/>
    <mergeCell ref="CM5:CS5"/>
    <mergeCell ref="CT5:CZ5"/>
    <mergeCell ref="DA5:DG5"/>
    <mergeCell ref="DH5:DN5"/>
    <mergeCell ref="G6:M6"/>
    <mergeCell ref="N6:T6"/>
    <mergeCell ref="U6:AA6"/>
    <mergeCell ref="AB6:AH6"/>
    <mergeCell ref="AI6:AO6"/>
    <mergeCell ref="AP5:AV5"/>
    <mergeCell ref="AW5:BC5"/>
    <mergeCell ref="BD5:BJ5"/>
    <mergeCell ref="BK5:BQ5"/>
    <mergeCell ref="BR5:BX5"/>
    <mergeCell ref="BY5:CE5"/>
    <mergeCell ref="G5:M5"/>
    <mergeCell ref="N5:T5"/>
    <mergeCell ref="U5:AA5"/>
    <mergeCell ref="AB5:AH5"/>
    <mergeCell ref="AI5:AO5"/>
    <mergeCell ref="B2:C2"/>
    <mergeCell ref="G2:W2"/>
    <mergeCell ref="B3:C3"/>
    <mergeCell ref="B4:C4"/>
  </mergeCells>
  <conditionalFormatting sqref="G7:DM7">
    <cfRule type="expression" dxfId="40" priority="8">
      <formula>AND(TODAY()&gt;=G4,TODAY()&lt;H4)</formula>
    </cfRule>
  </conditionalFormatting>
  <conditionalFormatting sqref="E8:E64">
    <cfRule type="dataBar" priority="5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{058D5490-64D0-4245-BFF4-877C8D0CCB90}</x14:id>
        </ext>
      </extLst>
    </cfRule>
  </conditionalFormatting>
  <conditionalFormatting sqref="G64:AY64 AM63:CE63 G62:AY62 AM61:CE61 CK61:DO64 AM59:CE59 G60:AY60 AM56:CE56 G57:AY58 AM54:CE54 G55:AY55 AM51:CE51 G52:AY53 AM49:CE49 G50:AY50 AM47:CE47 G48:AY48 AM45:CE45 G46:AY46 CI44:CJ44 AM43:AY43 G44:CE44 CK43:DJ60 AM41:CE41 G42:CE42 CI38:DC42 G39:CE40 AM36:CE38 G37:AL37 G35:CE35 G32:BJ33 G30:BJ30 G28:BJ28 G26:BJ26 G24:BJ24 G21:BJ21 G16:BJ19 AK15:AQ15 Y15:AG15 G15:W15 AU15:BJ15 G12:BJ13 G8:BJ9">
    <cfRule type="expression" dxfId="39" priority="6">
      <formula>G$4=TODAY()</formula>
    </cfRule>
    <cfRule type="expression" dxfId="38" priority="7">
      <formula>AND($B8&lt;H$4,$C8&gt;=G$4)</formula>
    </cfRule>
  </conditionalFormatting>
  <conditionalFormatting sqref="G10:BJ11">
    <cfRule type="expression" dxfId="37" priority="3">
      <formula>G$4=TODAY()</formula>
    </cfRule>
    <cfRule type="expression" dxfId="36" priority="4">
      <formula>AND($B10&lt;H$4,$C10&gt;=G$4)</formula>
    </cfRule>
  </conditionalFormatting>
  <conditionalFormatting sqref="G22:BJ23">
    <cfRule type="expression" dxfId="35" priority="1">
      <formula>G$4=TODAY()</formula>
    </cfRule>
    <cfRule type="expression" dxfId="34" priority="2">
      <formula>AND($B22&lt;H$4,$C22&gt;=G$4)</formula>
    </cfRule>
  </conditionalFormatting>
  <pageMargins left="0.7" right="0.7" top="0.75" bottom="0.75" header="0.3" footer="0.3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58D5490-64D0-4245-BFF4-877C8D0CCB9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E8:E64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N38"/>
  <sheetViews>
    <sheetView topLeftCell="A23" zoomScale="85" zoomScaleNormal="85" workbookViewId="0">
      <selection activeCell="M51" sqref="M51"/>
    </sheetView>
  </sheetViews>
  <sheetFormatPr baseColWidth="10" defaultRowHeight="15" x14ac:dyDescent="0.25"/>
  <cols>
    <col min="1" max="1" width="26.5703125" customWidth="1"/>
    <col min="7" max="117" width="6.42578125" customWidth="1"/>
  </cols>
  <sheetData>
    <row r="1" spans="1:118" ht="16.5" customHeight="1" x14ac:dyDescent="0.25">
      <c r="A1" s="1" t="s">
        <v>0</v>
      </c>
      <c r="B1" s="1"/>
      <c r="C1" s="1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118" ht="16.5" customHeight="1" x14ac:dyDescent="0.25">
      <c r="A2" s="4" t="s">
        <v>1</v>
      </c>
      <c r="B2" s="55"/>
      <c r="C2" s="55"/>
      <c r="D2" s="2"/>
      <c r="E2" s="5"/>
      <c r="F2" s="2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</row>
    <row r="3" spans="1:118" ht="16.5" customHeight="1" x14ac:dyDescent="0.25">
      <c r="A3" s="54" t="s">
        <v>2</v>
      </c>
      <c r="B3" s="58" t="s">
        <v>345</v>
      </c>
      <c r="C3" s="58"/>
      <c r="D3" s="6"/>
      <c r="E3" s="6"/>
      <c r="F3" s="7"/>
      <c r="G3" s="2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</row>
    <row r="4" spans="1:118" ht="16.5" customHeight="1" x14ac:dyDescent="0.25">
      <c r="A4" s="54" t="s">
        <v>4</v>
      </c>
      <c r="B4" s="59">
        <v>42779</v>
      </c>
      <c r="C4" s="59"/>
      <c r="D4" s="2"/>
      <c r="E4" s="2"/>
      <c r="F4" s="2"/>
      <c r="G4" s="8">
        <f ca="1">G4+1</f>
        <v>0</v>
      </c>
      <c r="H4" s="8">
        <v>42780</v>
      </c>
      <c r="I4" s="8">
        <v>42781</v>
      </c>
      <c r="J4" s="8">
        <v>42782</v>
      </c>
      <c r="K4" s="8">
        <v>42783</v>
      </c>
      <c r="L4" s="8">
        <v>42784</v>
      </c>
      <c r="M4" s="8">
        <v>42785</v>
      </c>
      <c r="N4" s="8">
        <v>42786</v>
      </c>
      <c r="O4" s="8">
        <v>42787</v>
      </c>
      <c r="P4" s="8">
        <v>42788</v>
      </c>
      <c r="Q4" s="8">
        <v>42789</v>
      </c>
      <c r="R4" s="8">
        <v>42790</v>
      </c>
      <c r="S4" s="8">
        <v>42791</v>
      </c>
      <c r="T4" s="8">
        <v>42792</v>
      </c>
      <c r="U4" s="8">
        <v>42793</v>
      </c>
      <c r="V4" s="8">
        <v>42794</v>
      </c>
      <c r="W4" s="8">
        <v>42795</v>
      </c>
      <c r="X4" s="8">
        <v>42796</v>
      </c>
      <c r="Y4" s="8">
        <v>42797</v>
      </c>
      <c r="Z4" s="8">
        <v>42798</v>
      </c>
      <c r="AA4" s="8">
        <v>42799</v>
      </c>
      <c r="AB4" s="8">
        <v>42800</v>
      </c>
      <c r="AC4" s="8">
        <v>42801</v>
      </c>
      <c r="AD4" s="8">
        <v>42802</v>
      </c>
      <c r="AE4" s="8">
        <v>42803</v>
      </c>
      <c r="AF4" s="8">
        <v>42804</v>
      </c>
      <c r="AG4" s="8">
        <v>42805</v>
      </c>
      <c r="AH4" s="8">
        <v>42806</v>
      </c>
      <c r="AI4" s="8">
        <v>42807</v>
      </c>
      <c r="AJ4" s="8">
        <v>42808</v>
      </c>
      <c r="AK4" s="8">
        <v>42809</v>
      </c>
      <c r="AL4" s="8">
        <v>42810</v>
      </c>
      <c r="AM4" s="8">
        <v>42811</v>
      </c>
      <c r="AN4" s="8">
        <v>42812</v>
      </c>
      <c r="AO4" s="8">
        <v>42813</v>
      </c>
      <c r="AP4" s="8">
        <v>42814</v>
      </c>
      <c r="AQ4" s="8">
        <v>42815</v>
      </c>
      <c r="AR4" s="8">
        <v>42816</v>
      </c>
      <c r="AS4" s="8">
        <v>42817</v>
      </c>
      <c r="AT4" s="8">
        <v>42818</v>
      </c>
      <c r="AU4" s="8">
        <v>42819</v>
      </c>
      <c r="AV4" s="8">
        <v>42820</v>
      </c>
      <c r="AW4" s="8">
        <v>42821</v>
      </c>
      <c r="AX4" s="8">
        <v>42822</v>
      </c>
      <c r="AY4" s="8">
        <v>42823</v>
      </c>
      <c r="AZ4" s="8">
        <v>42824</v>
      </c>
      <c r="BA4" s="8">
        <v>42825</v>
      </c>
      <c r="BB4" s="8">
        <v>42826</v>
      </c>
      <c r="BC4" s="8">
        <v>42827</v>
      </c>
      <c r="BD4" s="8">
        <v>42828</v>
      </c>
      <c r="BE4" s="8">
        <v>42829</v>
      </c>
      <c r="BF4" s="8">
        <v>42830</v>
      </c>
      <c r="BG4" s="8">
        <v>42831</v>
      </c>
      <c r="BH4" s="8">
        <v>42832</v>
      </c>
      <c r="BI4" s="8">
        <v>42833</v>
      </c>
      <c r="BJ4" s="8">
        <v>42834</v>
      </c>
      <c r="BK4" s="8">
        <v>42835</v>
      </c>
      <c r="BL4" s="8">
        <v>42836</v>
      </c>
      <c r="BM4" s="8">
        <v>42837</v>
      </c>
      <c r="BN4" s="8">
        <v>42838</v>
      </c>
      <c r="BO4" s="8">
        <v>42839</v>
      </c>
      <c r="BP4" s="8">
        <v>42840</v>
      </c>
      <c r="BQ4" s="8">
        <v>42841</v>
      </c>
      <c r="BR4" s="8">
        <v>42842</v>
      </c>
      <c r="BS4" s="8">
        <v>42843</v>
      </c>
      <c r="BT4" s="8">
        <v>42844</v>
      </c>
      <c r="BU4" s="8">
        <v>42845</v>
      </c>
      <c r="BV4" s="8">
        <v>42846</v>
      </c>
      <c r="BW4" s="8">
        <v>42847</v>
      </c>
      <c r="BX4" s="8">
        <v>42848</v>
      </c>
      <c r="BY4" s="8">
        <v>42849</v>
      </c>
      <c r="BZ4" s="8">
        <v>42850</v>
      </c>
      <c r="CA4" s="8">
        <v>42851</v>
      </c>
      <c r="CB4" s="8">
        <v>42852</v>
      </c>
      <c r="CC4" s="8">
        <v>42853</v>
      </c>
      <c r="CD4" s="8">
        <v>42854</v>
      </c>
      <c r="CE4" s="8">
        <v>42855</v>
      </c>
      <c r="CF4" s="8">
        <v>42856</v>
      </c>
      <c r="CG4" s="8">
        <v>42857</v>
      </c>
      <c r="CH4" s="8">
        <v>42858</v>
      </c>
      <c r="CI4" s="8">
        <v>42859</v>
      </c>
      <c r="CJ4" s="8">
        <v>42860</v>
      </c>
      <c r="CK4" s="8">
        <v>42861</v>
      </c>
      <c r="CL4" s="8">
        <v>42862</v>
      </c>
      <c r="CM4" s="8">
        <v>42863</v>
      </c>
      <c r="CN4" s="8">
        <v>42864</v>
      </c>
      <c r="CO4" s="8">
        <v>42865</v>
      </c>
      <c r="CP4" s="8">
        <v>42866</v>
      </c>
      <c r="CQ4" s="8">
        <v>42867</v>
      </c>
      <c r="CR4" s="8">
        <v>42868</v>
      </c>
      <c r="CS4" s="8">
        <v>42869</v>
      </c>
      <c r="CT4" s="8">
        <v>42870</v>
      </c>
      <c r="CU4" s="8">
        <v>42871</v>
      </c>
      <c r="CV4" s="8">
        <v>42872</v>
      </c>
      <c r="CW4" s="8">
        <v>42873</v>
      </c>
      <c r="CX4" s="8">
        <v>42874</v>
      </c>
      <c r="CY4" s="8">
        <v>42875</v>
      </c>
      <c r="CZ4" s="8">
        <v>42876</v>
      </c>
      <c r="DA4" s="8">
        <v>42877</v>
      </c>
      <c r="DB4" s="8">
        <v>42878</v>
      </c>
      <c r="DC4" s="8">
        <v>42879</v>
      </c>
      <c r="DD4" s="8">
        <v>42880</v>
      </c>
      <c r="DE4" s="8">
        <v>42881</v>
      </c>
      <c r="DF4" s="8">
        <v>42882</v>
      </c>
      <c r="DG4" s="8">
        <v>42883</v>
      </c>
      <c r="DH4" s="8">
        <v>42884</v>
      </c>
      <c r="DI4" s="8">
        <v>42885</v>
      </c>
      <c r="DJ4" s="8">
        <v>42886</v>
      </c>
      <c r="DK4" s="8">
        <v>42887</v>
      </c>
      <c r="DL4" s="8">
        <v>42888</v>
      </c>
      <c r="DM4" s="8">
        <v>42889</v>
      </c>
    </row>
    <row r="5" spans="1:118" ht="16.5" customHeight="1" x14ac:dyDescent="0.25">
      <c r="A5" s="53" t="s">
        <v>5</v>
      </c>
      <c r="B5" s="9">
        <v>3</v>
      </c>
      <c r="C5" s="10"/>
      <c r="D5" s="2"/>
      <c r="E5" s="2"/>
      <c r="F5" s="2"/>
      <c r="G5" s="61" t="s">
        <v>299</v>
      </c>
      <c r="H5" s="61"/>
      <c r="I5" s="61"/>
      <c r="J5" s="61"/>
      <c r="K5" s="61"/>
      <c r="L5" s="61"/>
      <c r="M5" s="61"/>
      <c r="N5" s="61" t="s">
        <v>300</v>
      </c>
      <c r="O5" s="61"/>
      <c r="P5" s="61"/>
      <c r="Q5" s="61"/>
      <c r="R5" s="61"/>
      <c r="S5" s="61"/>
      <c r="T5" s="61"/>
      <c r="U5" s="61" t="s">
        <v>301</v>
      </c>
      <c r="V5" s="61"/>
      <c r="W5" s="61"/>
      <c r="X5" s="61"/>
      <c r="Y5" s="61"/>
      <c r="Z5" s="61"/>
      <c r="AA5" s="61"/>
      <c r="AB5" s="61" t="s">
        <v>302</v>
      </c>
      <c r="AC5" s="61"/>
      <c r="AD5" s="61"/>
      <c r="AE5" s="61"/>
      <c r="AF5" s="61"/>
      <c r="AG5" s="61"/>
      <c r="AH5" s="61"/>
      <c r="AI5" s="61" t="s">
        <v>303</v>
      </c>
      <c r="AJ5" s="61"/>
      <c r="AK5" s="61"/>
      <c r="AL5" s="61"/>
      <c r="AM5" s="61"/>
      <c r="AN5" s="61"/>
      <c r="AO5" s="61"/>
      <c r="AP5" s="61" t="s">
        <v>304</v>
      </c>
      <c r="AQ5" s="61"/>
      <c r="AR5" s="61"/>
      <c r="AS5" s="61"/>
      <c r="AT5" s="61"/>
      <c r="AU5" s="61"/>
      <c r="AV5" s="61"/>
      <c r="AW5" s="61" t="s">
        <v>305</v>
      </c>
      <c r="AX5" s="61"/>
      <c r="AY5" s="61"/>
      <c r="AZ5" s="61"/>
      <c r="BA5" s="61"/>
      <c r="BB5" s="61"/>
      <c r="BC5" s="61"/>
      <c r="BD5" s="61" t="s">
        <v>306</v>
      </c>
      <c r="BE5" s="61"/>
      <c r="BF5" s="61"/>
      <c r="BG5" s="61"/>
      <c r="BH5" s="61"/>
      <c r="BI5" s="61"/>
      <c r="BJ5" s="61"/>
      <c r="BK5" s="61" t="s">
        <v>307</v>
      </c>
      <c r="BL5" s="61"/>
      <c r="BM5" s="61"/>
      <c r="BN5" s="61"/>
      <c r="BO5" s="61"/>
      <c r="BP5" s="61"/>
      <c r="BQ5" s="61"/>
      <c r="BR5" s="61" t="s">
        <v>308</v>
      </c>
      <c r="BS5" s="61"/>
      <c r="BT5" s="61"/>
      <c r="BU5" s="61"/>
      <c r="BV5" s="61"/>
      <c r="BW5" s="61"/>
      <c r="BX5" s="61"/>
      <c r="BY5" s="61" t="s">
        <v>309</v>
      </c>
      <c r="BZ5" s="61"/>
      <c r="CA5" s="61"/>
      <c r="CB5" s="61"/>
      <c r="CC5" s="61"/>
      <c r="CD5" s="61"/>
      <c r="CE5" s="61"/>
      <c r="CF5" s="61" t="s">
        <v>310</v>
      </c>
      <c r="CG5" s="61"/>
      <c r="CH5" s="61"/>
      <c r="CI5" s="61"/>
      <c r="CJ5" s="61"/>
      <c r="CK5" s="61"/>
      <c r="CL5" s="61"/>
      <c r="CM5" s="61" t="s">
        <v>311</v>
      </c>
      <c r="CN5" s="61"/>
      <c r="CO5" s="61"/>
      <c r="CP5" s="61"/>
      <c r="CQ5" s="61"/>
      <c r="CR5" s="61"/>
      <c r="CS5" s="61"/>
      <c r="CT5" s="61" t="s">
        <v>312</v>
      </c>
      <c r="CU5" s="61"/>
      <c r="CV5" s="61"/>
      <c r="CW5" s="61"/>
      <c r="CX5" s="61"/>
      <c r="CY5" s="61"/>
      <c r="CZ5" s="61"/>
      <c r="DA5" s="61" t="s">
        <v>313</v>
      </c>
      <c r="DB5" s="61"/>
      <c r="DC5" s="61"/>
      <c r="DD5" s="61"/>
      <c r="DE5" s="61"/>
      <c r="DF5" s="61"/>
      <c r="DG5" s="61"/>
      <c r="DH5" s="61" t="s">
        <v>314</v>
      </c>
      <c r="DI5" s="61"/>
      <c r="DJ5" s="61"/>
      <c r="DK5" s="61"/>
      <c r="DL5" s="61"/>
      <c r="DM5" s="61"/>
      <c r="DN5" s="61"/>
    </row>
    <row r="6" spans="1:118" ht="20.25" customHeight="1" x14ac:dyDescent="0.25">
      <c r="A6" s="11"/>
      <c r="B6" s="2"/>
      <c r="C6" s="2"/>
      <c r="D6" s="2"/>
      <c r="E6" s="2"/>
      <c r="F6" s="2"/>
      <c r="G6" s="62">
        <v>42779</v>
      </c>
      <c r="H6" s="62"/>
      <c r="I6" s="62"/>
      <c r="J6" s="62"/>
      <c r="K6" s="62"/>
      <c r="L6" s="62"/>
      <c r="M6" s="62"/>
      <c r="N6" s="62">
        <v>42786</v>
      </c>
      <c r="O6" s="62"/>
      <c r="P6" s="62"/>
      <c r="Q6" s="62"/>
      <c r="R6" s="62"/>
      <c r="S6" s="62"/>
      <c r="T6" s="62"/>
      <c r="U6" s="62">
        <v>42793</v>
      </c>
      <c r="V6" s="62"/>
      <c r="W6" s="62"/>
      <c r="X6" s="62"/>
      <c r="Y6" s="62"/>
      <c r="Z6" s="62"/>
      <c r="AA6" s="62"/>
      <c r="AB6" s="62">
        <v>42800</v>
      </c>
      <c r="AC6" s="62"/>
      <c r="AD6" s="62"/>
      <c r="AE6" s="62"/>
      <c r="AF6" s="62"/>
      <c r="AG6" s="62"/>
      <c r="AH6" s="62"/>
      <c r="AI6" s="62">
        <v>42807</v>
      </c>
      <c r="AJ6" s="62"/>
      <c r="AK6" s="62"/>
      <c r="AL6" s="62"/>
      <c r="AM6" s="62"/>
      <c r="AN6" s="62"/>
      <c r="AO6" s="62"/>
      <c r="AP6" s="62">
        <v>42814</v>
      </c>
      <c r="AQ6" s="62"/>
      <c r="AR6" s="62"/>
      <c r="AS6" s="62"/>
      <c r="AT6" s="62"/>
      <c r="AU6" s="62"/>
      <c r="AV6" s="62"/>
      <c r="AW6" s="62">
        <v>42821</v>
      </c>
      <c r="AX6" s="62"/>
      <c r="AY6" s="62"/>
      <c r="AZ6" s="62"/>
      <c r="BA6" s="62"/>
      <c r="BB6" s="62"/>
      <c r="BC6" s="62"/>
      <c r="BD6" s="62">
        <v>42828</v>
      </c>
      <c r="BE6" s="62"/>
      <c r="BF6" s="62"/>
      <c r="BG6" s="62"/>
      <c r="BH6" s="62"/>
      <c r="BI6" s="62"/>
      <c r="BJ6" s="62"/>
      <c r="BK6" s="62">
        <v>42835</v>
      </c>
      <c r="BL6" s="62"/>
      <c r="BM6" s="62"/>
      <c r="BN6" s="62"/>
      <c r="BO6" s="62"/>
      <c r="BP6" s="62"/>
      <c r="BQ6" s="62"/>
      <c r="BR6" s="62">
        <v>42842</v>
      </c>
      <c r="BS6" s="62"/>
      <c r="BT6" s="62"/>
      <c r="BU6" s="62"/>
      <c r="BV6" s="62"/>
      <c r="BW6" s="62"/>
      <c r="BX6" s="62"/>
      <c r="BY6" s="62">
        <v>42849</v>
      </c>
      <c r="BZ6" s="62"/>
      <c r="CA6" s="62"/>
      <c r="CB6" s="62"/>
      <c r="CC6" s="62"/>
      <c r="CD6" s="62"/>
      <c r="CE6" s="62"/>
      <c r="CF6" s="62">
        <v>42856</v>
      </c>
      <c r="CG6" s="62"/>
      <c r="CH6" s="62"/>
      <c r="CI6" s="62"/>
      <c r="CJ6" s="62"/>
      <c r="CK6" s="62"/>
      <c r="CL6" s="62"/>
      <c r="CM6" s="62">
        <v>42863</v>
      </c>
      <c r="CN6" s="62"/>
      <c r="CO6" s="62"/>
      <c r="CP6" s="62"/>
      <c r="CQ6" s="62"/>
      <c r="CR6" s="62"/>
      <c r="CS6" s="62"/>
      <c r="CT6" s="62">
        <v>42870</v>
      </c>
      <c r="CU6" s="62"/>
      <c r="CV6" s="62"/>
      <c r="CW6" s="62"/>
      <c r="CX6" s="62"/>
      <c r="CY6" s="62"/>
      <c r="CZ6" s="62"/>
      <c r="DA6" s="62">
        <v>42877</v>
      </c>
      <c r="DB6" s="62"/>
      <c r="DC6" s="62"/>
      <c r="DD6" s="62"/>
      <c r="DE6" s="62"/>
      <c r="DF6" s="62"/>
      <c r="DG6" s="62"/>
      <c r="DH6" s="62">
        <v>42884</v>
      </c>
      <c r="DI6" s="62"/>
      <c r="DJ6" s="62"/>
      <c r="DK6" s="62"/>
      <c r="DL6" s="62"/>
      <c r="DM6" s="62"/>
      <c r="DN6" s="62"/>
    </row>
    <row r="7" spans="1:118" ht="28.5" customHeight="1" x14ac:dyDescent="0.25">
      <c r="A7" s="12" t="s">
        <v>6</v>
      </c>
      <c r="B7" s="14" t="s">
        <v>8</v>
      </c>
      <c r="C7" s="14" t="s">
        <v>9</v>
      </c>
      <c r="D7" s="15" t="s">
        <v>17</v>
      </c>
      <c r="E7" s="16" t="s">
        <v>326</v>
      </c>
      <c r="F7" s="16" t="s">
        <v>20</v>
      </c>
      <c r="G7" s="17" t="s">
        <v>315</v>
      </c>
      <c r="H7" s="17" t="s">
        <v>316</v>
      </c>
      <c r="I7" s="17" t="s">
        <v>317</v>
      </c>
      <c r="J7" s="17" t="s">
        <v>316</v>
      </c>
      <c r="K7" s="17" t="s">
        <v>318</v>
      </c>
      <c r="L7" s="17" t="s">
        <v>319</v>
      </c>
      <c r="M7" s="17" t="s">
        <v>319</v>
      </c>
      <c r="N7" s="17" t="s">
        <v>315</v>
      </c>
      <c r="O7" s="17" t="s">
        <v>316</v>
      </c>
      <c r="P7" s="17" t="s">
        <v>317</v>
      </c>
      <c r="Q7" s="17" t="s">
        <v>316</v>
      </c>
      <c r="R7" s="17" t="s">
        <v>318</v>
      </c>
      <c r="S7" s="17" t="s">
        <v>319</v>
      </c>
      <c r="T7" s="17" t="s">
        <v>319</v>
      </c>
      <c r="U7" s="17" t="s">
        <v>315</v>
      </c>
      <c r="V7" s="17" t="s">
        <v>316</v>
      </c>
      <c r="W7" s="17" t="s">
        <v>317</v>
      </c>
      <c r="X7" s="17" t="s">
        <v>316</v>
      </c>
      <c r="Y7" s="17" t="s">
        <v>318</v>
      </c>
      <c r="Z7" s="17" t="s">
        <v>319</v>
      </c>
      <c r="AA7" s="17" t="s">
        <v>319</v>
      </c>
      <c r="AB7" s="17" t="s">
        <v>315</v>
      </c>
      <c r="AC7" s="17" t="s">
        <v>316</v>
      </c>
      <c r="AD7" s="17" t="s">
        <v>317</v>
      </c>
      <c r="AE7" s="17" t="s">
        <v>316</v>
      </c>
      <c r="AF7" s="17" t="s">
        <v>318</v>
      </c>
      <c r="AG7" s="17" t="s">
        <v>319</v>
      </c>
      <c r="AH7" s="17" t="s">
        <v>319</v>
      </c>
      <c r="AI7" s="17" t="s">
        <v>315</v>
      </c>
      <c r="AJ7" s="17" t="s">
        <v>316</v>
      </c>
      <c r="AK7" s="17" t="s">
        <v>317</v>
      </c>
      <c r="AL7" s="17" t="s">
        <v>316</v>
      </c>
      <c r="AM7" s="17" t="s">
        <v>318</v>
      </c>
      <c r="AN7" s="17" t="s">
        <v>319</v>
      </c>
      <c r="AO7" s="17" t="s">
        <v>319</v>
      </c>
      <c r="AP7" s="17" t="s">
        <v>315</v>
      </c>
      <c r="AQ7" s="17" t="s">
        <v>316</v>
      </c>
      <c r="AR7" s="17" t="s">
        <v>317</v>
      </c>
      <c r="AS7" s="17" t="s">
        <v>316</v>
      </c>
      <c r="AT7" s="17" t="s">
        <v>318</v>
      </c>
      <c r="AU7" s="17" t="s">
        <v>319</v>
      </c>
      <c r="AV7" s="17" t="s">
        <v>319</v>
      </c>
      <c r="AW7" s="17" t="s">
        <v>315</v>
      </c>
      <c r="AX7" s="17" t="s">
        <v>316</v>
      </c>
      <c r="AY7" s="17" t="s">
        <v>317</v>
      </c>
      <c r="AZ7" s="17" t="s">
        <v>316</v>
      </c>
      <c r="BA7" s="17" t="s">
        <v>318</v>
      </c>
      <c r="BB7" s="17" t="s">
        <v>319</v>
      </c>
      <c r="BC7" s="17" t="s">
        <v>319</v>
      </c>
      <c r="BD7" s="17" t="s">
        <v>315</v>
      </c>
      <c r="BE7" s="17" t="s">
        <v>316</v>
      </c>
      <c r="BF7" s="17" t="s">
        <v>317</v>
      </c>
      <c r="BG7" s="17" t="s">
        <v>316</v>
      </c>
      <c r="BH7" s="17" t="s">
        <v>318</v>
      </c>
      <c r="BI7" s="17" t="s">
        <v>319</v>
      </c>
      <c r="BJ7" s="17" t="s">
        <v>319</v>
      </c>
      <c r="BK7" s="17" t="s">
        <v>315</v>
      </c>
      <c r="BL7" s="17" t="s">
        <v>316</v>
      </c>
      <c r="BM7" s="17" t="s">
        <v>317</v>
      </c>
      <c r="BN7" s="17" t="s">
        <v>316</v>
      </c>
      <c r="BO7" s="17" t="s">
        <v>318</v>
      </c>
      <c r="BP7" s="17" t="s">
        <v>319</v>
      </c>
      <c r="BQ7" s="17" t="s">
        <v>319</v>
      </c>
      <c r="BR7" s="17" t="s">
        <v>315</v>
      </c>
      <c r="BS7" s="17" t="s">
        <v>316</v>
      </c>
      <c r="BT7" s="17" t="s">
        <v>317</v>
      </c>
      <c r="BU7" s="17" t="s">
        <v>316</v>
      </c>
      <c r="BV7" s="17" t="s">
        <v>318</v>
      </c>
      <c r="BW7" s="17" t="s">
        <v>319</v>
      </c>
      <c r="BX7" s="17" t="s">
        <v>319</v>
      </c>
      <c r="BY7" s="17" t="s">
        <v>315</v>
      </c>
      <c r="BZ7" s="17" t="s">
        <v>316</v>
      </c>
      <c r="CA7" s="17" t="s">
        <v>317</v>
      </c>
      <c r="CB7" s="17" t="s">
        <v>316</v>
      </c>
      <c r="CC7" s="17" t="s">
        <v>318</v>
      </c>
      <c r="CD7" s="17" t="s">
        <v>319</v>
      </c>
      <c r="CE7" s="17" t="s">
        <v>319</v>
      </c>
      <c r="CF7" s="17" t="s">
        <v>315</v>
      </c>
      <c r="CG7" s="17" t="s">
        <v>316</v>
      </c>
      <c r="CH7" s="17" t="s">
        <v>317</v>
      </c>
      <c r="CI7" s="17" t="s">
        <v>316</v>
      </c>
      <c r="CJ7" s="17" t="s">
        <v>318</v>
      </c>
      <c r="CK7" s="17" t="s">
        <v>319</v>
      </c>
      <c r="CL7" s="17" t="s">
        <v>319</v>
      </c>
      <c r="CM7" s="17" t="s">
        <v>315</v>
      </c>
      <c r="CN7" s="17" t="s">
        <v>316</v>
      </c>
      <c r="CO7" s="17" t="s">
        <v>317</v>
      </c>
      <c r="CP7" s="17" t="s">
        <v>316</v>
      </c>
      <c r="CQ7" s="17" t="s">
        <v>318</v>
      </c>
      <c r="CR7" s="17" t="s">
        <v>319</v>
      </c>
      <c r="CS7" s="17" t="s">
        <v>319</v>
      </c>
      <c r="CT7" s="17" t="s">
        <v>315</v>
      </c>
      <c r="CU7" s="17" t="s">
        <v>316</v>
      </c>
      <c r="CV7" s="17" t="s">
        <v>317</v>
      </c>
      <c r="CW7" s="17" t="s">
        <v>316</v>
      </c>
      <c r="CX7" s="17" t="s">
        <v>318</v>
      </c>
      <c r="CY7" s="17" t="s">
        <v>319</v>
      </c>
      <c r="CZ7" s="17" t="s">
        <v>319</v>
      </c>
      <c r="DA7" s="17" t="s">
        <v>315</v>
      </c>
      <c r="DB7" s="17" t="s">
        <v>316</v>
      </c>
      <c r="DC7" s="17" t="s">
        <v>317</v>
      </c>
      <c r="DD7" s="17" t="s">
        <v>316</v>
      </c>
      <c r="DE7" s="17" t="s">
        <v>318</v>
      </c>
      <c r="DF7" s="17" t="s">
        <v>319</v>
      </c>
      <c r="DG7" s="17" t="s">
        <v>319</v>
      </c>
      <c r="DH7" s="17" t="s">
        <v>315</v>
      </c>
      <c r="DI7" s="17" t="s">
        <v>316</v>
      </c>
      <c r="DJ7" s="17" t="s">
        <v>317</v>
      </c>
      <c r="DK7" s="17" t="s">
        <v>316</v>
      </c>
      <c r="DL7" s="17" t="s">
        <v>318</v>
      </c>
      <c r="DM7" s="17" t="s">
        <v>319</v>
      </c>
    </row>
    <row r="8" spans="1:118" ht="16.5" customHeight="1" x14ac:dyDescent="0.25">
      <c r="A8" s="42" t="s">
        <v>42</v>
      </c>
      <c r="B8" s="44"/>
      <c r="C8" s="44"/>
      <c r="D8" s="45"/>
      <c r="E8" s="28"/>
      <c r="F8" s="46"/>
    </row>
    <row r="9" spans="1:118" x14ac:dyDescent="0.25">
      <c r="A9" s="23" t="s">
        <v>42</v>
      </c>
      <c r="B9" s="25">
        <v>42796</v>
      </c>
      <c r="C9" s="25">
        <v>42800</v>
      </c>
      <c r="D9" s="27">
        <v>20</v>
      </c>
      <c r="E9" s="28">
        <f>F9/D9</f>
        <v>1.25</v>
      </c>
      <c r="F9" s="29">
        <v>25</v>
      </c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Y9" s="22"/>
      <c r="Z9" s="22"/>
      <c r="AA9" s="22"/>
      <c r="AB9" s="22"/>
      <c r="AC9" s="22"/>
      <c r="AD9" s="22"/>
      <c r="AE9" s="22"/>
      <c r="AF9" s="22"/>
      <c r="AG9" s="22"/>
      <c r="AK9" s="22"/>
      <c r="AL9" s="22"/>
      <c r="AM9" s="22"/>
      <c r="AN9" s="22"/>
      <c r="AO9" s="22"/>
      <c r="AP9" s="22"/>
      <c r="AQ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</row>
    <row r="10" spans="1:118" x14ac:dyDescent="0.25">
      <c r="A10" s="50" t="s">
        <v>230</v>
      </c>
      <c r="E10" s="28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</row>
    <row r="11" spans="1:118" ht="18.75" customHeight="1" x14ac:dyDescent="0.25">
      <c r="A11" s="47" t="s">
        <v>230</v>
      </c>
      <c r="B11" s="25">
        <v>42807</v>
      </c>
      <c r="C11" s="25">
        <v>42813</v>
      </c>
      <c r="D11" s="27">
        <v>3</v>
      </c>
      <c r="E11" s="28">
        <f t="shared" ref="E10:E37" si="0">F11/D11</f>
        <v>1</v>
      </c>
      <c r="F11" s="29">
        <v>3</v>
      </c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</row>
    <row r="12" spans="1:118" x14ac:dyDescent="0.25">
      <c r="A12" s="50" t="s">
        <v>230</v>
      </c>
      <c r="E12" s="28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</row>
    <row r="13" spans="1:118" ht="18.75" customHeight="1" x14ac:dyDescent="0.25">
      <c r="A13" s="47" t="s">
        <v>230</v>
      </c>
      <c r="B13" s="25">
        <v>42810</v>
      </c>
      <c r="C13" s="25">
        <v>42810</v>
      </c>
      <c r="D13" s="27">
        <v>3</v>
      </c>
      <c r="E13" s="28">
        <f t="shared" si="0"/>
        <v>1</v>
      </c>
      <c r="F13" s="29">
        <v>3</v>
      </c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</row>
    <row r="14" spans="1:118" x14ac:dyDescent="0.25">
      <c r="A14" s="50" t="s">
        <v>230</v>
      </c>
      <c r="E14" s="28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</row>
    <row r="15" spans="1:118" ht="18.75" customHeight="1" x14ac:dyDescent="0.25">
      <c r="A15" s="47" t="s">
        <v>230</v>
      </c>
      <c r="B15" s="25">
        <v>42817</v>
      </c>
      <c r="C15" s="25">
        <v>42817</v>
      </c>
      <c r="D15" s="27">
        <v>3</v>
      </c>
      <c r="E15" s="28">
        <f t="shared" si="0"/>
        <v>1</v>
      </c>
      <c r="F15" s="29">
        <v>3</v>
      </c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</row>
    <row r="16" spans="1:118" x14ac:dyDescent="0.25">
      <c r="A16" s="50" t="s">
        <v>230</v>
      </c>
      <c r="E16" s="28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</row>
    <row r="17" spans="1:114" ht="18.75" customHeight="1" x14ac:dyDescent="0.25">
      <c r="A17" s="47" t="s">
        <v>230</v>
      </c>
      <c r="B17" s="25">
        <v>42822</v>
      </c>
      <c r="C17" s="25">
        <v>42822</v>
      </c>
      <c r="D17" s="27">
        <v>3</v>
      </c>
      <c r="E17" s="28">
        <f t="shared" si="0"/>
        <v>1</v>
      </c>
      <c r="F17" s="29">
        <v>3</v>
      </c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</row>
    <row r="18" spans="1:114" x14ac:dyDescent="0.25">
      <c r="A18" s="50" t="s">
        <v>230</v>
      </c>
      <c r="E18" s="28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</row>
    <row r="19" spans="1:114" ht="18.75" customHeight="1" x14ac:dyDescent="0.25">
      <c r="A19" s="47" t="s">
        <v>230</v>
      </c>
      <c r="B19" s="25">
        <v>42824</v>
      </c>
      <c r="C19" s="25">
        <v>42824</v>
      </c>
      <c r="D19" s="27">
        <v>3</v>
      </c>
      <c r="E19" s="28">
        <f t="shared" si="0"/>
        <v>1</v>
      </c>
      <c r="F19" s="29">
        <v>3</v>
      </c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</row>
    <row r="20" spans="1:114" x14ac:dyDescent="0.25">
      <c r="A20" s="50" t="s">
        <v>136</v>
      </c>
      <c r="E20" s="28"/>
    </row>
    <row r="21" spans="1:114" ht="18.75" customHeight="1" x14ac:dyDescent="0.25">
      <c r="A21" s="23" t="s">
        <v>137</v>
      </c>
      <c r="B21" s="25">
        <v>42827</v>
      </c>
      <c r="C21" s="25">
        <v>42827</v>
      </c>
      <c r="D21" s="27">
        <v>2</v>
      </c>
      <c r="E21" s="28">
        <f t="shared" si="0"/>
        <v>1</v>
      </c>
      <c r="F21" s="29">
        <v>2</v>
      </c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</row>
    <row r="22" spans="1:114" x14ac:dyDescent="0.25">
      <c r="A22" s="50" t="s">
        <v>151</v>
      </c>
      <c r="E22" s="28"/>
    </row>
    <row r="23" spans="1:114" ht="18.75" customHeight="1" x14ac:dyDescent="0.25">
      <c r="A23" s="23" t="s">
        <v>151</v>
      </c>
      <c r="B23" s="25">
        <v>42828</v>
      </c>
      <c r="C23" s="25">
        <v>42828</v>
      </c>
      <c r="D23" s="27">
        <v>3</v>
      </c>
      <c r="E23" s="28">
        <f t="shared" si="0"/>
        <v>1.6666666666666667</v>
      </c>
      <c r="F23" s="29">
        <v>5</v>
      </c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</row>
    <row r="24" spans="1:114" x14ac:dyDescent="0.25">
      <c r="A24" s="50" t="s">
        <v>230</v>
      </c>
      <c r="E24" s="28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</row>
    <row r="25" spans="1:114" ht="18.75" customHeight="1" x14ac:dyDescent="0.25">
      <c r="A25" s="47" t="s">
        <v>230</v>
      </c>
      <c r="B25" s="25">
        <v>42829</v>
      </c>
      <c r="C25" s="25">
        <v>42829</v>
      </c>
      <c r="D25" s="27">
        <v>3</v>
      </c>
      <c r="E25" s="28">
        <f t="shared" si="0"/>
        <v>1.3333333333333333</v>
      </c>
      <c r="F25" s="29">
        <v>4</v>
      </c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22"/>
      <c r="CZ25" s="22"/>
      <c r="DA25" s="22"/>
      <c r="DB25" s="22"/>
      <c r="DC25" s="22"/>
      <c r="DD25" s="22"/>
      <c r="DE25" s="22"/>
      <c r="DF25" s="22"/>
      <c r="DG25" s="22"/>
      <c r="DH25" s="22"/>
      <c r="DI25" s="22"/>
      <c r="DJ25" s="22"/>
    </row>
    <row r="26" spans="1:114" x14ac:dyDescent="0.25">
      <c r="A26" s="50" t="s">
        <v>230</v>
      </c>
      <c r="E26" s="28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</row>
    <row r="27" spans="1:114" ht="17.25" customHeight="1" x14ac:dyDescent="0.25">
      <c r="A27" s="47" t="s">
        <v>230</v>
      </c>
      <c r="B27" s="25">
        <v>42831</v>
      </c>
      <c r="C27" s="25">
        <v>42831</v>
      </c>
      <c r="D27" s="27">
        <v>3</v>
      </c>
      <c r="E27" s="28">
        <f t="shared" si="0"/>
        <v>1.3333333333333333</v>
      </c>
      <c r="F27" s="29">
        <v>4</v>
      </c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</row>
    <row r="28" spans="1:114" x14ac:dyDescent="0.25">
      <c r="A28" s="50" t="s">
        <v>200</v>
      </c>
      <c r="E28" s="28"/>
    </row>
    <row r="29" spans="1:114" ht="18.75" customHeight="1" x14ac:dyDescent="0.25">
      <c r="A29" s="47" t="s">
        <v>201</v>
      </c>
      <c r="B29" s="25">
        <v>42848</v>
      </c>
      <c r="C29" s="25">
        <v>42850</v>
      </c>
      <c r="D29" s="27">
        <v>10</v>
      </c>
      <c r="E29" s="28">
        <f t="shared" si="0"/>
        <v>1</v>
      </c>
      <c r="F29" s="29">
        <v>10</v>
      </c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</row>
    <row r="30" spans="1:114" x14ac:dyDescent="0.25">
      <c r="A30" s="50" t="s">
        <v>200</v>
      </c>
      <c r="E30" s="28"/>
    </row>
    <row r="31" spans="1:114" ht="18.75" customHeight="1" x14ac:dyDescent="0.25">
      <c r="A31" s="47" t="s">
        <v>201</v>
      </c>
      <c r="B31" s="25">
        <v>42850</v>
      </c>
      <c r="C31" s="25">
        <v>42854</v>
      </c>
      <c r="D31" s="27">
        <v>8</v>
      </c>
      <c r="E31" s="28">
        <f t="shared" si="0"/>
        <v>1.25</v>
      </c>
      <c r="F31" s="29">
        <v>10</v>
      </c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</row>
    <row r="32" spans="1:114" x14ac:dyDescent="0.25">
      <c r="A32" s="50" t="s">
        <v>200</v>
      </c>
      <c r="E32" s="28"/>
    </row>
    <row r="33" spans="1:114" ht="18.75" customHeight="1" x14ac:dyDescent="0.25">
      <c r="A33" s="47" t="s">
        <v>201</v>
      </c>
      <c r="B33" s="25">
        <v>42856</v>
      </c>
      <c r="C33" s="25">
        <v>42856</v>
      </c>
      <c r="D33" s="27">
        <v>4</v>
      </c>
      <c r="E33" s="28">
        <f t="shared" si="0"/>
        <v>1</v>
      </c>
      <c r="F33" s="29">
        <v>4</v>
      </c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</row>
    <row r="34" spans="1:114" x14ac:dyDescent="0.25">
      <c r="A34" s="50" t="s">
        <v>200</v>
      </c>
      <c r="E34" s="28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</row>
    <row r="35" spans="1:114" ht="18.75" customHeight="1" x14ac:dyDescent="0.25">
      <c r="A35" s="47" t="s">
        <v>201</v>
      </c>
      <c r="B35" s="25">
        <v>42863</v>
      </c>
      <c r="C35" s="25">
        <v>42864</v>
      </c>
      <c r="D35" s="27">
        <v>9</v>
      </c>
      <c r="E35" s="28">
        <f t="shared" si="0"/>
        <v>1</v>
      </c>
      <c r="F35" s="29">
        <v>9</v>
      </c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</row>
    <row r="36" spans="1:114" x14ac:dyDescent="0.25">
      <c r="A36" s="50" t="s">
        <v>230</v>
      </c>
      <c r="E36" s="28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</row>
    <row r="37" spans="1:114" ht="18.75" customHeight="1" x14ac:dyDescent="0.25">
      <c r="A37" s="47" t="s">
        <v>230</v>
      </c>
      <c r="B37" s="25">
        <v>42866</v>
      </c>
      <c r="C37" s="25">
        <v>42866</v>
      </c>
      <c r="D37" s="27">
        <v>3</v>
      </c>
      <c r="E37" s="28">
        <f t="shared" si="0"/>
        <v>1.3333333333333333</v>
      </c>
      <c r="F37" s="29">
        <v>4</v>
      </c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</row>
    <row r="38" spans="1:114" x14ac:dyDescent="0.25">
      <c r="A38" s="64" t="s">
        <v>342</v>
      </c>
      <c r="B38" s="64"/>
      <c r="C38" s="64"/>
      <c r="D38" s="66">
        <f>D9+D11+D13+D15+D17+D19+D21+D23+D25+D27+D29+D31+D33+D35+D37</f>
        <v>80</v>
      </c>
      <c r="E38" s="70">
        <f>(E37+E35+E33+E31+E29+E27+E25+E23+E21+E19+E17+E15+E13+E11+E9)/15</f>
        <v>1.1444444444444444</v>
      </c>
      <c r="F38" s="66">
        <f>F37+F35+F33+F31+F29+F27+F25+F23+F21+F19+F17+F15+F13+F11+F9</f>
        <v>92</v>
      </c>
    </row>
  </sheetData>
  <mergeCells count="36">
    <mergeCell ref="CF6:CL6"/>
    <mergeCell ref="CM6:CS6"/>
    <mergeCell ref="CT6:CZ6"/>
    <mergeCell ref="DA6:DG6"/>
    <mergeCell ref="DH6:DN6"/>
    <mergeCell ref="AP6:AV6"/>
    <mergeCell ref="AW6:BC6"/>
    <mergeCell ref="BD6:BJ6"/>
    <mergeCell ref="BK6:BQ6"/>
    <mergeCell ref="BR6:BX6"/>
    <mergeCell ref="BY6:CE6"/>
    <mergeCell ref="CF5:CL5"/>
    <mergeCell ref="CM5:CS5"/>
    <mergeCell ref="CT5:CZ5"/>
    <mergeCell ref="DA5:DG5"/>
    <mergeCell ref="DH5:DN5"/>
    <mergeCell ref="G6:M6"/>
    <mergeCell ref="N6:T6"/>
    <mergeCell ref="U6:AA6"/>
    <mergeCell ref="AB6:AH6"/>
    <mergeCell ref="AI6:AO6"/>
    <mergeCell ref="AP5:AV5"/>
    <mergeCell ref="AW5:BC5"/>
    <mergeCell ref="BD5:BJ5"/>
    <mergeCell ref="BK5:BQ5"/>
    <mergeCell ref="BR5:BX5"/>
    <mergeCell ref="BY5:CE5"/>
    <mergeCell ref="G5:M5"/>
    <mergeCell ref="N5:T5"/>
    <mergeCell ref="U5:AA5"/>
    <mergeCell ref="AB5:AH5"/>
    <mergeCell ref="AI5:AO5"/>
    <mergeCell ref="B2:C2"/>
    <mergeCell ref="G2:W2"/>
    <mergeCell ref="B3:C3"/>
    <mergeCell ref="B4:C4"/>
  </mergeCells>
  <conditionalFormatting sqref="G7:DM7">
    <cfRule type="expression" dxfId="33" priority="21">
      <formula>AND(TODAY()&gt;=G4,TODAY()&lt;H4)</formula>
    </cfRule>
  </conditionalFormatting>
  <conditionalFormatting sqref="E8:E37">
    <cfRule type="dataBar" priority="18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{1E482027-9A5E-425F-9DAB-C2019FA01144}</x14:id>
        </ext>
      </extLst>
    </cfRule>
  </conditionalFormatting>
  <conditionalFormatting sqref="G37:CE37 CI37:CJ37 G35:CE35 CI35:CJ35 CK34:DJ37 CI33:DC33 G33:CE33 CI31:DC31 G31:CE31 CI29:DC29 G29:CE29 G27:CE27 CI27:CJ27 G25:CE25 CI25:CJ25 CK24:DJ27 G23:BJ23 G21:BJ21 G19:CE19 CI19:CJ19 AK9:AQ9 Y9:AG9 G9:W9 AU9:BJ9 CI11:CJ11 CI13:CJ13 CI15:CJ15 CI17:CJ17 CK10:DJ19">
    <cfRule type="expression" dxfId="32" priority="19">
      <formula>G$4=TODAY()</formula>
    </cfRule>
    <cfRule type="expression" dxfId="31" priority="20">
      <formula>AND($B9&lt;H$4,$C9&gt;=G$4)</formula>
    </cfRule>
  </conditionalFormatting>
  <conditionalFormatting sqref="G11:CE11">
    <cfRule type="expression" dxfId="30" priority="16">
      <formula>G$4=TODAY()</formula>
    </cfRule>
    <cfRule type="expression" dxfId="29" priority="17">
      <formula>AND($B11&lt;H$4,$C11&gt;=G$4)</formula>
    </cfRule>
  </conditionalFormatting>
  <conditionalFormatting sqref="G13:CE13">
    <cfRule type="expression" dxfId="28" priority="13">
      <formula>G$4=TODAY()</formula>
    </cfRule>
    <cfRule type="expression" dxfId="27" priority="14">
      <formula>AND($B13&lt;H$4,$C13&gt;=G$4)</formula>
    </cfRule>
  </conditionalFormatting>
  <conditionalFormatting sqref="G15:CE15">
    <cfRule type="expression" dxfId="26" priority="10">
      <formula>G$4=TODAY()</formula>
    </cfRule>
    <cfRule type="expression" dxfId="25" priority="11">
      <formula>AND($B15&lt;H$4,$C15&gt;=G$4)</formula>
    </cfRule>
  </conditionalFormatting>
  <conditionalFormatting sqref="G17:CE17">
    <cfRule type="expression" dxfId="24" priority="7">
      <formula>G$4=TODAY()</formula>
    </cfRule>
    <cfRule type="expression" dxfId="23" priority="8">
      <formula>AND($B17&lt;H$4,$C17&gt;=G$4)</formula>
    </cfRule>
  </conditionalFormatting>
  <pageMargins left="0.7" right="0.7" top="0.75" bottom="0.75" header="0.3" footer="0.3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482027-9A5E-425F-9DAB-C2019FA0114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E8:E37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O42"/>
  <sheetViews>
    <sheetView zoomScale="85" zoomScaleNormal="85" workbookViewId="0">
      <selection activeCell="M43" sqref="M43"/>
    </sheetView>
  </sheetViews>
  <sheetFormatPr baseColWidth="10" defaultRowHeight="15" x14ac:dyDescent="0.25"/>
  <cols>
    <col min="8" max="118" width="5.28515625" customWidth="1"/>
  </cols>
  <sheetData>
    <row r="1" spans="1:119" ht="16.5" customHeight="1" x14ac:dyDescent="0.25">
      <c r="A1" s="1" t="s">
        <v>0</v>
      </c>
      <c r="B1" s="1"/>
      <c r="C1" s="1"/>
      <c r="D1" s="1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</row>
    <row r="2" spans="1:119" ht="16.5" customHeight="1" x14ac:dyDescent="0.25">
      <c r="A2" s="4" t="s">
        <v>1</v>
      </c>
      <c r="B2" s="4"/>
      <c r="C2" s="55"/>
      <c r="D2" s="55"/>
      <c r="E2" s="2"/>
      <c r="F2" s="5"/>
      <c r="G2" s="2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</row>
    <row r="3" spans="1:119" ht="16.5" customHeight="1" x14ac:dyDescent="0.25">
      <c r="A3" s="57" t="s">
        <v>2</v>
      </c>
      <c r="B3" s="57"/>
      <c r="C3" s="58" t="s">
        <v>346</v>
      </c>
      <c r="D3" s="58"/>
      <c r="E3" s="6"/>
      <c r="F3" s="6"/>
      <c r="G3" s="7"/>
      <c r="H3" s="2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</row>
    <row r="4" spans="1:119" ht="16.5" customHeight="1" x14ac:dyDescent="0.25">
      <c r="A4" s="57" t="s">
        <v>4</v>
      </c>
      <c r="B4" s="57"/>
      <c r="C4" s="59">
        <v>42779</v>
      </c>
      <c r="D4" s="59"/>
      <c r="E4" s="2"/>
      <c r="F4" s="2"/>
      <c r="G4" s="2"/>
      <c r="H4" s="8">
        <v>42779</v>
      </c>
      <c r="I4" s="8">
        <v>42780</v>
      </c>
      <c r="J4" s="8">
        <v>42781</v>
      </c>
      <c r="K4" s="8">
        <v>42782</v>
      </c>
      <c r="L4" s="8">
        <v>42783</v>
      </c>
      <c r="M4" s="8">
        <v>42784</v>
      </c>
      <c r="N4" s="8">
        <v>42785</v>
      </c>
      <c r="O4" s="8">
        <v>42786</v>
      </c>
      <c r="P4" s="8">
        <v>42787</v>
      </c>
      <c r="Q4" s="8">
        <v>42788</v>
      </c>
      <c r="R4" s="8">
        <v>42789</v>
      </c>
      <c r="S4" s="8">
        <v>42790</v>
      </c>
      <c r="T4" s="8">
        <v>42791</v>
      </c>
      <c r="U4" s="8">
        <v>42792</v>
      </c>
      <c r="V4" s="8">
        <v>42793</v>
      </c>
      <c r="W4" s="8">
        <v>42794</v>
      </c>
      <c r="X4" s="8">
        <v>42795</v>
      </c>
      <c r="Y4" s="8">
        <v>42796</v>
      </c>
      <c r="Z4" s="8">
        <v>42797</v>
      </c>
      <c r="AA4" s="8">
        <v>42798</v>
      </c>
      <c r="AB4" s="8">
        <v>42799</v>
      </c>
      <c r="AC4" s="8">
        <v>42800</v>
      </c>
      <c r="AD4" s="8">
        <v>42801</v>
      </c>
      <c r="AE4" s="8">
        <v>42802</v>
      </c>
      <c r="AF4" s="8">
        <v>42803</v>
      </c>
      <c r="AG4" s="8">
        <v>42804</v>
      </c>
      <c r="AH4" s="8">
        <v>42805</v>
      </c>
      <c r="AI4" s="8">
        <v>42806</v>
      </c>
      <c r="AJ4" s="8">
        <v>42807</v>
      </c>
      <c r="AK4" s="8">
        <v>42808</v>
      </c>
      <c r="AL4" s="8">
        <v>42809</v>
      </c>
      <c r="AM4" s="8">
        <v>42810</v>
      </c>
      <c r="AN4" s="8">
        <v>42811</v>
      </c>
      <c r="AO4" s="8">
        <v>42812</v>
      </c>
      <c r="AP4" s="8">
        <v>42813</v>
      </c>
      <c r="AQ4" s="8">
        <v>42814</v>
      </c>
      <c r="AR4" s="8">
        <v>42815</v>
      </c>
      <c r="AS4" s="8">
        <v>42816</v>
      </c>
      <c r="AT4" s="8">
        <v>42817</v>
      </c>
      <c r="AU4" s="8">
        <v>42818</v>
      </c>
      <c r="AV4" s="8">
        <v>42819</v>
      </c>
      <c r="AW4" s="8">
        <v>42820</v>
      </c>
      <c r="AX4" s="8">
        <v>42821</v>
      </c>
      <c r="AY4" s="8">
        <v>42822</v>
      </c>
      <c r="AZ4" s="8">
        <v>42823</v>
      </c>
      <c r="BA4" s="8">
        <v>42824</v>
      </c>
      <c r="BB4" s="8">
        <v>42825</v>
      </c>
      <c r="BC4" s="8">
        <v>42826</v>
      </c>
      <c r="BD4" s="8">
        <v>42827</v>
      </c>
      <c r="BE4" s="8">
        <v>42828</v>
      </c>
      <c r="BF4" s="8">
        <v>42829</v>
      </c>
      <c r="BG4" s="8">
        <v>42830</v>
      </c>
      <c r="BH4" s="8">
        <v>42831</v>
      </c>
      <c r="BI4" s="8">
        <v>42832</v>
      </c>
      <c r="BJ4" s="8">
        <v>42833</v>
      </c>
      <c r="BK4" s="8">
        <v>42834</v>
      </c>
      <c r="BL4" s="8">
        <v>42835</v>
      </c>
      <c r="BM4" s="8">
        <v>42836</v>
      </c>
      <c r="BN4" s="8">
        <v>42837</v>
      </c>
      <c r="BO4" s="8">
        <v>42838</v>
      </c>
      <c r="BP4" s="8">
        <v>42839</v>
      </c>
      <c r="BQ4" s="8">
        <v>42840</v>
      </c>
      <c r="BR4" s="8">
        <v>42841</v>
      </c>
      <c r="BS4" s="8">
        <v>42842</v>
      </c>
      <c r="BT4" s="8">
        <v>42843</v>
      </c>
      <c r="BU4" s="8">
        <v>42844</v>
      </c>
      <c r="BV4" s="8">
        <v>42845</v>
      </c>
      <c r="BW4" s="8">
        <v>42846</v>
      </c>
      <c r="BX4" s="8">
        <v>42847</v>
      </c>
      <c r="BY4" s="8">
        <v>42848</v>
      </c>
      <c r="BZ4" s="8">
        <v>42849</v>
      </c>
      <c r="CA4" s="8">
        <v>42850</v>
      </c>
      <c r="CB4" s="8">
        <v>42851</v>
      </c>
      <c r="CC4" s="8">
        <v>42852</v>
      </c>
      <c r="CD4" s="8">
        <v>42853</v>
      </c>
      <c r="CE4" s="8">
        <v>42854</v>
      </c>
      <c r="CF4" s="8">
        <v>42855</v>
      </c>
      <c r="CG4" s="8">
        <v>42856</v>
      </c>
      <c r="CH4" s="8">
        <v>42857</v>
      </c>
      <c r="CI4" s="8">
        <v>42858</v>
      </c>
      <c r="CJ4" s="8">
        <v>42859</v>
      </c>
      <c r="CK4" s="8">
        <v>42860</v>
      </c>
      <c r="CL4" s="8">
        <v>42861</v>
      </c>
      <c r="CM4" s="8">
        <v>42862</v>
      </c>
      <c r="CN4" s="8">
        <v>42863</v>
      </c>
      <c r="CO4" s="8">
        <v>42864</v>
      </c>
      <c r="CP4" s="8">
        <v>42865</v>
      </c>
      <c r="CQ4" s="8">
        <v>42866</v>
      </c>
      <c r="CR4" s="8">
        <v>42867</v>
      </c>
      <c r="CS4" s="8">
        <v>42868</v>
      </c>
      <c r="CT4" s="8">
        <v>42869</v>
      </c>
      <c r="CU4" s="8">
        <v>42870</v>
      </c>
      <c r="CV4" s="8">
        <v>42871</v>
      </c>
      <c r="CW4" s="8">
        <v>42872</v>
      </c>
      <c r="CX4" s="8">
        <v>42873</v>
      </c>
      <c r="CY4" s="8">
        <v>42874</v>
      </c>
      <c r="CZ4" s="8">
        <v>42875</v>
      </c>
      <c r="DA4" s="8">
        <v>42876</v>
      </c>
      <c r="DB4" s="8">
        <v>42877</v>
      </c>
      <c r="DC4" s="8">
        <v>42878</v>
      </c>
      <c r="DD4" s="8">
        <v>42879</v>
      </c>
      <c r="DE4" s="8">
        <v>42880</v>
      </c>
      <c r="DF4" s="8">
        <v>42881</v>
      </c>
      <c r="DG4" s="8">
        <v>42882</v>
      </c>
      <c r="DH4" s="8">
        <v>42883</v>
      </c>
      <c r="DI4" s="8">
        <v>42884</v>
      </c>
      <c r="DJ4" s="8">
        <v>42885</v>
      </c>
      <c r="DK4" s="8">
        <v>42886</v>
      </c>
      <c r="DL4" s="8">
        <v>42887</v>
      </c>
      <c r="DM4" s="8">
        <v>42888</v>
      </c>
      <c r="DN4" s="8">
        <v>42889</v>
      </c>
    </row>
    <row r="5" spans="1:119" ht="16.5" customHeight="1" x14ac:dyDescent="0.25">
      <c r="A5" s="60" t="s">
        <v>5</v>
      </c>
      <c r="B5" s="57"/>
      <c r="C5" s="9">
        <v>1</v>
      </c>
      <c r="D5" s="10"/>
      <c r="E5" s="2"/>
      <c r="F5" s="2"/>
      <c r="G5" s="2"/>
      <c r="H5" s="61"/>
      <c r="I5" s="61"/>
      <c r="J5" s="61"/>
      <c r="K5" s="61"/>
      <c r="L5" s="61"/>
      <c r="M5" s="61"/>
      <c r="N5" s="61"/>
      <c r="O5" s="61" t="s">
        <v>300</v>
      </c>
      <c r="P5" s="61"/>
      <c r="Q5" s="61"/>
      <c r="R5" s="61"/>
      <c r="S5" s="61"/>
      <c r="T5" s="61"/>
      <c r="U5" s="61"/>
      <c r="V5" s="61" t="s">
        <v>301</v>
      </c>
      <c r="W5" s="61"/>
      <c r="X5" s="61"/>
      <c r="Y5" s="61"/>
      <c r="Z5" s="61"/>
      <c r="AA5" s="61"/>
      <c r="AB5" s="61"/>
      <c r="AC5" s="61" t="s">
        <v>302</v>
      </c>
      <c r="AD5" s="61"/>
      <c r="AE5" s="61"/>
      <c r="AF5" s="61"/>
      <c r="AG5" s="61"/>
      <c r="AH5" s="61"/>
      <c r="AI5" s="61"/>
      <c r="AJ5" s="61" t="s">
        <v>303</v>
      </c>
      <c r="AK5" s="61"/>
      <c r="AL5" s="61"/>
      <c r="AM5" s="61"/>
      <c r="AN5" s="61"/>
      <c r="AO5" s="61"/>
      <c r="AP5" s="61"/>
      <c r="AQ5" s="61" t="s">
        <v>304</v>
      </c>
      <c r="AR5" s="61"/>
      <c r="AS5" s="61"/>
      <c r="AT5" s="61"/>
      <c r="AU5" s="61"/>
      <c r="AV5" s="61"/>
      <c r="AW5" s="61"/>
      <c r="AX5" s="61" t="s">
        <v>305</v>
      </c>
      <c r="AY5" s="61"/>
      <c r="AZ5" s="61"/>
      <c r="BA5" s="61"/>
      <c r="BB5" s="61"/>
      <c r="BC5" s="61"/>
      <c r="BD5" s="61"/>
      <c r="BE5" s="61" t="s">
        <v>306</v>
      </c>
      <c r="BF5" s="61"/>
      <c r="BG5" s="61"/>
      <c r="BH5" s="61"/>
      <c r="BI5" s="61"/>
      <c r="BJ5" s="61"/>
      <c r="BK5" s="61"/>
      <c r="BL5" s="61" t="s">
        <v>307</v>
      </c>
      <c r="BM5" s="61"/>
      <c r="BN5" s="61"/>
      <c r="BO5" s="61"/>
      <c r="BP5" s="61"/>
      <c r="BQ5" s="61"/>
      <c r="BR5" s="61"/>
      <c r="BS5" s="61" t="s">
        <v>308</v>
      </c>
      <c r="BT5" s="61"/>
      <c r="BU5" s="61"/>
      <c r="BV5" s="61"/>
      <c r="BW5" s="61"/>
      <c r="BX5" s="61"/>
      <c r="BY5" s="61"/>
      <c r="BZ5" s="61" t="s">
        <v>309</v>
      </c>
      <c r="CA5" s="61"/>
      <c r="CB5" s="61"/>
      <c r="CC5" s="61"/>
      <c r="CD5" s="61"/>
      <c r="CE5" s="61"/>
      <c r="CF5" s="61"/>
      <c r="CG5" s="61" t="s">
        <v>310</v>
      </c>
      <c r="CH5" s="61"/>
      <c r="CI5" s="61"/>
      <c r="CJ5" s="61"/>
      <c r="CK5" s="61"/>
      <c r="CL5" s="61"/>
      <c r="CM5" s="61"/>
      <c r="CN5" s="61" t="s">
        <v>311</v>
      </c>
      <c r="CO5" s="61"/>
      <c r="CP5" s="61"/>
      <c r="CQ5" s="61"/>
      <c r="CR5" s="61"/>
      <c r="CS5" s="61"/>
      <c r="CT5" s="61"/>
      <c r="CU5" s="61" t="s">
        <v>312</v>
      </c>
      <c r="CV5" s="61"/>
      <c r="CW5" s="61"/>
      <c r="CX5" s="61"/>
      <c r="CY5" s="61"/>
      <c r="CZ5" s="61"/>
      <c r="DA5" s="61"/>
      <c r="DB5" s="61" t="s">
        <v>313</v>
      </c>
      <c r="DC5" s="61"/>
      <c r="DD5" s="61"/>
      <c r="DE5" s="61"/>
      <c r="DF5" s="61"/>
      <c r="DG5" s="61"/>
      <c r="DH5" s="61"/>
      <c r="DI5" s="61" t="s">
        <v>314</v>
      </c>
      <c r="DJ5" s="61"/>
      <c r="DK5" s="61"/>
      <c r="DL5" s="61"/>
      <c r="DM5" s="61"/>
      <c r="DN5" s="61"/>
      <c r="DO5" s="61"/>
    </row>
    <row r="6" spans="1:119" ht="20.25" customHeight="1" x14ac:dyDescent="0.25">
      <c r="A6" s="11"/>
      <c r="B6" s="2"/>
      <c r="C6" s="2"/>
      <c r="D6" s="2"/>
      <c r="E6" s="2"/>
      <c r="F6" s="2"/>
      <c r="G6" s="2"/>
      <c r="H6" s="62">
        <v>42779</v>
      </c>
      <c r="I6" s="62"/>
      <c r="J6" s="62"/>
      <c r="K6" s="62"/>
      <c r="L6" s="62"/>
      <c r="M6" s="62"/>
      <c r="N6" s="62"/>
      <c r="O6" s="62">
        <v>42786</v>
      </c>
      <c r="P6" s="62"/>
      <c r="Q6" s="62"/>
      <c r="R6" s="62"/>
      <c r="S6" s="62"/>
      <c r="T6" s="62"/>
      <c r="U6" s="62"/>
      <c r="V6" s="62">
        <v>42793</v>
      </c>
      <c r="W6" s="62"/>
      <c r="X6" s="62"/>
      <c r="Y6" s="62"/>
      <c r="Z6" s="62"/>
      <c r="AA6" s="62"/>
      <c r="AB6" s="62"/>
      <c r="AC6" s="62">
        <v>42800</v>
      </c>
      <c r="AD6" s="62"/>
      <c r="AE6" s="62"/>
      <c r="AF6" s="62"/>
      <c r="AG6" s="62"/>
      <c r="AH6" s="62"/>
      <c r="AI6" s="62"/>
      <c r="AJ6" s="62">
        <v>42807</v>
      </c>
      <c r="AK6" s="62"/>
      <c r="AL6" s="62"/>
      <c r="AM6" s="62"/>
      <c r="AN6" s="62"/>
      <c r="AO6" s="62"/>
      <c r="AP6" s="62"/>
      <c r="AQ6" s="62">
        <v>42814</v>
      </c>
      <c r="AR6" s="62"/>
      <c r="AS6" s="62"/>
      <c r="AT6" s="62"/>
      <c r="AU6" s="62"/>
      <c r="AV6" s="62"/>
      <c r="AW6" s="62"/>
      <c r="AX6" s="62">
        <v>42821</v>
      </c>
      <c r="AY6" s="62"/>
      <c r="AZ6" s="62"/>
      <c r="BA6" s="62"/>
      <c r="BB6" s="62"/>
      <c r="BC6" s="62"/>
      <c r="BD6" s="62"/>
      <c r="BE6" s="62">
        <v>42828</v>
      </c>
      <c r="BF6" s="62"/>
      <c r="BG6" s="62"/>
      <c r="BH6" s="62"/>
      <c r="BI6" s="62"/>
      <c r="BJ6" s="62"/>
      <c r="BK6" s="62"/>
      <c r="BL6" s="62">
        <v>42835</v>
      </c>
      <c r="BM6" s="62"/>
      <c r="BN6" s="62"/>
      <c r="BO6" s="62"/>
      <c r="BP6" s="62"/>
      <c r="BQ6" s="62"/>
      <c r="BR6" s="62"/>
      <c r="BS6" s="62">
        <v>42842</v>
      </c>
      <c r="BT6" s="62"/>
      <c r="BU6" s="62"/>
      <c r="BV6" s="62"/>
      <c r="BW6" s="62"/>
      <c r="BX6" s="62"/>
      <c r="BY6" s="62"/>
      <c r="BZ6" s="62">
        <v>42849</v>
      </c>
      <c r="CA6" s="62"/>
      <c r="CB6" s="62"/>
      <c r="CC6" s="62"/>
      <c r="CD6" s="62"/>
      <c r="CE6" s="62"/>
      <c r="CF6" s="62"/>
      <c r="CG6" s="62">
        <v>42856</v>
      </c>
      <c r="CH6" s="62"/>
      <c r="CI6" s="62"/>
      <c r="CJ6" s="62"/>
      <c r="CK6" s="62"/>
      <c r="CL6" s="62"/>
      <c r="CM6" s="62"/>
      <c r="CN6" s="62">
        <v>42863</v>
      </c>
      <c r="CO6" s="62"/>
      <c r="CP6" s="62"/>
      <c r="CQ6" s="62"/>
      <c r="CR6" s="62"/>
      <c r="CS6" s="62"/>
      <c r="CT6" s="62"/>
      <c r="CU6" s="62">
        <v>42870</v>
      </c>
      <c r="CV6" s="62"/>
      <c r="CW6" s="62"/>
      <c r="CX6" s="62"/>
      <c r="CY6" s="62"/>
      <c r="CZ6" s="62"/>
      <c r="DA6" s="62"/>
      <c r="DB6" s="62">
        <v>42877</v>
      </c>
      <c r="DC6" s="62"/>
      <c r="DD6" s="62"/>
      <c r="DE6" s="62"/>
      <c r="DF6" s="62"/>
      <c r="DG6" s="62"/>
      <c r="DH6" s="62"/>
      <c r="DI6" s="62">
        <v>42884</v>
      </c>
      <c r="DJ6" s="62"/>
      <c r="DK6" s="62"/>
      <c r="DL6" s="62"/>
      <c r="DM6" s="62"/>
      <c r="DN6" s="62"/>
      <c r="DO6" s="62"/>
    </row>
    <row r="7" spans="1:119" ht="28.5" customHeight="1" x14ac:dyDescent="0.25">
      <c r="A7" s="12" t="s">
        <v>6</v>
      </c>
      <c r="B7" s="13" t="s">
        <v>7</v>
      </c>
      <c r="C7" s="14" t="s">
        <v>8</v>
      </c>
      <c r="D7" s="14" t="s">
        <v>9</v>
      </c>
      <c r="E7" s="15" t="s">
        <v>17</v>
      </c>
      <c r="F7" s="16" t="s">
        <v>326</v>
      </c>
      <c r="G7" s="16" t="s">
        <v>20</v>
      </c>
      <c r="H7" s="17" t="s">
        <v>315</v>
      </c>
      <c r="I7" s="17" t="s">
        <v>316</v>
      </c>
      <c r="J7" s="17" t="s">
        <v>317</v>
      </c>
      <c r="K7" s="17" t="s">
        <v>316</v>
      </c>
      <c r="L7" s="17" t="s">
        <v>318</v>
      </c>
      <c r="M7" s="17" t="s">
        <v>319</v>
      </c>
      <c r="N7" s="17" t="s">
        <v>319</v>
      </c>
      <c r="O7" s="17" t="s">
        <v>315</v>
      </c>
      <c r="P7" s="17" t="s">
        <v>316</v>
      </c>
      <c r="Q7" s="17" t="s">
        <v>317</v>
      </c>
      <c r="R7" s="17" t="s">
        <v>316</v>
      </c>
      <c r="S7" s="17" t="s">
        <v>318</v>
      </c>
      <c r="T7" s="17" t="s">
        <v>319</v>
      </c>
      <c r="U7" s="17" t="s">
        <v>319</v>
      </c>
      <c r="V7" s="17" t="s">
        <v>315</v>
      </c>
      <c r="W7" s="17" t="s">
        <v>316</v>
      </c>
      <c r="X7" s="17" t="s">
        <v>317</v>
      </c>
      <c r="Y7" s="17" t="s">
        <v>316</v>
      </c>
      <c r="Z7" s="17" t="s">
        <v>318</v>
      </c>
      <c r="AA7" s="17" t="s">
        <v>319</v>
      </c>
      <c r="AB7" s="17" t="s">
        <v>319</v>
      </c>
      <c r="AC7" s="17" t="s">
        <v>315</v>
      </c>
      <c r="AD7" s="17" t="s">
        <v>316</v>
      </c>
      <c r="AE7" s="17" t="s">
        <v>317</v>
      </c>
      <c r="AF7" s="17" t="s">
        <v>316</v>
      </c>
      <c r="AG7" s="17" t="s">
        <v>318</v>
      </c>
      <c r="AH7" s="17" t="s">
        <v>319</v>
      </c>
      <c r="AI7" s="17" t="s">
        <v>319</v>
      </c>
      <c r="AJ7" s="17" t="s">
        <v>315</v>
      </c>
      <c r="AK7" s="17" t="s">
        <v>316</v>
      </c>
      <c r="AL7" s="17" t="s">
        <v>317</v>
      </c>
      <c r="AM7" s="17" t="s">
        <v>316</v>
      </c>
      <c r="AN7" s="17" t="s">
        <v>318</v>
      </c>
      <c r="AO7" s="17" t="s">
        <v>319</v>
      </c>
      <c r="AP7" s="17" t="s">
        <v>319</v>
      </c>
      <c r="AQ7" s="17" t="s">
        <v>315</v>
      </c>
      <c r="AR7" s="17" t="s">
        <v>316</v>
      </c>
      <c r="AS7" s="17" t="s">
        <v>317</v>
      </c>
      <c r="AT7" s="17" t="s">
        <v>316</v>
      </c>
      <c r="AU7" s="17" t="s">
        <v>318</v>
      </c>
      <c r="AV7" s="17" t="s">
        <v>319</v>
      </c>
      <c r="AW7" s="17" t="s">
        <v>319</v>
      </c>
      <c r="AX7" s="17" t="s">
        <v>315</v>
      </c>
      <c r="AY7" s="17" t="s">
        <v>316</v>
      </c>
      <c r="AZ7" s="17" t="s">
        <v>317</v>
      </c>
      <c r="BA7" s="17" t="s">
        <v>316</v>
      </c>
      <c r="BB7" s="17" t="s">
        <v>318</v>
      </c>
      <c r="BC7" s="17" t="s">
        <v>319</v>
      </c>
      <c r="BD7" s="17" t="s">
        <v>319</v>
      </c>
      <c r="BE7" s="17" t="s">
        <v>315</v>
      </c>
      <c r="BF7" s="17" t="s">
        <v>316</v>
      </c>
      <c r="BG7" s="17" t="s">
        <v>317</v>
      </c>
      <c r="BH7" s="17" t="s">
        <v>316</v>
      </c>
      <c r="BI7" s="17" t="s">
        <v>318</v>
      </c>
      <c r="BJ7" s="17" t="s">
        <v>319</v>
      </c>
      <c r="BK7" s="17" t="s">
        <v>319</v>
      </c>
      <c r="BL7" s="17" t="s">
        <v>315</v>
      </c>
      <c r="BM7" s="17" t="s">
        <v>316</v>
      </c>
      <c r="BN7" s="17" t="s">
        <v>317</v>
      </c>
      <c r="BO7" s="17" t="s">
        <v>316</v>
      </c>
      <c r="BP7" s="17" t="s">
        <v>318</v>
      </c>
      <c r="BQ7" s="17" t="s">
        <v>319</v>
      </c>
      <c r="BR7" s="17" t="s">
        <v>319</v>
      </c>
      <c r="BS7" s="17" t="s">
        <v>315</v>
      </c>
      <c r="BT7" s="17" t="s">
        <v>316</v>
      </c>
      <c r="BU7" s="17" t="s">
        <v>317</v>
      </c>
      <c r="BV7" s="17" t="s">
        <v>316</v>
      </c>
      <c r="BW7" s="17" t="s">
        <v>318</v>
      </c>
      <c r="BX7" s="17" t="s">
        <v>319</v>
      </c>
      <c r="BY7" s="17" t="s">
        <v>319</v>
      </c>
      <c r="BZ7" s="17" t="s">
        <v>315</v>
      </c>
      <c r="CA7" s="17" t="s">
        <v>316</v>
      </c>
      <c r="CB7" s="17" t="s">
        <v>317</v>
      </c>
      <c r="CC7" s="17" t="s">
        <v>316</v>
      </c>
      <c r="CD7" s="17" t="s">
        <v>318</v>
      </c>
      <c r="CE7" s="17" t="s">
        <v>319</v>
      </c>
      <c r="CF7" s="17" t="s">
        <v>319</v>
      </c>
      <c r="CG7" s="17" t="s">
        <v>315</v>
      </c>
      <c r="CH7" s="17" t="s">
        <v>316</v>
      </c>
      <c r="CI7" s="17" t="s">
        <v>317</v>
      </c>
      <c r="CJ7" s="17" t="s">
        <v>316</v>
      </c>
      <c r="CK7" s="17" t="s">
        <v>318</v>
      </c>
      <c r="CL7" s="17" t="s">
        <v>319</v>
      </c>
      <c r="CM7" s="17" t="s">
        <v>319</v>
      </c>
      <c r="CN7" s="17" t="s">
        <v>315</v>
      </c>
      <c r="CO7" s="17" t="s">
        <v>316</v>
      </c>
      <c r="CP7" s="17" t="s">
        <v>317</v>
      </c>
      <c r="CQ7" s="17" t="s">
        <v>316</v>
      </c>
      <c r="CR7" s="17" t="s">
        <v>318</v>
      </c>
      <c r="CS7" s="17" t="s">
        <v>319</v>
      </c>
      <c r="CT7" s="17" t="s">
        <v>319</v>
      </c>
      <c r="CU7" s="17" t="s">
        <v>315</v>
      </c>
      <c r="CV7" s="17" t="s">
        <v>316</v>
      </c>
      <c r="CW7" s="17" t="s">
        <v>317</v>
      </c>
      <c r="CX7" s="17" t="s">
        <v>316</v>
      </c>
      <c r="CY7" s="17" t="s">
        <v>318</v>
      </c>
      <c r="CZ7" s="17" t="s">
        <v>319</v>
      </c>
      <c r="DA7" s="17" t="s">
        <v>319</v>
      </c>
      <c r="DB7" s="17" t="s">
        <v>315</v>
      </c>
      <c r="DC7" s="17" t="s">
        <v>316</v>
      </c>
      <c r="DD7" s="17" t="s">
        <v>317</v>
      </c>
      <c r="DE7" s="17" t="s">
        <v>316</v>
      </c>
      <c r="DF7" s="17" t="s">
        <v>318</v>
      </c>
      <c r="DG7" s="17" t="s">
        <v>319</v>
      </c>
      <c r="DH7" s="17" t="s">
        <v>319</v>
      </c>
      <c r="DI7" s="17" t="s">
        <v>315</v>
      </c>
      <c r="DJ7" s="17" t="s">
        <v>316</v>
      </c>
      <c r="DK7" s="17" t="s">
        <v>317</v>
      </c>
      <c r="DL7" s="17" t="s">
        <v>316</v>
      </c>
      <c r="DM7" s="17" t="s">
        <v>318</v>
      </c>
      <c r="DN7" s="17" t="s">
        <v>319</v>
      </c>
    </row>
    <row r="8" spans="1:119" ht="16.5" customHeight="1" x14ac:dyDescent="0.25">
      <c r="A8" s="42" t="s">
        <v>42</v>
      </c>
      <c r="B8" s="43" t="s">
        <v>43</v>
      </c>
      <c r="C8" s="44"/>
      <c r="D8" s="44"/>
      <c r="E8" s="45"/>
      <c r="F8" s="28"/>
      <c r="G8" s="46"/>
    </row>
    <row r="9" spans="1:119" x14ac:dyDescent="0.25">
      <c r="A9" s="23" t="s">
        <v>42</v>
      </c>
      <c r="B9" s="24"/>
      <c r="C9" s="25">
        <v>42796</v>
      </c>
      <c r="D9" s="25">
        <v>42800</v>
      </c>
      <c r="E9" s="27">
        <v>20</v>
      </c>
      <c r="F9" s="28">
        <f>G9/E9</f>
        <v>1.25</v>
      </c>
      <c r="G9" s="29">
        <v>25</v>
      </c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Z9" s="22"/>
      <c r="AA9" s="22"/>
      <c r="AB9" s="22"/>
      <c r="AC9" s="22"/>
      <c r="AD9" s="22"/>
      <c r="AE9" s="22"/>
      <c r="AF9" s="22"/>
      <c r="AG9" s="22"/>
      <c r="AH9" s="22"/>
      <c r="AL9" s="22"/>
      <c r="AM9" s="22"/>
      <c r="AN9" s="22"/>
      <c r="AO9" s="22"/>
      <c r="AP9" s="22"/>
      <c r="AQ9" s="22"/>
      <c r="AR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</row>
    <row r="10" spans="1:119" x14ac:dyDescent="0.25">
      <c r="A10" s="49" t="s">
        <v>58</v>
      </c>
      <c r="B10" s="49" t="s">
        <v>89</v>
      </c>
      <c r="C10" s="18"/>
      <c r="D10" s="18"/>
      <c r="E10" s="19"/>
      <c r="F10" s="28"/>
      <c r="G10" s="21"/>
    </row>
    <row r="11" spans="1:119" x14ac:dyDescent="0.25">
      <c r="A11" s="23" t="s">
        <v>58</v>
      </c>
      <c r="B11" s="24"/>
      <c r="C11" s="25">
        <v>42809</v>
      </c>
      <c r="D11" s="25">
        <v>42810</v>
      </c>
      <c r="E11" s="27">
        <v>3</v>
      </c>
      <c r="F11" s="28">
        <f t="shared" ref="F10:F41" si="0">G11/E11</f>
        <v>1.3333333333333333</v>
      </c>
      <c r="G11" s="29">
        <v>4</v>
      </c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</row>
    <row r="12" spans="1:119" x14ac:dyDescent="0.25">
      <c r="A12" s="49" t="s">
        <v>327</v>
      </c>
      <c r="B12" s="49" t="s">
        <v>89</v>
      </c>
      <c r="C12" s="18"/>
      <c r="D12" s="18"/>
      <c r="E12" s="19"/>
      <c r="F12" s="28"/>
      <c r="G12" s="21"/>
    </row>
    <row r="13" spans="1:119" x14ac:dyDescent="0.25">
      <c r="A13" s="23" t="s">
        <v>327</v>
      </c>
      <c r="B13" s="24"/>
      <c r="C13" s="25">
        <v>42809</v>
      </c>
      <c r="D13" s="25">
        <v>42810</v>
      </c>
      <c r="E13" s="27">
        <v>6</v>
      </c>
      <c r="F13" s="28">
        <f t="shared" si="0"/>
        <v>0.66666666666666663</v>
      </c>
      <c r="G13" s="29">
        <v>4</v>
      </c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</row>
    <row r="14" spans="1:119" x14ac:dyDescent="0.25">
      <c r="A14" s="49" t="s">
        <v>58</v>
      </c>
      <c r="B14" s="49" t="s">
        <v>89</v>
      </c>
      <c r="C14" s="18"/>
      <c r="D14" s="18"/>
      <c r="E14" s="19"/>
      <c r="F14" s="28"/>
      <c r="G14" s="21"/>
    </row>
    <row r="15" spans="1:119" x14ac:dyDescent="0.25">
      <c r="A15" s="23" t="s">
        <v>88</v>
      </c>
      <c r="B15" s="24"/>
      <c r="C15" s="25">
        <v>42818</v>
      </c>
      <c r="D15" s="25">
        <v>42818</v>
      </c>
      <c r="E15" s="27">
        <v>4</v>
      </c>
      <c r="F15" s="28">
        <f t="shared" si="0"/>
        <v>0.75</v>
      </c>
      <c r="G15" s="29">
        <v>3</v>
      </c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</row>
    <row r="16" spans="1:119" x14ac:dyDescent="0.25">
      <c r="A16" s="49" t="s">
        <v>331</v>
      </c>
      <c r="B16" s="49" t="s">
        <v>89</v>
      </c>
      <c r="C16" s="18"/>
      <c r="D16" s="18"/>
      <c r="E16" s="19"/>
      <c r="F16" s="28"/>
      <c r="G16" s="21"/>
    </row>
    <row r="17" spans="1:63" x14ac:dyDescent="0.25">
      <c r="A17" s="23" t="s">
        <v>328</v>
      </c>
      <c r="B17" s="24"/>
      <c r="C17" s="25">
        <v>42822</v>
      </c>
      <c r="D17" s="25">
        <v>42824</v>
      </c>
      <c r="E17" s="27">
        <v>2</v>
      </c>
      <c r="F17" s="28">
        <f t="shared" si="0"/>
        <v>1</v>
      </c>
      <c r="G17" s="29">
        <v>2</v>
      </c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</row>
    <row r="18" spans="1:63" x14ac:dyDescent="0.25">
      <c r="A18" s="23" t="s">
        <v>329</v>
      </c>
      <c r="B18" s="24"/>
      <c r="C18" s="25">
        <v>42822</v>
      </c>
      <c r="D18" s="25">
        <v>42824</v>
      </c>
      <c r="E18" s="27">
        <v>2</v>
      </c>
      <c r="F18" s="28">
        <f t="shared" si="0"/>
        <v>1</v>
      </c>
      <c r="G18" s="29">
        <v>2</v>
      </c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</row>
    <row r="19" spans="1:63" x14ac:dyDescent="0.25">
      <c r="A19" s="23" t="s">
        <v>330</v>
      </c>
      <c r="B19" s="24"/>
      <c r="C19" s="25">
        <v>42822</v>
      </c>
      <c r="D19" s="25">
        <v>42824</v>
      </c>
      <c r="E19" s="27">
        <v>3</v>
      </c>
      <c r="F19" s="28">
        <f t="shared" si="0"/>
        <v>1</v>
      </c>
      <c r="G19" s="29">
        <v>3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</row>
    <row r="20" spans="1:63" x14ac:dyDescent="0.25">
      <c r="A20" s="49" t="s">
        <v>58</v>
      </c>
      <c r="B20" s="49" t="s">
        <v>89</v>
      </c>
      <c r="C20" s="18"/>
      <c r="D20" s="18"/>
      <c r="E20" s="19"/>
      <c r="F20" s="28"/>
      <c r="G20" s="21"/>
    </row>
    <row r="21" spans="1:63" ht="18.75" customHeight="1" x14ac:dyDescent="0.25">
      <c r="A21" s="23" t="s">
        <v>112</v>
      </c>
      <c r="B21" s="24"/>
      <c r="C21" s="25">
        <v>42824</v>
      </c>
      <c r="D21" s="25">
        <v>42825</v>
      </c>
      <c r="E21" s="27">
        <v>4</v>
      </c>
      <c r="F21" s="28">
        <f t="shared" si="0"/>
        <v>0.75</v>
      </c>
      <c r="G21" s="29">
        <v>3</v>
      </c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</row>
    <row r="22" spans="1:63" x14ac:dyDescent="0.25">
      <c r="A22" s="49" t="s">
        <v>332</v>
      </c>
      <c r="B22" s="49" t="s">
        <v>89</v>
      </c>
      <c r="C22" s="18"/>
      <c r="D22" s="18"/>
      <c r="E22" s="19"/>
      <c r="F22" s="28"/>
      <c r="G22" s="21"/>
    </row>
    <row r="23" spans="1:63" ht="18.75" customHeight="1" x14ac:dyDescent="0.25">
      <c r="A23" s="23" t="s">
        <v>333</v>
      </c>
      <c r="B23" s="24"/>
      <c r="C23" s="25">
        <v>42827</v>
      </c>
      <c r="D23" s="25">
        <v>42827</v>
      </c>
      <c r="E23" s="27">
        <v>2</v>
      </c>
      <c r="F23" s="28">
        <f t="shared" si="0"/>
        <v>1.5</v>
      </c>
      <c r="G23" s="29">
        <v>3</v>
      </c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</row>
    <row r="24" spans="1:63" ht="18.75" customHeight="1" x14ac:dyDescent="0.25">
      <c r="A24" s="23" t="s">
        <v>334</v>
      </c>
      <c r="B24" s="24"/>
      <c r="C24" s="25">
        <v>42827</v>
      </c>
      <c r="D24" s="25">
        <v>42827</v>
      </c>
      <c r="E24" s="27">
        <v>3</v>
      </c>
      <c r="F24" s="28">
        <f t="shared" si="0"/>
        <v>1.3333333333333333</v>
      </c>
      <c r="G24" s="29">
        <v>4</v>
      </c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</row>
    <row r="25" spans="1:63" x14ac:dyDescent="0.25">
      <c r="A25" s="49" t="s">
        <v>58</v>
      </c>
      <c r="B25" s="49" t="s">
        <v>89</v>
      </c>
      <c r="C25" s="18"/>
      <c r="D25" s="18"/>
      <c r="E25" s="19"/>
      <c r="F25" s="28"/>
      <c r="G25" s="21"/>
    </row>
    <row r="26" spans="1:63" ht="18.75" customHeight="1" x14ac:dyDescent="0.25">
      <c r="A26" s="23" t="s">
        <v>112</v>
      </c>
      <c r="B26" s="24"/>
      <c r="C26" s="25">
        <v>42828</v>
      </c>
      <c r="D26" s="25">
        <v>42828</v>
      </c>
      <c r="E26" s="27">
        <v>5</v>
      </c>
      <c r="F26" s="28">
        <f t="shared" si="0"/>
        <v>0.8</v>
      </c>
      <c r="G26" s="29">
        <v>4</v>
      </c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</row>
    <row r="27" spans="1:63" x14ac:dyDescent="0.25">
      <c r="A27" s="49" t="s">
        <v>58</v>
      </c>
      <c r="B27" s="49" t="s">
        <v>89</v>
      </c>
      <c r="C27" s="18"/>
      <c r="D27" s="18"/>
      <c r="E27" s="19"/>
      <c r="F27" s="28"/>
      <c r="G27" s="21"/>
    </row>
    <row r="28" spans="1:63" ht="18.75" customHeight="1" x14ac:dyDescent="0.25">
      <c r="A28" s="23" t="s">
        <v>112</v>
      </c>
      <c r="B28" s="24"/>
      <c r="C28" s="25">
        <v>42829</v>
      </c>
      <c r="D28" s="25">
        <v>42829</v>
      </c>
      <c r="E28" s="27">
        <v>3</v>
      </c>
      <c r="F28" s="28">
        <f t="shared" si="0"/>
        <v>1</v>
      </c>
      <c r="G28" s="29">
        <v>3</v>
      </c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</row>
    <row r="29" spans="1:63" x14ac:dyDescent="0.25">
      <c r="A29" s="49" t="s">
        <v>335</v>
      </c>
      <c r="B29" s="49" t="s">
        <v>89</v>
      </c>
      <c r="C29" s="18"/>
      <c r="D29" s="18"/>
      <c r="E29" s="19"/>
      <c r="F29" s="28"/>
      <c r="G29" s="21"/>
    </row>
    <row r="30" spans="1:63" ht="18.75" customHeight="1" x14ac:dyDescent="0.25">
      <c r="A30" s="23" t="s">
        <v>335</v>
      </c>
      <c r="B30" s="24"/>
      <c r="C30" s="25">
        <v>42831</v>
      </c>
      <c r="D30" s="25">
        <v>42835</v>
      </c>
      <c r="E30" s="27">
        <v>10</v>
      </c>
      <c r="F30" s="28">
        <f t="shared" si="0"/>
        <v>1.2</v>
      </c>
      <c r="G30" s="29">
        <v>12</v>
      </c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</row>
    <row r="31" spans="1:63" x14ac:dyDescent="0.25">
      <c r="A31" s="49" t="s">
        <v>337</v>
      </c>
      <c r="B31" s="49" t="s">
        <v>89</v>
      </c>
      <c r="C31" s="18"/>
      <c r="D31" s="18"/>
      <c r="E31" s="19"/>
      <c r="F31" s="28"/>
      <c r="G31" s="21"/>
    </row>
    <row r="32" spans="1:63" ht="18.75" customHeight="1" x14ac:dyDescent="0.25">
      <c r="A32" s="23" t="s">
        <v>337</v>
      </c>
      <c r="B32" s="24"/>
      <c r="C32" s="25">
        <v>42842</v>
      </c>
      <c r="D32" s="25">
        <v>42844</v>
      </c>
      <c r="E32" s="27">
        <v>3</v>
      </c>
      <c r="F32" s="28">
        <f t="shared" si="0"/>
        <v>1</v>
      </c>
      <c r="G32" s="29">
        <v>3</v>
      </c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</row>
    <row r="33" spans="1:115" x14ac:dyDescent="0.25">
      <c r="A33" s="49" t="s">
        <v>336</v>
      </c>
      <c r="B33" s="49" t="s">
        <v>89</v>
      </c>
      <c r="C33" s="18"/>
      <c r="D33" s="18"/>
      <c r="E33" s="19"/>
      <c r="F33" s="28"/>
      <c r="G33" s="21"/>
    </row>
    <row r="34" spans="1:115" ht="18.75" customHeight="1" x14ac:dyDescent="0.25">
      <c r="A34" s="23" t="s">
        <v>336</v>
      </c>
      <c r="B34" s="24"/>
      <c r="C34" s="25">
        <v>42847</v>
      </c>
      <c r="D34" s="25">
        <v>42847</v>
      </c>
      <c r="E34" s="27">
        <v>4</v>
      </c>
      <c r="F34" s="28">
        <f t="shared" si="0"/>
        <v>1.5</v>
      </c>
      <c r="G34" s="29">
        <v>6</v>
      </c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</row>
    <row r="35" spans="1:115" x14ac:dyDescent="0.25">
      <c r="A35" s="49" t="s">
        <v>195</v>
      </c>
      <c r="B35" s="49" t="s">
        <v>89</v>
      </c>
      <c r="C35" s="18"/>
      <c r="D35" s="18"/>
      <c r="E35" s="19"/>
      <c r="F35" s="28"/>
      <c r="G35" s="21"/>
    </row>
    <row r="36" spans="1:115" ht="18.75" customHeight="1" x14ac:dyDescent="0.25">
      <c r="A36" s="23" t="s">
        <v>195</v>
      </c>
      <c r="B36" s="24"/>
      <c r="C36" s="25">
        <v>42849</v>
      </c>
      <c r="D36" s="25">
        <v>42849</v>
      </c>
      <c r="E36" s="27">
        <v>2</v>
      </c>
      <c r="F36" s="28">
        <f t="shared" si="0"/>
        <v>1</v>
      </c>
      <c r="G36" s="29">
        <v>2</v>
      </c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</row>
    <row r="37" spans="1:115" x14ac:dyDescent="0.25">
      <c r="A37" s="49" t="s">
        <v>237</v>
      </c>
      <c r="B37" s="49" t="s">
        <v>89</v>
      </c>
      <c r="C37" s="18"/>
      <c r="D37" s="18"/>
      <c r="E37" s="19"/>
      <c r="F37" s="28"/>
      <c r="G37" s="21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</row>
    <row r="38" spans="1:115" x14ac:dyDescent="0.25">
      <c r="A38" s="47" t="s">
        <v>238</v>
      </c>
      <c r="B38" s="24"/>
      <c r="C38" s="25">
        <v>42864</v>
      </c>
      <c r="D38" s="25">
        <v>42864</v>
      </c>
      <c r="E38" s="27">
        <v>2</v>
      </c>
      <c r="F38" s="28">
        <f t="shared" si="0"/>
        <v>1</v>
      </c>
      <c r="G38" s="29">
        <v>2</v>
      </c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2"/>
      <c r="CX38" s="22"/>
      <c r="CY38" s="22"/>
      <c r="CZ38" s="22"/>
      <c r="DA38" s="22"/>
      <c r="DB38" s="22"/>
      <c r="DC38" s="22"/>
      <c r="DD38" s="22"/>
      <c r="DE38" s="22"/>
      <c r="DF38" s="22"/>
      <c r="DG38" s="22"/>
      <c r="DH38" s="22"/>
      <c r="DI38" s="22"/>
      <c r="DJ38" s="22"/>
      <c r="DK38" s="22"/>
    </row>
    <row r="39" spans="1:115" ht="13.5" customHeight="1" x14ac:dyDescent="0.25">
      <c r="A39" s="47" t="s">
        <v>230</v>
      </c>
      <c r="B39" s="24"/>
      <c r="C39" s="25">
        <v>42865</v>
      </c>
      <c r="D39" s="25">
        <v>42865</v>
      </c>
      <c r="E39" s="27">
        <v>2</v>
      </c>
      <c r="F39" s="28">
        <f t="shared" si="0"/>
        <v>1.5</v>
      </c>
      <c r="G39" s="29">
        <v>3</v>
      </c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</row>
    <row r="40" spans="1:115" x14ac:dyDescent="0.25">
      <c r="A40" s="49" t="s">
        <v>338</v>
      </c>
      <c r="B40" s="49" t="s">
        <v>89</v>
      </c>
      <c r="C40" s="18"/>
      <c r="D40" s="18"/>
      <c r="E40" s="19"/>
      <c r="F40" s="28"/>
      <c r="G40" s="21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</row>
    <row r="41" spans="1:115" x14ac:dyDescent="0.25">
      <c r="A41" s="47" t="s">
        <v>338</v>
      </c>
      <c r="B41" s="24"/>
      <c r="C41" s="25">
        <v>42890</v>
      </c>
      <c r="D41" s="25">
        <v>42892</v>
      </c>
      <c r="E41" s="27">
        <v>10</v>
      </c>
      <c r="F41" s="28">
        <f t="shared" si="0"/>
        <v>1.3</v>
      </c>
      <c r="G41" s="29">
        <v>13</v>
      </c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</row>
    <row r="42" spans="1:115" x14ac:dyDescent="0.25">
      <c r="A42" s="64" t="s">
        <v>342</v>
      </c>
      <c r="B42" s="64"/>
      <c r="C42" s="64"/>
      <c r="D42" s="64"/>
      <c r="E42" s="66">
        <f>E41+E39+E38+E36+E34+E32+E30+E28+E26+E24+E23+E21+E19+E18+E17+E15+E13+E11+E9</f>
        <v>90</v>
      </c>
      <c r="F42" s="70">
        <f>(F41+F39+F38+F36+F34+F32+F30+F28+F26+F24+F23+F21+F19+F18+F17+F15+F13+F11+F9)/19</f>
        <v>1.0991228070175438</v>
      </c>
      <c r="G42" s="66">
        <f>G41+G39+G38+G36+G34+G32+G30+G28+G26+G24+G23+G21+G19+G18+G17+G15+G13+G11+G9</f>
        <v>101</v>
      </c>
    </row>
  </sheetData>
  <mergeCells count="39">
    <mergeCell ref="CG6:CM6"/>
    <mergeCell ref="CN6:CT6"/>
    <mergeCell ref="CU6:DA6"/>
    <mergeCell ref="DB6:DH6"/>
    <mergeCell ref="DI6:DO6"/>
    <mergeCell ref="AQ6:AW6"/>
    <mergeCell ref="AX6:BD6"/>
    <mergeCell ref="BE6:BK6"/>
    <mergeCell ref="BL6:BR6"/>
    <mergeCell ref="BS6:BY6"/>
    <mergeCell ref="BZ6:CF6"/>
    <mergeCell ref="CG5:CM5"/>
    <mergeCell ref="CN5:CT5"/>
    <mergeCell ref="CU5:DA5"/>
    <mergeCell ref="DB5:DH5"/>
    <mergeCell ref="DI5:DO5"/>
    <mergeCell ref="H6:N6"/>
    <mergeCell ref="O6:U6"/>
    <mergeCell ref="V6:AB6"/>
    <mergeCell ref="AC6:AI6"/>
    <mergeCell ref="AJ6:AP6"/>
    <mergeCell ref="AQ5:AW5"/>
    <mergeCell ref="AX5:BD5"/>
    <mergeCell ref="BE5:BK5"/>
    <mergeCell ref="BL5:BR5"/>
    <mergeCell ref="BS5:BY5"/>
    <mergeCell ref="BZ5:CF5"/>
    <mergeCell ref="A5:B5"/>
    <mergeCell ref="H5:N5"/>
    <mergeCell ref="O5:U5"/>
    <mergeCell ref="V5:AB5"/>
    <mergeCell ref="AC5:AI5"/>
    <mergeCell ref="AJ5:AP5"/>
    <mergeCell ref="C2:D2"/>
    <mergeCell ref="H2:X2"/>
    <mergeCell ref="A3:B3"/>
    <mergeCell ref="C3:D3"/>
    <mergeCell ref="A4:B4"/>
    <mergeCell ref="C4:D4"/>
  </mergeCells>
  <conditionalFormatting sqref="H7:DN7">
    <cfRule type="expression" dxfId="22" priority="34">
      <formula>AND(TODAY()&gt;=H4,TODAY()&lt;I4)</formula>
    </cfRule>
  </conditionalFormatting>
  <conditionalFormatting sqref="F8:F41">
    <cfRule type="dataBar" priority="31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{4647FA1E-0ED4-4865-AC87-1E5E5AEFF04F}</x14:id>
        </ext>
      </extLst>
    </cfRule>
  </conditionalFormatting>
  <conditionalFormatting sqref="H38:AZ39 CL37:DK39 CJ36:CT36 H36:BK36 H28:BK28 H26:BK26 H21:BK21 H15:BK15 H11:BK11 AL9:AR9 Z9:AH9 H9:X9 AV9:BK9">
    <cfRule type="expression" dxfId="21" priority="32">
      <formula>H$4=TODAY()</formula>
    </cfRule>
    <cfRule type="expression" dxfId="20" priority="33">
      <formula>AND($C9&lt;I$4,$D9&gt;=H$4)</formula>
    </cfRule>
  </conditionalFormatting>
  <conditionalFormatting sqref="H13:BK13">
    <cfRule type="expression" dxfId="19" priority="29">
      <formula>H$4=TODAY()</formula>
    </cfRule>
    <cfRule type="expression" dxfId="18" priority="30">
      <formula>AND($C13&lt;I$4,$D13&gt;=H$4)</formula>
    </cfRule>
  </conditionalFormatting>
  <conditionalFormatting sqref="H17:BK17">
    <cfRule type="expression" dxfId="17" priority="26">
      <formula>H$4=TODAY()</formula>
    </cfRule>
    <cfRule type="expression" dxfId="16" priority="27">
      <formula>AND($C17&lt;I$4,$D17&gt;=H$4)</formula>
    </cfRule>
  </conditionalFormatting>
  <conditionalFormatting sqref="H18:BK18">
    <cfRule type="expression" dxfId="15" priority="23">
      <formula>H$4=TODAY()</formula>
    </cfRule>
    <cfRule type="expression" dxfId="14" priority="24">
      <formula>AND($C18&lt;I$4,$D18&gt;=H$4)</formula>
    </cfRule>
  </conditionalFormatting>
  <conditionalFormatting sqref="H19:BK19">
    <cfRule type="expression" dxfId="13" priority="20">
      <formula>H$4=TODAY()</formula>
    </cfRule>
    <cfRule type="expression" dxfId="12" priority="21">
      <formula>AND($C19&lt;I$4,$D19&gt;=H$4)</formula>
    </cfRule>
  </conditionalFormatting>
  <conditionalFormatting sqref="H23:BK23">
    <cfRule type="expression" dxfId="11" priority="17">
      <formula>H$4=TODAY()</formula>
    </cfRule>
    <cfRule type="expression" dxfId="10" priority="18">
      <formula>AND($C23&lt;I$4,$D23&gt;=H$4)</formula>
    </cfRule>
  </conditionalFormatting>
  <conditionalFormatting sqref="H24:BK24">
    <cfRule type="expression" dxfId="9" priority="14">
      <formula>H$4=TODAY()</formula>
    </cfRule>
    <cfRule type="expression" dxfId="8" priority="15">
      <formula>AND($C24&lt;I$4,$D24&gt;=H$4)</formula>
    </cfRule>
  </conditionalFormatting>
  <conditionalFormatting sqref="H30:BK30">
    <cfRule type="expression" dxfId="7" priority="11">
      <formula>H$4=TODAY()</formula>
    </cfRule>
    <cfRule type="expression" dxfId="6" priority="12">
      <formula>AND($C30&lt;I$4,$D30&gt;=H$4)</formula>
    </cfRule>
  </conditionalFormatting>
  <conditionalFormatting sqref="H32:BK32">
    <cfRule type="expression" dxfId="5" priority="8">
      <formula>H$4=TODAY()</formula>
    </cfRule>
    <cfRule type="expression" dxfId="4" priority="9">
      <formula>AND($C32&lt;I$4,$D32&gt;=H$4)</formula>
    </cfRule>
  </conditionalFormatting>
  <conditionalFormatting sqref="H34:BK34">
    <cfRule type="expression" dxfId="3" priority="5">
      <formula>H$4=TODAY()</formula>
    </cfRule>
    <cfRule type="expression" dxfId="2" priority="6">
      <formula>AND($C34&lt;I$4,$D34&gt;=H$4)</formula>
    </cfRule>
  </conditionalFormatting>
  <conditionalFormatting sqref="H41:AZ41 CL40:DK41">
    <cfRule type="expression" dxfId="1" priority="2">
      <formula>H$4=TODAY()</formula>
    </cfRule>
    <cfRule type="expression" dxfId="0" priority="3">
      <formula>AND($C40&lt;I$4,$D40&gt;=H$4)</formula>
    </cfRule>
  </conditionalFormatting>
  <pageMargins left="0.7" right="0.7" top="0.75" bottom="0.75" header="0.3" footer="0.3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47FA1E-0ED4-4865-AC87-1E5E5AEFF04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F8:F41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General </vt:lpstr>
      <vt:lpstr>Stats</vt:lpstr>
      <vt:lpstr>Miquel Izquierdo</vt:lpstr>
      <vt:lpstr>Xavier Olivenza</vt:lpstr>
      <vt:lpstr>Nicolas Babot</vt:lpstr>
      <vt:lpstr>Daniel Olondriz</vt:lpstr>
      <vt:lpstr>Guillermo Pinto</vt:lpstr>
      <vt:lpstr>Adrian Higuero</vt:lpstr>
      <vt:lpstr>Javier Ortiz</vt:lpstr>
      <vt:lpstr>'General 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pinto</dc:creator>
  <cp:lastModifiedBy>guillermo pinto</cp:lastModifiedBy>
  <dcterms:created xsi:type="dcterms:W3CDTF">2017-05-18T19:29:34Z</dcterms:created>
  <dcterms:modified xsi:type="dcterms:W3CDTF">2017-06-06T20:03:09Z</dcterms:modified>
</cp:coreProperties>
</file>