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Usman\Desktop\"/>
    </mc:Choice>
  </mc:AlternateContent>
  <xr:revisionPtr revIDLastSave="0" documentId="13_ncr:1_{21204438-177E-4543-84F1-3AB229A56DE6}" xr6:coauthVersionLast="47" xr6:coauthVersionMax="47" xr10:uidLastSave="{00000000-0000-0000-0000-000000000000}"/>
  <bookViews>
    <workbookView xWindow="-108" yWindow="-108" windowWidth="23256" windowHeight="12576" firstSheet="1" activeTab="2" xr2:uid="{94D4E7A9-9262-40A9-8FBE-D730C56D74CE}"/>
  </bookViews>
  <sheets>
    <sheet name="Asset Inventory" sheetId="1" r:id="rId1"/>
    <sheet name="Threat Analysis" sheetId="3" r:id="rId2"/>
    <sheet name="Asset CIA Classification - Risk" sheetId="4" r:id="rId3"/>
    <sheet name="Qualitative Risk Assesments" sheetId="5" r:id="rId4"/>
    <sheet name="Quantitative Risk Assesments" sheetId="6" r:id="rId5"/>
    <sheet name="GPT cache" sheetId="2" state="very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4" l="1"/>
  <c r="H22" i="4" s="1"/>
  <c r="G21" i="4"/>
  <c r="H21" i="4" s="1"/>
  <c r="G20" i="4"/>
  <c r="H20" i="4" s="1"/>
  <c r="H19" i="4"/>
  <c r="G19" i="4"/>
  <c r="G18" i="4"/>
  <c r="H18" i="4" s="1"/>
  <c r="G17" i="4"/>
  <c r="H17" i="4" s="1"/>
  <c r="H16" i="4"/>
  <c r="G16" i="4"/>
  <c r="H15" i="4"/>
  <c r="G15" i="4"/>
  <c r="G14" i="4"/>
  <c r="H14" i="4" s="1"/>
  <c r="G13" i="4"/>
  <c r="H13" i="4" s="1"/>
  <c r="H12" i="4"/>
  <c r="G12" i="4"/>
  <c r="H11" i="4"/>
  <c r="G11" i="4"/>
  <c r="G10" i="4"/>
  <c r="H10" i="4" s="1"/>
  <c r="G9" i="4"/>
  <c r="H9" i="4" s="1"/>
  <c r="H8" i="4"/>
  <c r="G8" i="4"/>
  <c r="H7" i="4"/>
  <c r="G7" i="4"/>
  <c r="L19" i="6"/>
  <c r="J19" i="6"/>
  <c r="E19" i="6" a="1"/>
  <c r="E19" i="6" s="1"/>
  <c r="J18" i="6"/>
  <c r="L18" i="6" s="1"/>
  <c r="E18" i="6" a="1"/>
  <c r="E18" i="6" s="1"/>
  <c r="J17" i="6"/>
  <c r="L17" i="6" s="1"/>
  <c r="E17" i="6" a="1"/>
  <c r="E17" i="6" s="1"/>
  <c r="J16" i="6"/>
  <c r="L16" i="6" s="1"/>
  <c r="E16" i="6" a="1"/>
  <c r="E16" i="6" s="1"/>
  <c r="J15" i="6"/>
  <c r="L15" i="6" s="1"/>
  <c r="E15" i="6" a="1"/>
  <c r="E15" i="6" s="1"/>
  <c r="L14" i="6"/>
  <c r="J14" i="6"/>
  <c r="E14" i="6" a="1"/>
  <c r="E14" i="6" s="1"/>
  <c r="L13" i="6"/>
  <c r="J13" i="6"/>
  <c r="E13" i="6" a="1"/>
  <c r="E13" i="6" s="1"/>
  <c r="J12" i="6"/>
  <c r="L12" i="6" s="1"/>
  <c r="E12" i="6" a="1"/>
  <c r="E12" i="6" s="1"/>
  <c r="L11" i="6"/>
  <c r="J11" i="6"/>
  <c r="E11" i="6" a="1"/>
  <c r="E11" i="6" s="1"/>
  <c r="J10" i="6"/>
  <c r="L10" i="6" s="1"/>
  <c r="E10" i="6" a="1"/>
  <c r="E10" i="6" s="1"/>
  <c r="J9" i="6"/>
  <c r="L9" i="6" s="1"/>
  <c r="E9" i="6" a="1"/>
  <c r="E9" i="6" s="1"/>
  <c r="J8" i="6"/>
  <c r="L8" i="6" s="1"/>
  <c r="E8" i="6" a="1"/>
  <c r="E8" i="6" s="1"/>
  <c r="J7" i="6"/>
  <c r="L7" i="6" s="1"/>
  <c r="E7" i="6" a="1"/>
  <c r="E7" i="6" s="1"/>
  <c r="E18" i="5" a="1"/>
  <c r="E18" i="5" s="1"/>
  <c r="E17" i="5" a="1"/>
  <c r="E17" i="5" s="1"/>
  <c r="E16" i="5" a="1"/>
  <c r="E16" i="5" s="1"/>
  <c r="E15" i="5" a="1"/>
  <c r="E15" i="5" s="1"/>
  <c r="E14" i="5" a="1"/>
  <c r="E14" i="5" s="1"/>
  <c r="E13" i="5" a="1"/>
  <c r="E13" i="5" s="1"/>
  <c r="E12" i="5" a="1"/>
  <c r="E12" i="5" s="1"/>
  <c r="E11" i="5" a="1"/>
  <c r="E11" i="5" s="1"/>
  <c r="E10" i="5" a="1"/>
  <c r="E10" i="5" s="1"/>
  <c r="E9" i="5" a="1"/>
  <c r="E9" i="5" s="1"/>
  <c r="E8" i="5" a="1"/>
  <c r="E8" i="5" s="1"/>
  <c r="E7" i="5" a="1"/>
  <c r="E7" i="5" s="1"/>
  <c r="E6" i="5" a="1"/>
  <c r="E6" i="5" s="1"/>
  <c r="K84" i="3" a="1"/>
  <c r="K84" i="3" s="1"/>
  <c r="K83" i="3" a="1"/>
  <c r="K83" i="3" s="1"/>
  <c r="K82" i="3" a="1"/>
  <c r="K82" i="3" s="1"/>
  <c r="K81" i="3" a="1"/>
  <c r="K81" i="3" s="1"/>
  <c r="H46" i="1" a="1"/>
  <c r="H46" i="1" s="1"/>
  <c r="K45" i="1" a="1"/>
  <c r="K45" i="1" s="1"/>
  <c r="H45" i="1" a="1"/>
  <c r="H45" i="1" s="1"/>
  <c r="K44" i="1" a="1"/>
  <c r="K44" i="1" s="1"/>
  <c r="H44" i="1" a="1"/>
  <c r="H44" i="1" s="1"/>
  <c r="H43" i="1" a="1"/>
  <c r="H43" i="1" s="1"/>
  <c r="K42" i="1" a="1"/>
  <c r="K42" i="1" s="1"/>
  <c r="H42" i="1" a="1"/>
  <c r="H42" i="1" s="1"/>
  <c r="H41" i="1" a="1"/>
  <c r="H41" i="1" s="1"/>
  <c r="H40" i="1" a="1"/>
  <c r="H40" i="1" s="1"/>
  <c r="H36" i="1" a="1"/>
  <c r="H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<sst xmlns="http://schemas.openxmlformats.org/spreadsheetml/2006/main" count="694" uniqueCount="373">
  <si>
    <t>Asset Inventory</t>
  </si>
  <si>
    <t>Document Number</t>
  </si>
  <si>
    <t>Department</t>
  </si>
  <si>
    <t>Information Security</t>
  </si>
  <si>
    <t>Original Issuer Date</t>
  </si>
  <si>
    <t>Dept. Inchrage Designation</t>
  </si>
  <si>
    <t>Senior Manager</t>
  </si>
  <si>
    <t>Revision No</t>
  </si>
  <si>
    <t>Issuer Name</t>
  </si>
  <si>
    <t>Muhammad Usman, Musaab Imran</t>
  </si>
  <si>
    <t xml:space="preserve">Revison Date </t>
  </si>
  <si>
    <t>Sr. No.</t>
  </si>
  <si>
    <t>Category</t>
  </si>
  <si>
    <t>Asset Name</t>
  </si>
  <si>
    <t xml:space="preserve">Description </t>
  </si>
  <si>
    <t xml:space="preserve">Medium of Storage </t>
  </si>
  <si>
    <t>Location</t>
  </si>
  <si>
    <t>Responsibility</t>
  </si>
  <si>
    <t xml:space="preserve">Date of Purchase </t>
  </si>
  <si>
    <t>Purchase Value</t>
  </si>
  <si>
    <t>Current Value</t>
  </si>
  <si>
    <t>Condition</t>
  </si>
  <si>
    <t>External Party with Access Rights</t>
  </si>
  <si>
    <t>Headquarters Building</t>
  </si>
  <si>
    <t>Six floor modern office located in downtown Islamabad, serving as the strategic hub for global operations.</t>
  </si>
  <si>
    <t>Physical</t>
  </si>
  <si>
    <t>Islamabad, Pakistan</t>
  </si>
  <si>
    <t>Facilities Management</t>
  </si>
  <si>
    <t>1,00,00,000 Rs.</t>
  </si>
  <si>
    <t>9,00,00,000 Rs.</t>
  </si>
  <si>
    <t>Good</t>
  </si>
  <si>
    <t>Building Management People</t>
  </si>
  <si>
    <t>Office Furniture</t>
  </si>
  <si>
    <t>Furniture distributed across six floors for various departments and facilities.</t>
  </si>
  <si>
    <t>20,00,000 Rs.</t>
  </si>
  <si>
    <t>9,00,000 Rs.</t>
  </si>
  <si>
    <t>Average</t>
  </si>
  <si>
    <t>N/A</t>
  </si>
  <si>
    <t>Elevators</t>
  </si>
  <si>
    <t>Elevators installed in the headquarters building for vertical transportation.</t>
  </si>
  <si>
    <t>10,00, 000 Rs.</t>
  </si>
  <si>
    <t>Elevator's Customer Support</t>
  </si>
  <si>
    <t>CCTV Cameras</t>
  </si>
  <si>
    <t>A network of 50 cameras strategically placed for security monitoring of access points and critical areas.</t>
  </si>
  <si>
    <t>Security Team</t>
  </si>
  <si>
    <t>7,00,000 Rs.</t>
  </si>
  <si>
    <t>4,00,000 Rs.</t>
  </si>
  <si>
    <t>CCTV's Customer Support</t>
  </si>
  <si>
    <t>Security Systems</t>
  </si>
  <si>
    <t>Comprehensive security systems ensuring the safety of physical assets and data.</t>
  </si>
  <si>
    <t>1, 00,000 Rs.</t>
  </si>
  <si>
    <t>70,000 Rs.</t>
  </si>
  <si>
    <t>Security Operation Center</t>
  </si>
  <si>
    <t>Centralized center monitoring access points and managing security incidents.</t>
  </si>
  <si>
    <t>5, 00,000 Rs.</t>
  </si>
  <si>
    <t>Data Centers</t>
  </si>
  <si>
    <t>State-of-the-art data centers within the headquarters, equipped with redundant systems.</t>
  </si>
  <si>
    <t>IT Infrastructure Team</t>
  </si>
  <si>
    <t>10,00,000 Rs.</t>
  </si>
  <si>
    <t>HVAC Support Assistance</t>
  </si>
  <si>
    <t>Computers</t>
  </si>
  <si>
    <t>Desktops used across various departments for day-to-day operations.</t>
  </si>
  <si>
    <t>On-Site</t>
  </si>
  <si>
    <t>IT Team</t>
  </si>
  <si>
    <t>5,00,000 Rs.</t>
  </si>
  <si>
    <t>1,00,000 Rs.</t>
  </si>
  <si>
    <t>Bad</t>
  </si>
  <si>
    <t>Customer Care</t>
  </si>
  <si>
    <t>Database Servers</t>
  </si>
  <si>
    <t>Servers critical for storing and retrieving data integral to company operations.</t>
  </si>
  <si>
    <t>6,00,000 Rs.</t>
  </si>
  <si>
    <t>Physical/IT</t>
  </si>
  <si>
    <t>Web Server</t>
  </si>
  <si>
    <t>Server hosting company websites and services for online presence.</t>
  </si>
  <si>
    <t>Routers</t>
  </si>
  <si>
    <t>Networking devices crucial for ensuring connectivity within the company's infrastructure.</t>
  </si>
  <si>
    <t>3,00,000  Rs.</t>
  </si>
  <si>
    <t>Switches</t>
  </si>
  <si>
    <t>Network infrastructure components facilitating data transfer and communication.</t>
  </si>
  <si>
    <t>3,00,000 Rs.</t>
  </si>
  <si>
    <t>1,00,000  Rs.</t>
  </si>
  <si>
    <t>Cell Towers</t>
  </si>
  <si>
    <t>Towers essential for extending mobile network coverage to various locations.</t>
  </si>
  <si>
    <t>Various Locations</t>
  </si>
  <si>
    <t>Network Operations Team</t>
  </si>
  <si>
    <t>15,00,000  Rs.</t>
  </si>
  <si>
    <t>14,00,000 Rs.</t>
  </si>
  <si>
    <t>Network Operations Centre</t>
  </si>
  <si>
    <t>24/7 monitoring center ensuring network performance and rapid issue resolution.</t>
  </si>
  <si>
    <t>Mobile App</t>
  </si>
  <si>
    <t>Application offering customers access to accounts and support services on various devices.</t>
  </si>
  <si>
    <t>Mobile Devices</t>
  </si>
  <si>
    <t>Developers, Testers, Customer Support</t>
  </si>
  <si>
    <t>Billing Software</t>
  </si>
  <si>
    <t>Software managing customer billing and support processes for seamless operations.</t>
  </si>
  <si>
    <t>Servers</t>
  </si>
  <si>
    <t>Online Customer Portal</t>
  </si>
  <si>
    <t>Web portal enabling customers to manage accounts, view billing statements, and access support resources.</t>
  </si>
  <si>
    <t>IT</t>
  </si>
  <si>
    <t>Employee Data</t>
  </si>
  <si>
    <t>User Data</t>
  </si>
  <si>
    <t>User Credentials and other personal data hold by the company</t>
  </si>
  <si>
    <t>Remote Management Tools</t>
  </si>
  <si>
    <t>Tools allowing remote configuration and optimization of network equipment for efficient operations.</t>
  </si>
  <si>
    <t>OSS (Operations Support Systems/Business Support Systems)</t>
  </si>
  <si>
    <t>Systems facilitating network monitoring and customer relationship management.</t>
  </si>
  <si>
    <t>EISP (Enterprise Information Security Policy)</t>
  </si>
  <si>
    <t>On-Site/Servers</t>
  </si>
  <si>
    <t>Auditors</t>
  </si>
  <si>
    <t>CP (Contigency Planning)</t>
  </si>
  <si>
    <t>Risk Register</t>
  </si>
  <si>
    <t>Documents</t>
  </si>
  <si>
    <t>Financial and Tax Documents</t>
  </si>
  <si>
    <t>Social Media Marketing plans</t>
  </si>
  <si>
    <t>Insurance Policy</t>
  </si>
  <si>
    <t>Finance Department</t>
  </si>
  <si>
    <t>Human Resources</t>
  </si>
  <si>
    <t>Technical Employees</t>
  </si>
  <si>
    <t>Skilled employees responsible for managing the company's network infrastructure.</t>
  </si>
  <si>
    <t>HR Team</t>
  </si>
  <si>
    <t>Non-Technical Employees</t>
  </si>
  <si>
    <t>Employees in non-technical roles supporting various departments and functions.</t>
  </si>
  <si>
    <t>Support Staff</t>
  </si>
  <si>
    <t>Staff responsible for managing and maintaining office facilities across six floors.</t>
  </si>
  <si>
    <t>{"hash":"86700e04ffd6793843cdf26c47885113fee70621e782888bee94a63d3514abe8","version":1,"value":"[[\"A comprehensive and organized record of all valuable resources owned by an individual or organization.\"]]"}</t>
  </si>
  <si>
    <t>{"hash":"ad0bd7a5e77dfed33d5196d595263f3d4debf1454429a5c8eb8775bf3c097b70","version":1,"value":"[[\"Finance Department\"]]"}</t>
  </si>
  <si>
    <t>{"hash":"1e2a854aa57dce328b3c82de7e69497fd13d20a4688700a2f21750f5aa3b3fcb","version":1,"value":"[[\"An asset for increasing brand awareness and driving customer engagement.\"]]"}</t>
  </si>
  <si>
    <t>{"hash":"a5f68dad1e1ce8e9a8ea1420ee2f8c1629b6c6dfe29f974ed6df3ae4b6811ed5","version":1,"value":"[[\"A comprehensive tool for identifying, assessing, and managing potential risks in a project or organization.\"]]"}</t>
  </si>
  <si>
    <t>{"hash":"c503488ad463fda385734aa168c70fbc188180ab6cf24fec81caec4b4b205240","version":1,"value":"[[\"Marketing Department\"]]"}</t>
  </si>
  <si>
    <t>{"hash":"7f652819e65760b7c0ac9c0bf77ccbdad5797cd3b7d47e23f6bd52b3b32cd247","version":1,"value":"[[\"Risk Management Department\"]]"}</t>
  </si>
  <si>
    <t>{"hash":"c2b2c171e49b9ae3d49156cf30f1fa97036ba2a14c803f39cffa53291f480412","version":1,"value":"[[\"A financial instrument that provides protection against potential losses or damages.\"]]"}</t>
  </si>
  <si>
    <t>{"hash":"0f8a46d7e4f7e9d10d74124bcdd470f6644ff49cdca19c2054ed859d385c6063","version":1,"value":"[[\"A comprehensive and enforceable framework for protecting an organization's information assets.\"]]"}</t>
  </si>
  <si>
    <t>{"hash":"0d00cb841c8008bcc82efdb320d3957c83d0da8400c1bf38b886416493120f03","version":1,"value":"[[\"Organized and accurate records for financial planning and compliance.\"]]"}</t>
  </si>
  <si>
    <t>{"hash":"ce6c4d5d16e51d3c8d2bcf430bb6931860c39da6c645efce652206c06d898c34","version":1,"value":"[[\"CP is an asset that helps organizations prepare for and mitigate potential risks and disruptions.\"]]"}</t>
  </si>
  <si>
    <t>{"hash":"5c911ca61a4e0c6cfa050502d3c586ea4048ec5dceb2af22871f88adb25f6dca","version":1,"value":"[[\"The company holds employee credentials and other personal information.\"]]"}</t>
  </si>
  <si>
    <t>Threat Analysis</t>
  </si>
  <si>
    <t>Issue Date:                                21/11/2023</t>
  </si>
  <si>
    <t>Revision Date:                          11/11/2023</t>
  </si>
  <si>
    <t>Revision No.:                                          01</t>
  </si>
  <si>
    <t>Sr.No.</t>
  </si>
  <si>
    <t>Asset Category</t>
  </si>
  <si>
    <t xml:space="preserve">Threat </t>
  </si>
  <si>
    <t>Threat Description</t>
  </si>
  <si>
    <t>Physical Break-ins</t>
  </si>
  <si>
    <t>Intruders gaining unauthorized access to the building by exploiting vulnerabilities in physical security measures.</t>
  </si>
  <si>
    <t>Natural Disasters</t>
  </si>
  <si>
    <t>Exposure to natural disasters like earthquakes, floods, or fires that can damage or destroy the headquarters building.</t>
  </si>
  <si>
    <t>Vandalism or Sabotage</t>
  </si>
  <si>
    <t>Deliberate destruction or sabotage of the building's infrastructure by disgruntled individuals or competitors.</t>
  </si>
  <si>
    <t>Insider Threats</t>
  </si>
  <si>
    <t>Employees with malicious intent exploiting their access to facilitate unauthorized activities.</t>
  </si>
  <si>
    <t>Theft or Unauthorized Removal</t>
  </si>
  <si>
    <t>Office furniture being stolen or removed without authorization.</t>
  </si>
  <si>
    <t>Fire Hazards</t>
  </si>
  <si>
    <t>Presence of flammable materials or poor fire safety practices leading to the risk of fire.</t>
  </si>
  <si>
    <t>Vandalism</t>
  </si>
  <si>
    <t>Deliberate destruction or defacement of office furniture by employees, visitors, or intruders</t>
  </si>
  <si>
    <t>Accidental Damage</t>
  </si>
  <si>
    <t>Accidental damage caused by employee negligence or lack of awareness.</t>
  </si>
  <si>
    <t>Malfunctions Leading to Accidents</t>
  </si>
  <si>
    <t>Elevator malfunctions, such as sudden stops or drops, leading to accidents or injuries.</t>
  </si>
  <si>
    <t>Blockage Deu to Maintenance Negligence</t>
  </si>
  <si>
    <t>Inadequate or infrequent maintenance leading to increased risk of malfunctions.</t>
  </si>
  <si>
    <t>Physical Tampering or Vandalism</t>
  </si>
  <si>
    <t>Deliberate physical tampering or destruction of CCTV cameras.</t>
  </si>
  <si>
    <t>Data Interception</t>
  </si>
  <si>
    <t>Intercepting the video feed between cameras and recording devices and unauthorized access.</t>
  </si>
  <si>
    <t>Diabled CCTV Cameras</t>
  </si>
  <si>
    <t>Hackers targeting the software or firmware of CCTV cameras to manipulate or disable them.</t>
  </si>
  <si>
    <t>Undetected Intrusion</t>
  </si>
  <si>
    <t>Insufficient camera coverage leading to blind spots in surveillance that can cause undetected intrusion.</t>
  </si>
  <si>
    <t>Unaviable CCTV cameras</t>
  </si>
  <si>
    <t>CCTV Cameras service unavialble due to any cyber attack or other fault.</t>
  </si>
  <si>
    <t>Malfunctioning System</t>
  </si>
  <si>
    <t>System glitches or malfunctions leading to false alarms.</t>
  </si>
  <si>
    <t>Information Disclousure and Tempering</t>
  </si>
  <si>
    <t>Use of outdated security systems that may have known vulnerabilities leading to Information Disclousure and Tempering</t>
  </si>
  <si>
    <t>Mislead by false alarms</t>
  </si>
  <si>
    <t>System glitches or malfunctions leading to false alarms. Potential waste of resources responding to false alarms.</t>
  </si>
  <si>
    <t>Insider Threats within SOC</t>
  </si>
  <si>
    <t>Employees or contractors within the SOC with malicious intent.</t>
  </si>
  <si>
    <t>Unavailibility of Services</t>
  </si>
  <si>
    <t>Service disruption deu to any reason.</t>
  </si>
  <si>
    <t>Shutdown deu to power crisis</t>
  </si>
  <si>
    <t>Service disruption in the event of a failure, delayed response to security incidents, and potential compromise of security.</t>
  </si>
  <si>
    <t>Unauthorized access</t>
  </si>
  <si>
    <t>Unauthorized access to the room and systems associated with security center.</t>
  </si>
  <si>
    <t>Unauthorized Physical Access</t>
  </si>
  <si>
    <t>Intruders gaining physical access to the data center facilities.</t>
  </si>
  <si>
    <t>Equipment Failures</t>
  </si>
  <si>
    <t>Hardware failures in servers, storage devices, or networking equipment.</t>
  </si>
  <si>
    <t>Failure of Environmental Controls</t>
  </si>
  <si>
    <t>Failures in environmental control systems such as cooling and humidity regulation.</t>
  </si>
  <si>
    <t>Service Unaviable</t>
  </si>
  <si>
    <t>Distributed Denial of Service (DDoS) attacks targeting the data center's network infrastructure.</t>
  </si>
  <si>
    <t>Loss and Tempering of data</t>
  </si>
  <si>
    <t>Insecure Wi-Fi networks allowing Loss, Tempering and other intrusions.</t>
  </si>
  <si>
    <t>Unauthorized access to the system</t>
  </si>
  <si>
    <t>Unauthorized access to the computers and can be used in impersonation etc.</t>
  </si>
  <si>
    <t>Failure to regularly update software, leaving vulnerabilities unpatched.</t>
  </si>
  <si>
    <t>Data Corruption</t>
  </si>
  <si>
    <t>Intentional or unintentional corruption of database files or records.</t>
  </si>
  <si>
    <t>Unauthorized Access to Administration Console</t>
  </si>
  <si>
    <t>Unauthorized individuals gaining access to the database server's administration console.</t>
  </si>
  <si>
    <t>Lost of data</t>
  </si>
  <si>
    <t>Lost of data deu to lack of robust backup and recovery mechanisms for database systems.</t>
  </si>
  <si>
    <t>Unavailability of the website</t>
  </si>
  <si>
    <t>Distributed Denial of Service attacks targeting the web server to make service unavailable</t>
  </si>
  <si>
    <t>Compromised user data</t>
  </si>
  <si>
    <t>User data can be comppromised by Injection of malicious scripts into web pages viewed by other users and by other attacks.</t>
  </si>
  <si>
    <t>Get the Server Access</t>
  </si>
  <si>
    <t>Malicious file uploads, compromise of server security, and potential execution of unauthorized code.</t>
  </si>
  <si>
    <t>Defacement of the website</t>
  </si>
  <si>
    <t>Vulnerabilities exploited by attackers, potential defacement of the website, and compromised security.</t>
  </si>
  <si>
    <t>Traffic redirection</t>
  </si>
  <si>
    <t>Unauthorized changes to the router's routing table</t>
  </si>
  <si>
    <t>Potential interception of sensitive data</t>
  </si>
  <si>
    <t>Interception of sensitive datain between flight deu to many reasons</t>
  </si>
  <si>
    <t>Reduced network availability</t>
  </si>
  <si>
    <t>Overwhelming the router with traffic to disrupt network services.</t>
  </si>
  <si>
    <t>Spoofing the Media Access Control (MAC) address to gain unauthorized access to the network.</t>
  </si>
  <si>
    <t>Compromise of Network Integrity</t>
  </si>
  <si>
    <t>Compromising the data that would result in compromised network integrity.</t>
  </si>
  <si>
    <t>Disruption of cellular services</t>
  </si>
  <si>
    <t>Vandalism or sabotage of cell tower infrastructure.</t>
  </si>
  <si>
    <t>Degraded signal quality</t>
  </si>
  <si>
    <t>Deliberate interference with the electromagnetic signals emitted by cell towers.</t>
  </si>
  <si>
    <t>Theft of Equipment</t>
  </si>
  <si>
    <t>Theft of cell tower equipment, including antennas and transmitters</t>
  </si>
  <si>
    <t>Insider Threats within NOC</t>
  </si>
  <si>
    <t>Employees or contractors within the NOC with malicious intent.</t>
  </si>
  <si>
    <t>delayed response to security incidents</t>
  </si>
  <si>
    <t>Hackers targeting the NOC's network monitoring infrastructure.</t>
  </si>
  <si>
    <t>Unauthorized access to user accounts</t>
  </si>
  <si>
    <t>Weak or inadequate authentication measures in the mobile app.</t>
  </si>
  <si>
    <t>Compromised user credentials</t>
  </si>
  <si>
    <t>Compromised user credentials, unauthorized access to sensitive information, and potential financial losses.</t>
  </si>
  <si>
    <t>Mobile App, Billing Software, Online Customer Portal</t>
  </si>
  <si>
    <t>Unavailability of services</t>
  </si>
  <si>
    <t>Unaviable  service for the legitimate user to use.</t>
  </si>
  <si>
    <t>Data interception</t>
  </si>
  <si>
    <t>Use of outdated or insecure encryption protocols in  software that may result this.</t>
  </si>
  <si>
    <t>Unauthorized transactions</t>
  </si>
  <si>
    <t>Unauthorized access to user accounts on the online customer portal.</t>
  </si>
  <si>
    <t>Tool Failure</t>
  </si>
  <si>
    <t>Overreliance on a single remote management tool without adequate redundancy.</t>
  </si>
  <si>
    <t xml:space="preserve">Unauthorized access </t>
  </si>
  <si>
    <t>Weak or inadequate authentication measures for remote access.</t>
  </si>
  <si>
    <t>Lack of traffic control and other mechanisms.</t>
  </si>
  <si>
    <t>Lack of robust encryption for data transmitted via remote management tools.</t>
  </si>
  <si>
    <t>Incorrect decision-making</t>
  </si>
  <si>
    <t>Inadequate measures to ensure the accuracy of data within OSS/BSS systems.</t>
  </si>
  <si>
    <t>OSS/BSS (Operations Support Systems/Business Support Systems)</t>
  </si>
  <si>
    <t>Data Manipulation</t>
  </si>
  <si>
    <t>Unauthorized changes or manipulation of data within OSS/BSS systems.</t>
  </si>
  <si>
    <t>Insider Threats - Sabotage</t>
  </si>
  <si>
    <t>Employees with malicious intent sabotaging systems or data.</t>
  </si>
  <si>
    <t>Unauthorized Access to Sensitive Systems</t>
  </si>
  <si>
    <t>Employees gaining unauthorized access to critical systems.</t>
  </si>
  <si>
    <t>Technical Employees, Non-Technical Employees, Support Staff</t>
  </si>
  <si>
    <t>Unintentional Data Leaks</t>
  </si>
  <si>
    <t>Employees inadvertently leaking sensitive information.</t>
  </si>
  <si>
    <t>Theft of company's property</t>
  </si>
  <si>
    <t>Theft of physical or digital documents containing sensitive information.</t>
  </si>
  <si>
    <t>Compromised system control,</t>
  </si>
  <si>
    <t>Attempted bribery of trusted employees with access to critical infrastructure.</t>
  </si>
  <si>
    <t>Data Breach</t>
  </si>
  <si>
    <t>User Data/Employee Data</t>
  </si>
  <si>
    <t>Unauthorized Access</t>
  </si>
  <si>
    <t>Identity Theft</t>
  </si>
  <si>
    <t>{"hash":"aff719bce2b48cf7a0ab2e4ff0cb61591dad9226861c47f9aa6466245f98b4c3","version":1,"value":"[[\"Potential loss of sensitive information and customer trust.\"]]"}</t>
  </si>
  <si>
    <t>{"hash":"e48994e061de54caabac8ddf33bb8cf4155b58573bcc03c6e653bad8f4415165","version":1,"value":"[[\"Potential data breaches and loss of sensitive information.\"]]"}</t>
  </si>
  <si>
    <t>{"hash":"8bc56dc1b5f55c44070417e085e15f6dffe242e2ae273c0f25f72fe3d8ec90b0","version":1,"value":"[[\"Potential data breaches and compromised sensitive information.\"]]"}</t>
  </si>
  <si>
    <t>{"hash":"73e2397fb73e8267217ae8fd26fd9e2f36df2ab6ef365cc9f54b309e9f6da371","version":1,"value":"[[\"Potential financial loss and damage to reputation.\"]]"}</t>
  </si>
  <si>
    <t>S.No.</t>
  </si>
  <si>
    <t>Value</t>
  </si>
  <si>
    <t>Asset Classification (H, M, L)</t>
  </si>
  <si>
    <t>Remarks</t>
  </si>
  <si>
    <t xml:space="preserve"> Confidentiality (C)   </t>
  </si>
  <si>
    <t xml:space="preserve"> Integrity (I)  </t>
  </si>
  <si>
    <t xml:space="preserve"> Availability (A)  </t>
  </si>
  <si>
    <t xml:space="preserve"> Score (C*I*A)  </t>
  </si>
  <si>
    <t>High usage, customer interaction</t>
  </si>
  <si>
    <t>Online Customer Portal (Web)</t>
  </si>
  <si>
    <t>Critical for customer management</t>
  </si>
  <si>
    <t>Sensitive employee information</t>
  </si>
  <si>
    <t>Critical customer information</t>
  </si>
  <si>
    <t>Critical for data storage</t>
  </si>
  <si>
    <t>Online presence</t>
  </si>
  <si>
    <t>General office use</t>
  </si>
  <si>
    <t>Critical for billing operations</t>
  </si>
  <si>
    <t>Critical for network connectivity</t>
  </si>
  <si>
    <t>Facilitating data transfer</t>
  </si>
  <si>
    <t>Security monitoring</t>
  </si>
  <si>
    <t>Comprehensive security</t>
  </si>
  <si>
    <t>Sensitive financial information</t>
  </si>
  <si>
    <t>Marketing strategy documentation</t>
  </si>
  <si>
    <t>Critical for risk mitigation</t>
  </si>
  <si>
    <t>Centralized security monitoring room</t>
  </si>
  <si>
    <t>H</t>
  </si>
  <si>
    <t>Unavailability of services: Unaviable  service for the legitimate user to use.</t>
  </si>
  <si>
    <r>
      <rPr>
        <b/>
        <sz val="11"/>
        <rFont val="Calibri"/>
        <family val="2"/>
        <scheme val="minor"/>
      </rPr>
      <t>Server Overload:</t>
    </r>
    <r>
      <rPr>
        <sz val="11"/>
        <rFont val="Calibri"/>
        <family val="2"/>
        <scheme val="minor"/>
      </rPr>
      <t xml:space="preserve"> Inability to handle a large number of concurrent users</t>
    </r>
  </si>
  <si>
    <t>Data interception:  User data can be intercepted.</t>
  </si>
  <si>
    <r>
      <rPr>
        <b/>
        <sz val="11"/>
        <rFont val="Calibri"/>
        <family val="2"/>
        <scheme val="minor"/>
      </rPr>
      <t>Lack of Encryption:</t>
    </r>
    <r>
      <rPr>
        <sz val="11"/>
        <rFont val="Calibri"/>
        <family val="2"/>
        <scheme val="minor"/>
      </rPr>
      <t xml:space="preserve"> Absence of secure communication channels (SSL/TLS).</t>
    </r>
  </si>
  <si>
    <r>
      <rPr>
        <b/>
        <sz val="11"/>
        <rFont val="Calibri"/>
        <family val="2"/>
        <scheme val="minor"/>
      </rPr>
      <t>Phishing Attacks:</t>
    </r>
    <r>
      <rPr>
        <sz val="11"/>
        <rFont val="Calibri"/>
        <family val="2"/>
        <scheme val="minor"/>
      </rPr>
      <t xml:space="preserve"> Deceptive attempts to obtain sensitive information.</t>
    </r>
  </si>
  <si>
    <t>M</t>
  </si>
  <si>
    <r>
      <rPr>
        <b/>
        <sz val="11"/>
        <rFont val="Calibri"/>
        <family val="2"/>
        <scheme val="minor"/>
      </rPr>
      <t>Insecure Authentication:</t>
    </r>
    <r>
      <rPr>
        <sz val="11"/>
        <rFont val="Calibri"/>
        <family val="2"/>
        <scheme val="minor"/>
      </rPr>
      <t xml:space="preserve"> Weak password policies or compromised credentials.</t>
    </r>
  </si>
  <si>
    <t>Data Corruption: Intentional or unintentional corruption of database files or records.</t>
  </si>
  <si>
    <r>
      <rPr>
        <b/>
        <sz val="11"/>
        <rFont val="Calibri"/>
        <family val="2"/>
        <scheme val="minor"/>
      </rPr>
      <t>SQL Injection:</t>
    </r>
    <r>
      <rPr>
        <sz val="11"/>
        <rFont val="Calibri"/>
        <family val="2"/>
        <scheme val="minor"/>
      </rPr>
      <t xml:space="preserve"> Exploiting vulnerabilities in input handling to manipulate database queries.</t>
    </r>
  </si>
  <si>
    <r>
      <rPr>
        <b/>
        <sz val="11"/>
        <rFont val="Calibri"/>
        <family val="2"/>
        <scheme val="minor"/>
      </rPr>
      <t>Insecure File Uploads:</t>
    </r>
    <r>
      <rPr>
        <sz val="11"/>
        <rFont val="Calibri"/>
        <family val="2"/>
        <scheme val="minor"/>
      </rPr>
      <t xml:space="preserve"> Allowing users to upload malicious files.</t>
    </r>
  </si>
  <si>
    <t>Unauthorized access to the system: Unauthorized access to the computers and can be used in impersonation etc.</t>
  </si>
  <si>
    <r>
      <rPr>
        <b/>
        <sz val="11"/>
        <rFont val="Calibri"/>
        <family val="2"/>
        <scheme val="minor"/>
      </rPr>
      <t xml:space="preserve">Weak Passwords: </t>
    </r>
    <r>
      <rPr>
        <sz val="11"/>
        <rFont val="Calibri"/>
        <family val="2"/>
        <scheme val="minor"/>
      </rPr>
      <t>Lack of strong password policies.</t>
    </r>
  </si>
  <si>
    <t>L</t>
  </si>
  <si>
    <t>Unauthorized transactions: Unauthorized access to user accounts on the online customer portal.</t>
  </si>
  <si>
    <r>
      <rPr>
        <b/>
        <sz val="11"/>
        <rFont val="Calibri"/>
        <family val="2"/>
        <scheme val="minor"/>
      </rPr>
      <t>Lack of Transaction Verification:</t>
    </r>
    <r>
      <rPr>
        <sz val="11"/>
        <rFont val="Calibri"/>
        <family val="2"/>
        <scheme val="minor"/>
      </rPr>
      <t xml:space="preserve"> Insufficient checks on the legitimacy of transactions.</t>
    </r>
  </si>
  <si>
    <r>
      <rPr>
        <b/>
        <sz val="11"/>
        <rFont val="Calibri"/>
        <family val="2"/>
        <scheme val="minor"/>
      </rPr>
      <t>Firmware Vulnerabilities</t>
    </r>
    <r>
      <rPr>
        <sz val="11"/>
        <rFont val="Calibri"/>
        <family val="2"/>
        <scheme val="minor"/>
      </rPr>
      <t>: Exploiting vulnerabilities in router firmware.</t>
    </r>
  </si>
  <si>
    <r>
      <rPr>
        <b/>
        <sz val="11"/>
        <rFont val="Calibri"/>
        <family val="2"/>
        <scheme val="minor"/>
      </rPr>
      <t>MAC Spoofing:</t>
    </r>
    <r>
      <rPr>
        <sz val="11"/>
        <rFont val="Calibri"/>
        <family val="2"/>
        <scheme val="minor"/>
      </rPr>
      <t xml:space="preserve"> Impersonating a legitimate device by changing the MAC address</t>
    </r>
  </si>
  <si>
    <t>Physical Tampering or Vandalism: Deliberate physical tampering or destruction of CCTV cameras.</t>
  </si>
  <si>
    <r>
      <rPr>
        <b/>
        <sz val="11"/>
        <rFont val="Calibri"/>
        <family val="2"/>
        <scheme val="minor"/>
      </rPr>
      <t>Lack of Physical Security:</t>
    </r>
    <r>
      <rPr>
        <sz val="11"/>
        <rFont val="Calibri"/>
        <family val="2"/>
        <scheme val="minor"/>
      </rPr>
      <t xml:space="preserve"> Cameras not adequately protected from tampering.</t>
    </r>
  </si>
  <si>
    <t>Malfunctioning System: System glitches or malfunctions leading to false alarms.</t>
  </si>
  <si>
    <r>
      <rPr>
        <b/>
        <sz val="11"/>
        <rFont val="Calibri"/>
        <family val="2"/>
        <scheme val="minor"/>
      </rPr>
      <t>Software Bugs:</t>
    </r>
    <r>
      <rPr>
        <sz val="11"/>
        <rFont val="Calibri"/>
        <family val="2"/>
        <scheme val="minor"/>
      </rPr>
      <t xml:space="preserve"> Glitches in the security system software.</t>
    </r>
  </si>
  <si>
    <t>Insider Threats within SOC: Employees or contractors within the SOC with malicious intent.</t>
  </si>
  <si>
    <r>
      <rPr>
        <b/>
        <sz val="10"/>
        <rFont val="Segoe UI"/>
        <family val="2"/>
      </rPr>
      <t>Lack of Monitoring:</t>
    </r>
    <r>
      <rPr>
        <sz val="10"/>
        <rFont val="Segoe UI"/>
        <family val="2"/>
      </rPr>
      <t xml:space="preserve"> Inadequate oversight of SOC activities.</t>
    </r>
  </si>
  <si>
    <t>{"hash":"5d3da5c5df3348b75c15fa867f40912c4f9b179dece52b32174dc2ee8efcfa52","version":1,"value":"[[\"Devices used to connect multiple computers or devices within a network.\"]]"}</t>
  </si>
  <si>
    <t>{"hash":"994925a11a3bf691f6c46077853721610d0652ba939fd923733e048fc0774a1e","version":1,"value":"[[\"A security measure used to monitor and record activities within an organization.\"]]"}</t>
  </si>
  <si>
    <t>{"hash":"3aeed5d84c4fe0c3e700fda834bc2f9bef238c43234b9607038919d2e4e9b6eb","version":1,"value":"[[\"A centralized unit responsible for monitoring and managing an organization's security incidents and threats.\"]]"}</t>
  </si>
  <si>
    <t>{"hash":"089fba63b1ff063c24239525d7dfada15a910c3e51f278bf4f5d65d3f4c7ae04","version":1,"value":"[[\"Technological devices used for data processing and information storage in an organization.\"]]"}</t>
  </si>
  <si>
    <t>{"hash":"3441ee168a0eddd85dec54a79f8420f518bcc62bea4d1e3af735c07777c41758","version":1,"value":"[[\"A software used by organizations to manage and process billing activities.\"]]"}</t>
  </si>
  <si>
    <t>{"hash":"cc8eafbcb4275f3d5935dae7655215f2f22b95d1f71c111e11c721884b21cde0","version":1,"value":"[[\"A system designed to protect an organization's assets and ensure the safety of its employees and information.\"]]"}</t>
  </si>
  <si>
    <t>{"hash":"19eccad03aa7904f30bda8e90f26b4b435882cd21d19f7adb5e8f5a40b5bc0ef","version":1,"value":"[[\"The backbone of an organization's data storage and retrieval system.\"]]"}</t>
  </si>
  <si>
    <t>{"hash":"2b317ec548affc8051c555dffc00d130ff14c6a11222487780591fc14d214062","version":1,"value":"[[\"Networking devices that forward data packets between computer networks.\"]]"}</t>
  </si>
  <si>
    <t>{"hash":"2276081b9df58d79de7b077897e8d7f6cbebb36c29d22b048b116ec8014baf12","version":1,"value":"[[\"A software application designed for use on mobile devices.\"]]"}</t>
  </si>
  <si>
    <t>{"hash":"e0fbfe4823767eaddb49a8167a6b3e5a9ad3942aa5e543730a748b43880aa9f2","version":1,"value":"[[\"Processed and organized employee information.\"]]"}</t>
  </si>
  <si>
    <t>{"hash":"9b3b3edb3d67f62719d86fdfed9b3bc263831e6f77b0aaaedfa2de8963c808ae","version":1,"value":"[[\"Information collected from individuals that can be used for various purposes within an organization.\"]]"}</t>
  </si>
  <si>
    <t>{"hash":"58985f8697a3e059763b5f1027bd225fce51b67573e888ae7f8ec4f019c127b2","version":1,"value":"[[\"A software application that delivers web pages to clients upon request.\"]]"}</t>
  </si>
  <si>
    <t>{"hash":"35b8ff0ba9e6fd0be29b4c03c1c2a659b8f9a1ee702e35f38026b51173e7692d","version":1,"value":"[[\"A web-based platform that allows customers to access and manage their accounts and interact with the organization.\"]]"}</t>
  </si>
  <si>
    <t>ASSET</t>
  </si>
  <si>
    <t>EXPOSURE</t>
  </si>
  <si>
    <t>Sr. No</t>
  </si>
  <si>
    <t>ASSET DESCRIPTION</t>
  </si>
  <si>
    <t xml:space="preserve"> Asset Classification (H, M, L)</t>
  </si>
  <si>
    <t>Existing Control 
(If any)</t>
  </si>
  <si>
    <t>THREAT 
DESCRIPTION</t>
  </si>
  <si>
    <t>VULNERABILITY DESCRIPTION</t>
  </si>
  <si>
    <t>Probability of Exposure (H, M, L)</t>
  </si>
  <si>
    <t>Impact/Severity Rating (H, M, L)</t>
  </si>
  <si>
    <t xml:space="preserve"> INFORMATION ASSET</t>
  </si>
  <si>
    <t>THREAT DESCRIPTION</t>
  </si>
  <si>
    <t xml:space="preserve"> VULNERABILITY DESCRIPTION </t>
  </si>
  <si>
    <t xml:space="preserve">Single Loss Expectancy (SLE) </t>
  </si>
  <si>
    <t xml:space="preserve">Annualized Rate of Occurrence (ARO) </t>
  </si>
  <si>
    <t xml:space="preserve">Annual Loss Expectancy (ALE) </t>
  </si>
  <si>
    <t xml:space="preserve">Applicable Control Name </t>
  </si>
  <si>
    <t>Value of Control (Cost/Benefit Analysis)</t>
  </si>
  <si>
    <t>Load Balancing: Implement load balancing techniques to distribute traffic evenly.</t>
  </si>
  <si>
    <t>SSL/TLS Implementation: Enforce the use of SSL/TLS protocols for secure communication</t>
  </si>
  <si>
    <t>Email Filtering: Implement email filtering solutions to detect and block phishing emails.</t>
  </si>
  <si>
    <t>Multi-Factor Authentication (MFA): Implement MFA for an additional layer of security.</t>
  </si>
  <si>
    <t>Input Validation: Validate and sanitize user inputs to prevent SQL injection attacks.</t>
  </si>
  <si>
    <t>File Type Verification: Validate file types and restrict uploads to specific formats.</t>
  </si>
  <si>
    <t>Password Complexity Rules: Enforce strong password policies with complexity requirements.</t>
  </si>
  <si>
    <t>Fraud Detection Systems: Deploy systems to detect and prevent fraudulent transactions.</t>
  </si>
  <si>
    <t>Regular Firmware Updates: Keep router firmware up-to-date with the latest security patches.</t>
  </si>
  <si>
    <t>Network Access Control (NAC): Implement NAC to control device access based on MAC addresses.</t>
  </si>
  <si>
    <t>Physical Access Controls: Restrict physical access to security cameras.</t>
  </si>
  <si>
    <t>Regular Software Updates: Keep security system software updated with the latest patches.</t>
  </si>
  <si>
    <t>Security Information and Event Management (SIEM): Implement SIEM solutions for comprehensive monitoring.</t>
  </si>
  <si>
    <t>{"hash":"60ead6f336dada57c974bf64bd269f1d47ab77cf203c980e9340674f7fab96cd","version":1,"value":"[[\"A centralized location where network infrastructure is monitored and managed.\"]]"}</t>
  </si>
  <si>
    <t>{"hash":"c6d74e339e7de8ac3565413e5d5a57f575706e1a2fc8f26528e8d97d24a41219","version":1,"value":"[[\"A document that outlines the terms and conditions of coverage provided by an insurance company.\"]]"}</t>
  </si>
  <si>
    <t>{"hash":"58b1f0e0377621856493df0d5264a3807ea211ad8938713644e50c79a2be4191","version":1,"value":"[[\"Organizational records related to finances and taxes.\"]]"}</t>
  </si>
  <si>
    <t>{"hash":"6e44d234efb520197060273907814c8afc94d4e11450722114184afe14e9b300","version":1,"value":"[[\"A strategic approach to promoting products or services through various social media platforms.\"]]"}</t>
  </si>
  <si>
    <t>{"hash":"9478016b31882aa5db6c50b2d3fc51f681147d5e2340d54dd85009b14d78ac6a","version":1,"value":"[[\"It seems like you are asking for a program that multiplies random numbers from 2, 3, or 4. Here is a possible solution in Python:\\n\\n```python\\nimport random\\n\\ndef multiply_random():\\n    num_of_operands = random.choice([2, 3, 4])\\n    operands = [random.randint(1, 10) for _ in range(num_of_operands)]\\n    result = 1\\n    for operand in operands:\\n        result *= operand\\n    return result\\n\\noutput = multiply_random()\\nprint(output)\\n```\\n\\nThis program will randomly choose the number of operands (2, 3, or 4) and generate random numbers between 1 and 10 for each operand. It then multiplies all the operands together and returns the result. The output will be printed to the console.\"]]"}</t>
  </si>
  <si>
    <t>{"hash":"5f10840ea46aa7816a54e22a5f0fd513b6ed07a96cd2704bb613d7207b908765","version":1,"value":"[[\"One vulnerability that can cause this threat is a lack of secure coding practices.\"]]"}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</si>
</sst>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2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rgb="FF0F0F0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Segoe UI"/>
      <family val="2"/>
    </font>
    <font>
      <b/>
      <sz val="11"/>
      <name val="Calibri"/>
      <family val="2"/>
      <scheme val="minor"/>
    </font>
    <font>
      <sz val="1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theme="0"/>
      </left>
      <right style="thin">
        <color rgb="FF002060"/>
      </right>
      <top style="thin">
        <color theme="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theme="0"/>
      </top>
      <bottom style="thin">
        <color rgb="FF002060"/>
      </bottom>
      <diagonal/>
    </border>
    <border>
      <left style="thin">
        <color rgb="FF002060"/>
      </left>
      <right/>
      <top style="thin">
        <color theme="0"/>
      </top>
      <bottom style="thin">
        <color rgb="FF00206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rgb="FF002060"/>
      </right>
      <top style="thin">
        <color rgb="FF002060"/>
      </top>
      <bottom style="thin">
        <color theme="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theme="0"/>
      </bottom>
      <diagonal/>
    </border>
    <border>
      <left style="thin">
        <color rgb="FF002060"/>
      </left>
      <right/>
      <top style="thin">
        <color rgb="FF00206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32">
    <xf numFmtId="0" fontId="0" fillId="0" borderId="0" xfId="0"/>
    <xf numFmtId="0" fontId="0" fillId="8" borderId="0" xfId="0" applyFill="1"/>
    <xf numFmtId="0" fontId="5" fillId="8" borderId="0" xfId="0" applyFont="1" applyFill="1"/>
    <xf numFmtId="0" fontId="5" fillId="8" borderId="4" xfId="0" applyFont="1" applyFill="1" applyBorder="1"/>
    <xf numFmtId="0" fontId="6" fillId="8" borderId="0" xfId="0" applyFont="1" applyFill="1" applyAlignment="1">
      <alignment horizontal="center" vertical="center"/>
    </xf>
    <xf numFmtId="0" fontId="7" fillId="8" borderId="0" xfId="0" applyFont="1" applyFill="1"/>
    <xf numFmtId="0" fontId="8" fillId="8" borderId="0" xfId="0" applyFont="1" applyFill="1"/>
    <xf numFmtId="0" fontId="9" fillId="8" borderId="8" xfId="0" applyFont="1" applyFill="1" applyBorder="1"/>
    <xf numFmtId="0" fontId="10" fillId="8" borderId="8" xfId="0" applyFont="1" applyFill="1" applyBorder="1"/>
    <xf numFmtId="0" fontId="10" fillId="8" borderId="0" xfId="0" applyFont="1" applyFill="1"/>
    <xf numFmtId="0" fontId="10" fillId="8" borderId="8" xfId="0" applyFont="1" applyFill="1" applyBorder="1" applyAlignment="1">
      <alignment horizontal="left" vertical="center"/>
    </xf>
    <xf numFmtId="14" fontId="10" fillId="8" borderId="8" xfId="0" applyNumberFormat="1" applyFont="1" applyFill="1" applyBorder="1"/>
    <xf numFmtId="14" fontId="10" fillId="8" borderId="0" xfId="0" applyNumberFormat="1" applyFont="1" applyFill="1"/>
    <xf numFmtId="0" fontId="7" fillId="9" borderId="0" xfId="0" applyFont="1" applyFill="1"/>
    <xf numFmtId="0" fontId="8" fillId="9" borderId="0" xfId="0" applyFont="1" applyFill="1"/>
    <xf numFmtId="0" fontId="5" fillId="9" borderId="0" xfId="0" applyFont="1" applyFill="1"/>
    <xf numFmtId="0" fontId="11" fillId="9" borderId="9" xfId="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left"/>
    </xf>
    <xf numFmtId="0" fontId="11" fillId="9" borderId="11" xfId="0" applyFont="1" applyFill="1" applyBorder="1" applyAlignment="1">
      <alignment horizontal="left" wrapText="1"/>
    </xf>
    <xf numFmtId="0" fontId="0" fillId="9" borderId="0" xfId="0" applyFill="1"/>
    <xf numFmtId="0" fontId="12" fillId="10" borderId="12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left" vertical="center"/>
    </xf>
    <xf numFmtId="0" fontId="7" fillId="12" borderId="13" xfId="0" applyFont="1" applyFill="1" applyBorder="1" applyAlignment="1">
      <alignment horizontal="left" vertical="center"/>
    </xf>
    <xf numFmtId="14" fontId="7" fillId="12" borderId="13" xfId="0" applyNumberFormat="1" applyFont="1" applyFill="1" applyBorder="1" applyAlignment="1">
      <alignment horizontal="right" vertical="center"/>
    </xf>
    <xf numFmtId="0" fontId="7" fillId="12" borderId="13" xfId="0" applyFont="1" applyFill="1" applyBorder="1" applyAlignment="1">
      <alignment horizontal="right" vertical="center"/>
    </xf>
    <xf numFmtId="0" fontId="13" fillId="2" borderId="14" xfId="1" applyFont="1" applyBorder="1" applyAlignment="1">
      <alignment horizontal="center" vertical="center"/>
    </xf>
    <xf numFmtId="0" fontId="7" fillId="12" borderId="15" xfId="0" applyFont="1" applyFill="1" applyBorder="1" applyAlignment="1">
      <alignment horizontal="left" vertical="center"/>
    </xf>
    <xf numFmtId="0" fontId="11" fillId="9" borderId="16" xfId="0" applyFont="1" applyFill="1" applyBorder="1" applyAlignment="1">
      <alignment horizontal="left" vertical="center"/>
    </xf>
    <xf numFmtId="0" fontId="12" fillId="11" borderId="8" xfId="0" applyFont="1" applyFill="1" applyBorder="1" applyAlignment="1">
      <alignment horizontal="left" vertical="center"/>
    </xf>
    <xf numFmtId="0" fontId="7" fillId="12" borderId="8" xfId="0" applyFont="1" applyFill="1" applyBorder="1" applyAlignment="1">
      <alignment horizontal="left" vertical="center"/>
    </xf>
    <xf numFmtId="14" fontId="7" fillId="12" borderId="8" xfId="0" applyNumberFormat="1" applyFont="1" applyFill="1" applyBorder="1" applyAlignment="1">
      <alignment horizontal="right" vertical="center"/>
    </xf>
    <xf numFmtId="0" fontId="7" fillId="12" borderId="8" xfId="0" applyFont="1" applyFill="1" applyBorder="1" applyAlignment="1">
      <alignment horizontal="right" vertical="center"/>
    </xf>
    <xf numFmtId="0" fontId="14" fillId="4" borderId="14" xfId="3" applyFont="1" applyBorder="1" applyAlignment="1">
      <alignment horizontal="center" vertical="center"/>
    </xf>
    <xf numFmtId="0" fontId="7" fillId="12" borderId="17" xfId="0" applyFont="1" applyFill="1" applyBorder="1" applyAlignment="1">
      <alignment horizontal="left" vertical="center"/>
    </xf>
    <xf numFmtId="0" fontId="12" fillId="10" borderId="18" xfId="0" applyFont="1" applyFill="1" applyBorder="1" applyAlignment="1">
      <alignment horizontal="center" vertical="center"/>
    </xf>
    <xf numFmtId="0" fontId="7" fillId="12" borderId="17" xfId="0" applyFont="1" applyFill="1" applyBorder="1" applyAlignment="1">
      <alignment horizontal="center" vertical="center"/>
    </xf>
    <xf numFmtId="0" fontId="12" fillId="13" borderId="19" xfId="0" applyFont="1" applyFill="1" applyBorder="1" applyAlignment="1">
      <alignment horizontal="center" vertical="center"/>
    </xf>
    <xf numFmtId="0" fontId="12" fillId="14" borderId="8" xfId="0" applyFont="1" applyFill="1" applyBorder="1" applyAlignment="1">
      <alignment horizontal="left" vertical="center"/>
    </xf>
    <xf numFmtId="0" fontId="7" fillId="15" borderId="8" xfId="0" applyFont="1" applyFill="1" applyBorder="1" applyAlignment="1">
      <alignment horizontal="left" vertical="center"/>
    </xf>
    <xf numFmtId="14" fontId="7" fillId="15" borderId="8" xfId="0" applyNumberFormat="1" applyFont="1" applyFill="1" applyBorder="1" applyAlignment="1">
      <alignment horizontal="right" vertical="center"/>
    </xf>
    <xf numFmtId="0" fontId="7" fillId="15" borderId="8" xfId="0" applyFont="1" applyFill="1" applyBorder="1" applyAlignment="1">
      <alignment horizontal="right" vertical="center"/>
    </xf>
    <xf numFmtId="0" fontId="7" fillId="15" borderId="17" xfId="0" applyFont="1" applyFill="1" applyBorder="1" applyAlignment="1">
      <alignment horizontal="left" vertical="center"/>
    </xf>
    <xf numFmtId="0" fontId="12" fillId="13" borderId="12" xfId="0" applyFont="1" applyFill="1" applyBorder="1" applyAlignment="1">
      <alignment horizontal="center" vertical="center"/>
    </xf>
    <xf numFmtId="0" fontId="15" fillId="3" borderId="17" xfId="2" applyFont="1" applyBorder="1" applyAlignment="1">
      <alignment horizontal="center" vertical="center"/>
    </xf>
    <xf numFmtId="0" fontId="7" fillId="15" borderId="17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0" fontId="12" fillId="16" borderId="19" xfId="0" applyFont="1" applyFill="1" applyBorder="1" applyAlignment="1">
      <alignment horizontal="center" vertical="center"/>
    </xf>
    <xf numFmtId="0" fontId="12" fillId="17" borderId="8" xfId="0" applyFont="1" applyFill="1" applyBorder="1" applyAlignment="1">
      <alignment horizontal="left" vertical="center"/>
    </xf>
    <xf numFmtId="0" fontId="7" fillId="18" borderId="8" xfId="0" applyFont="1" applyFill="1" applyBorder="1" applyAlignment="1">
      <alignment horizontal="left" vertical="center"/>
    </xf>
    <xf numFmtId="14" fontId="7" fillId="18" borderId="8" xfId="0" applyNumberFormat="1" applyFont="1" applyFill="1" applyBorder="1" applyAlignment="1">
      <alignment horizontal="right" vertical="center"/>
    </xf>
    <xf numFmtId="0" fontId="7" fillId="18" borderId="8" xfId="0" applyFont="1" applyFill="1" applyBorder="1" applyAlignment="1">
      <alignment horizontal="right" vertical="center"/>
    </xf>
    <xf numFmtId="0" fontId="7" fillId="18" borderId="17" xfId="0" applyFont="1" applyFill="1" applyBorder="1" applyAlignment="1">
      <alignment horizontal="left" vertical="center"/>
    </xf>
    <xf numFmtId="0" fontId="12" fillId="16" borderId="12" xfId="0" applyFont="1" applyFill="1" applyBorder="1" applyAlignment="1">
      <alignment horizontal="center" vertical="center"/>
    </xf>
    <xf numFmtId="0" fontId="7" fillId="18" borderId="8" xfId="0" applyFont="1" applyFill="1" applyBorder="1" applyAlignment="1">
      <alignment horizontal="center" vertical="center"/>
    </xf>
    <xf numFmtId="0" fontId="7" fillId="18" borderId="17" xfId="0" applyFont="1" applyFill="1" applyBorder="1" applyAlignment="1">
      <alignment horizontal="center" vertical="center"/>
    </xf>
    <xf numFmtId="0" fontId="12" fillId="16" borderId="18" xfId="0" applyFont="1" applyFill="1" applyBorder="1" applyAlignment="1">
      <alignment horizontal="center" vertical="center"/>
    </xf>
    <xf numFmtId="0" fontId="16" fillId="17" borderId="8" xfId="0" applyFont="1" applyFill="1" applyBorder="1" applyAlignment="1">
      <alignment horizontal="left" vertical="center"/>
    </xf>
    <xf numFmtId="0" fontId="7" fillId="7" borderId="12" xfId="6" applyFont="1" applyBorder="1" applyAlignment="1">
      <alignment horizontal="center" vertical="center"/>
    </xf>
    <xf numFmtId="0" fontId="12" fillId="6" borderId="8" xfId="5" applyFont="1" applyBorder="1" applyAlignment="1">
      <alignment horizontal="left" vertical="center"/>
    </xf>
    <xf numFmtId="0" fontId="7" fillId="5" borderId="8" xfId="4" applyFont="1" applyBorder="1" applyAlignment="1">
      <alignment horizontal="left" vertical="center"/>
    </xf>
    <xf numFmtId="14" fontId="7" fillId="5" borderId="8" xfId="4" applyNumberFormat="1" applyFont="1" applyBorder="1" applyAlignment="1">
      <alignment horizontal="right" vertical="center"/>
    </xf>
    <xf numFmtId="0" fontId="7" fillId="5" borderId="17" xfId="4" applyFont="1" applyBorder="1" applyAlignment="1">
      <alignment horizontal="center" vertical="center"/>
    </xf>
    <xf numFmtId="0" fontId="7" fillId="5" borderId="17" xfId="4" applyFont="1" applyBorder="1" applyAlignment="1">
      <alignment horizontal="left" vertical="center"/>
    </xf>
    <xf numFmtId="0" fontId="12" fillId="7" borderId="12" xfId="6" applyFont="1" applyBorder="1" applyAlignment="1">
      <alignment horizontal="center" vertical="center"/>
    </xf>
    <xf numFmtId="0" fontId="12" fillId="19" borderId="19" xfId="0" applyFont="1" applyFill="1" applyBorder="1" applyAlignment="1">
      <alignment horizontal="center" vertical="center"/>
    </xf>
    <xf numFmtId="0" fontId="12" fillId="20" borderId="8" xfId="0" applyFont="1" applyFill="1" applyBorder="1" applyAlignment="1">
      <alignment horizontal="left" vertical="center"/>
    </xf>
    <xf numFmtId="0" fontId="7" fillId="21" borderId="8" xfId="0" applyFont="1" applyFill="1" applyBorder="1" applyAlignment="1">
      <alignment horizontal="left" vertical="center"/>
    </xf>
    <xf numFmtId="0" fontId="7" fillId="21" borderId="20" xfId="0" applyFont="1" applyFill="1" applyBorder="1" applyAlignment="1">
      <alignment horizontal="center" vertical="center"/>
    </xf>
    <xf numFmtId="0" fontId="7" fillId="21" borderId="17" xfId="0" applyFont="1" applyFill="1" applyBorder="1" applyAlignment="1">
      <alignment horizontal="center" vertical="center"/>
    </xf>
    <xf numFmtId="0" fontId="12" fillId="19" borderId="18" xfId="0" applyFont="1" applyFill="1" applyBorder="1" applyAlignment="1">
      <alignment horizontal="center" vertical="center"/>
    </xf>
    <xf numFmtId="0" fontId="12" fillId="10" borderId="19" xfId="0" applyFont="1" applyFill="1" applyBorder="1" applyAlignment="1">
      <alignment horizontal="center" vertical="center"/>
    </xf>
    <xf numFmtId="0" fontId="12" fillId="11" borderId="21" xfId="0" applyFont="1" applyFill="1" applyBorder="1" applyAlignment="1">
      <alignment horizontal="left" vertical="center"/>
    </xf>
    <xf numFmtId="0" fontId="7" fillId="12" borderId="21" xfId="0" applyFont="1" applyFill="1" applyBorder="1" applyAlignment="1">
      <alignment horizontal="left" vertical="center"/>
    </xf>
    <xf numFmtId="0" fontId="7" fillId="12" borderId="22" xfId="0" applyFont="1" applyFill="1" applyBorder="1" applyAlignment="1">
      <alignment horizontal="center" vertical="center"/>
    </xf>
    <xf numFmtId="0" fontId="7" fillId="12" borderId="23" xfId="0" applyFont="1" applyFill="1" applyBorder="1" applyAlignment="1">
      <alignment horizontal="center" vertical="center"/>
    </xf>
    <xf numFmtId="0" fontId="7" fillId="0" borderId="0" xfId="0" applyFont="1"/>
    <xf numFmtId="0" fontId="12" fillId="0" borderId="0" xfId="0" applyFont="1"/>
    <xf numFmtId="0" fontId="12" fillId="0" borderId="0" xfId="0" applyFont="1" applyAlignment="1">
      <alignment horizontal="left" vertical="center"/>
    </xf>
    <xf numFmtId="0" fontId="7" fillId="22" borderId="0" xfId="0" applyFont="1" applyFill="1"/>
    <xf numFmtId="0" fontId="12" fillId="22" borderId="0" xfId="0" applyFont="1" applyFill="1"/>
    <xf numFmtId="0" fontId="7" fillId="0" borderId="0" xfId="0" applyFont="1" applyAlignment="1">
      <alignment vertical="center"/>
    </xf>
    <xf numFmtId="0" fontId="7" fillId="22" borderId="0" xfId="0" applyFont="1" applyFill="1" applyAlignment="1">
      <alignment vertical="center"/>
    </xf>
    <xf numFmtId="0" fontId="11" fillId="22" borderId="9" xfId="0" applyFont="1" applyFill="1" applyBorder="1" applyAlignment="1">
      <alignment vertical="center"/>
    </xf>
    <xf numFmtId="0" fontId="11" fillId="22" borderId="27" xfId="0" applyFont="1" applyFill="1" applyBorder="1" applyAlignment="1">
      <alignment vertical="center"/>
    </xf>
    <xf numFmtId="0" fontId="11" fillId="22" borderId="28" xfId="0" applyFont="1" applyFill="1" applyBorder="1" applyAlignment="1">
      <alignment vertical="center"/>
    </xf>
    <xf numFmtId="0" fontId="11" fillId="22" borderId="29" xfId="0" applyFont="1" applyFill="1" applyBorder="1" applyAlignment="1">
      <alignment vertical="center"/>
    </xf>
    <xf numFmtId="0" fontId="11" fillId="22" borderId="16" xfId="0" applyFont="1" applyFill="1" applyBorder="1"/>
    <xf numFmtId="0" fontId="12" fillId="23" borderId="30" xfId="0" applyFont="1" applyFill="1" applyBorder="1" applyAlignment="1">
      <alignment horizontal="left" vertical="center"/>
    </xf>
    <xf numFmtId="0" fontId="12" fillId="23" borderId="13" xfId="0" applyFont="1" applyFill="1" applyBorder="1"/>
    <xf numFmtId="0" fontId="18" fillId="23" borderId="14" xfId="0" applyFont="1" applyFill="1" applyBorder="1"/>
    <xf numFmtId="0" fontId="11" fillId="22" borderId="26" xfId="0" applyFont="1" applyFill="1" applyBorder="1"/>
    <xf numFmtId="0" fontId="12" fillId="23" borderId="31" xfId="0" applyFont="1" applyFill="1" applyBorder="1" applyAlignment="1">
      <alignment horizontal="left" vertical="center"/>
    </xf>
    <xf numFmtId="0" fontId="12" fillId="23" borderId="8" xfId="0" applyFont="1" applyFill="1" applyBorder="1"/>
    <xf numFmtId="0" fontId="18" fillId="23" borderId="17" xfId="0" applyFont="1" applyFill="1" applyBorder="1"/>
    <xf numFmtId="0" fontId="11" fillId="22" borderId="25" xfId="0" applyFont="1" applyFill="1" applyBorder="1"/>
    <xf numFmtId="0" fontId="12" fillId="23" borderId="32" xfId="0" applyFont="1" applyFill="1" applyBorder="1" applyAlignment="1">
      <alignment horizontal="left" vertical="center"/>
    </xf>
    <xf numFmtId="0" fontId="12" fillId="23" borderId="8" xfId="0" applyFont="1" applyFill="1" applyBorder="1" applyAlignment="1">
      <alignment wrapText="1"/>
    </xf>
    <xf numFmtId="0" fontId="12" fillId="19" borderId="33" xfId="0" applyFont="1" applyFill="1" applyBorder="1" applyAlignment="1">
      <alignment horizontal="left" vertical="center"/>
    </xf>
    <xf numFmtId="0" fontId="12" fillId="19" borderId="8" xfId="0" applyFont="1" applyFill="1" applyBorder="1"/>
    <xf numFmtId="0" fontId="18" fillId="19" borderId="17" xfId="0" applyFont="1" applyFill="1" applyBorder="1"/>
    <xf numFmtId="0" fontId="12" fillId="19" borderId="31" xfId="0" applyFont="1" applyFill="1" applyBorder="1" applyAlignment="1">
      <alignment horizontal="left" vertical="center"/>
    </xf>
    <xf numFmtId="0" fontId="12" fillId="19" borderId="32" xfId="0" applyFont="1" applyFill="1" applyBorder="1" applyAlignment="1">
      <alignment horizontal="left" vertical="center"/>
    </xf>
    <xf numFmtId="0" fontId="12" fillId="24" borderId="33" xfId="0" applyFont="1" applyFill="1" applyBorder="1" applyAlignment="1">
      <alignment horizontal="left" vertical="center"/>
    </xf>
    <xf numFmtId="0" fontId="12" fillId="24" borderId="8" xfId="0" applyFont="1" applyFill="1" applyBorder="1"/>
    <xf numFmtId="0" fontId="18" fillId="24" borderId="17" xfId="0" applyFont="1" applyFill="1" applyBorder="1"/>
    <xf numFmtId="0" fontId="12" fillId="24" borderId="32" xfId="0" applyFont="1" applyFill="1" applyBorder="1" applyAlignment="1">
      <alignment horizontal="left" vertical="center"/>
    </xf>
    <xf numFmtId="0" fontId="12" fillId="25" borderId="33" xfId="0" applyFont="1" applyFill="1" applyBorder="1" applyAlignment="1">
      <alignment horizontal="left" vertical="center"/>
    </xf>
    <xf numFmtId="0" fontId="12" fillId="25" borderId="8" xfId="0" applyFont="1" applyFill="1" applyBorder="1"/>
    <xf numFmtId="0" fontId="18" fillId="25" borderId="17" xfId="0" applyFont="1" applyFill="1" applyBorder="1"/>
    <xf numFmtId="0" fontId="12" fillId="25" borderId="31" xfId="0" applyFont="1" applyFill="1" applyBorder="1" applyAlignment="1">
      <alignment horizontal="left" vertical="center"/>
    </xf>
    <xf numFmtId="0" fontId="12" fillId="25" borderId="32" xfId="0" applyFont="1" applyFill="1" applyBorder="1" applyAlignment="1">
      <alignment horizontal="left" vertical="center"/>
    </xf>
    <xf numFmtId="0" fontId="12" fillId="26" borderId="33" xfId="0" applyFont="1" applyFill="1" applyBorder="1" applyAlignment="1">
      <alignment horizontal="left" vertical="center"/>
    </xf>
    <xf numFmtId="0" fontId="12" fillId="26" borderId="8" xfId="0" applyFont="1" applyFill="1" applyBorder="1"/>
    <xf numFmtId="0" fontId="18" fillId="26" borderId="17" xfId="0" applyFont="1" applyFill="1" applyBorder="1"/>
    <xf numFmtId="0" fontId="12" fillId="26" borderId="31" xfId="0" applyFont="1" applyFill="1" applyBorder="1" applyAlignment="1">
      <alignment horizontal="left" vertical="center"/>
    </xf>
    <xf numFmtId="0" fontId="12" fillId="26" borderId="32" xfId="0" applyFont="1" applyFill="1" applyBorder="1" applyAlignment="1">
      <alignment horizontal="left" vertical="center"/>
    </xf>
    <xf numFmtId="0" fontId="12" fillId="16" borderId="33" xfId="0" applyFont="1" applyFill="1" applyBorder="1" applyAlignment="1">
      <alignment horizontal="left" vertical="center"/>
    </xf>
    <xf numFmtId="0" fontId="12" fillId="16" borderId="8" xfId="0" applyFont="1" applyFill="1" applyBorder="1"/>
    <xf numFmtId="0" fontId="18" fillId="16" borderId="17" xfId="0" applyFont="1" applyFill="1" applyBorder="1"/>
    <xf numFmtId="0" fontId="12" fillId="16" borderId="31" xfId="0" applyFont="1" applyFill="1" applyBorder="1" applyAlignment="1">
      <alignment horizontal="left" vertical="center"/>
    </xf>
    <xf numFmtId="0" fontId="12" fillId="16" borderId="32" xfId="0" applyFont="1" applyFill="1" applyBorder="1" applyAlignment="1">
      <alignment horizontal="left" vertical="center"/>
    </xf>
    <xf numFmtId="0" fontId="12" fillId="13" borderId="33" xfId="0" applyFont="1" applyFill="1" applyBorder="1" applyAlignment="1">
      <alignment horizontal="left" vertical="center"/>
    </xf>
    <xf numFmtId="0" fontId="12" fillId="13" borderId="8" xfId="0" applyFont="1" applyFill="1" applyBorder="1"/>
    <xf numFmtId="0" fontId="18" fillId="13" borderId="17" xfId="0" applyFont="1" applyFill="1" applyBorder="1"/>
    <xf numFmtId="0" fontId="12" fillId="13" borderId="31" xfId="0" applyFont="1" applyFill="1" applyBorder="1" applyAlignment="1">
      <alignment horizontal="left" vertical="center"/>
    </xf>
    <xf numFmtId="0" fontId="18" fillId="13" borderId="8" xfId="0" applyFont="1" applyFill="1" applyBorder="1" applyAlignment="1">
      <alignment horizontal="left" vertical="center"/>
    </xf>
    <xf numFmtId="0" fontId="12" fillId="13" borderId="32" xfId="0" applyFont="1" applyFill="1" applyBorder="1" applyAlignment="1">
      <alignment horizontal="left" vertical="center"/>
    </xf>
    <xf numFmtId="0" fontId="12" fillId="10" borderId="33" xfId="0" applyFont="1" applyFill="1" applyBorder="1" applyAlignment="1">
      <alignment horizontal="left" vertical="center"/>
    </xf>
    <xf numFmtId="0" fontId="12" fillId="10" borderId="8" xfId="0" applyFont="1" applyFill="1" applyBorder="1"/>
    <xf numFmtId="0" fontId="18" fillId="10" borderId="17" xfId="0" applyFont="1" applyFill="1" applyBorder="1"/>
    <xf numFmtId="0" fontId="12" fillId="10" borderId="31" xfId="0" applyFont="1" applyFill="1" applyBorder="1" applyAlignment="1">
      <alignment horizontal="left" vertical="center"/>
    </xf>
    <xf numFmtId="0" fontId="12" fillId="10" borderId="32" xfId="0" applyFont="1" applyFill="1" applyBorder="1" applyAlignment="1">
      <alignment horizontal="left" vertical="center"/>
    </xf>
    <xf numFmtId="0" fontId="12" fillId="14" borderId="33" xfId="0" applyFont="1" applyFill="1" applyBorder="1" applyAlignment="1">
      <alignment horizontal="left" vertical="center"/>
    </xf>
    <xf numFmtId="0" fontId="12" fillId="14" borderId="8" xfId="0" applyFont="1" applyFill="1" applyBorder="1" applyAlignment="1">
      <alignment wrapText="1"/>
    </xf>
    <xf numFmtId="0" fontId="18" fillId="14" borderId="17" xfId="0" applyFont="1" applyFill="1" applyBorder="1"/>
    <xf numFmtId="0" fontId="12" fillId="14" borderId="31" xfId="0" applyFont="1" applyFill="1" applyBorder="1" applyAlignment="1">
      <alignment horizontal="left" vertical="center"/>
    </xf>
    <xf numFmtId="0" fontId="12" fillId="14" borderId="8" xfId="0" applyFont="1" applyFill="1" applyBorder="1"/>
    <xf numFmtId="0" fontId="12" fillId="14" borderId="32" xfId="0" applyFont="1" applyFill="1" applyBorder="1" applyAlignment="1">
      <alignment horizontal="left" vertical="center"/>
    </xf>
    <xf numFmtId="0" fontId="12" fillId="17" borderId="33" xfId="0" applyFont="1" applyFill="1" applyBorder="1" applyAlignment="1">
      <alignment horizontal="left" vertical="center"/>
    </xf>
    <xf numFmtId="0" fontId="18" fillId="17" borderId="8" xfId="0" applyFont="1" applyFill="1" applyBorder="1"/>
    <xf numFmtId="0" fontId="18" fillId="17" borderId="17" xfId="0" applyFont="1" applyFill="1" applyBorder="1"/>
    <xf numFmtId="0" fontId="12" fillId="17" borderId="31" xfId="0" applyFont="1" applyFill="1" applyBorder="1" applyAlignment="1">
      <alignment horizontal="left" vertical="center"/>
    </xf>
    <xf numFmtId="0" fontId="12" fillId="17" borderId="8" xfId="0" applyFont="1" applyFill="1" applyBorder="1"/>
    <xf numFmtId="0" fontId="12" fillId="17" borderId="32" xfId="0" applyFont="1" applyFill="1" applyBorder="1" applyAlignment="1">
      <alignment horizontal="left" vertical="center"/>
    </xf>
    <xf numFmtId="0" fontId="12" fillId="27" borderId="33" xfId="0" applyFont="1" applyFill="1" applyBorder="1" applyAlignment="1">
      <alignment horizontal="left" vertical="center"/>
    </xf>
    <xf numFmtId="0" fontId="18" fillId="27" borderId="8" xfId="0" applyFont="1" applyFill="1" applyBorder="1"/>
    <xf numFmtId="0" fontId="18" fillId="27" borderId="17" xfId="0" applyFont="1" applyFill="1" applyBorder="1"/>
    <xf numFmtId="0" fontId="12" fillId="27" borderId="31" xfId="0" applyFont="1" applyFill="1" applyBorder="1" applyAlignment="1">
      <alignment horizontal="left" vertical="center"/>
    </xf>
    <xf numFmtId="0" fontId="12" fillId="27" borderId="32" xfId="0" applyFont="1" applyFill="1" applyBorder="1" applyAlignment="1">
      <alignment horizontal="left" vertical="center"/>
    </xf>
    <xf numFmtId="0" fontId="12" fillId="28" borderId="33" xfId="0" applyFont="1" applyFill="1" applyBorder="1" applyAlignment="1">
      <alignment horizontal="left" vertical="center"/>
    </xf>
    <xf numFmtId="0" fontId="18" fillId="28" borderId="8" xfId="0" applyFont="1" applyFill="1" applyBorder="1"/>
    <xf numFmtId="0" fontId="18" fillId="28" borderId="17" xfId="0" applyFont="1" applyFill="1" applyBorder="1"/>
    <xf numFmtId="0" fontId="12" fillId="28" borderId="32" xfId="0" applyFont="1" applyFill="1" applyBorder="1" applyAlignment="1">
      <alignment horizontal="left" vertical="center"/>
    </xf>
    <xf numFmtId="0" fontId="12" fillId="29" borderId="33" xfId="0" applyFont="1" applyFill="1" applyBorder="1" applyAlignment="1">
      <alignment horizontal="left" vertical="center"/>
    </xf>
    <xf numFmtId="0" fontId="18" fillId="29" borderId="8" xfId="0" applyFont="1" applyFill="1" applyBorder="1"/>
    <xf numFmtId="0" fontId="18" fillId="29" borderId="17" xfId="0" applyFont="1" applyFill="1" applyBorder="1"/>
    <xf numFmtId="0" fontId="12" fillId="29" borderId="31" xfId="0" applyFont="1" applyFill="1" applyBorder="1" applyAlignment="1">
      <alignment horizontal="left" vertical="center"/>
    </xf>
    <xf numFmtId="0" fontId="12" fillId="29" borderId="32" xfId="0" applyFont="1" applyFill="1" applyBorder="1" applyAlignment="1">
      <alignment horizontal="left" vertical="center"/>
    </xf>
    <xf numFmtId="0" fontId="12" fillId="29" borderId="8" xfId="0" applyFont="1" applyFill="1" applyBorder="1"/>
    <xf numFmtId="0" fontId="12" fillId="11" borderId="33" xfId="0" applyFont="1" applyFill="1" applyBorder="1" applyAlignment="1">
      <alignment horizontal="left" vertical="center"/>
    </xf>
    <xf numFmtId="0" fontId="18" fillId="11" borderId="8" xfId="0" applyFont="1" applyFill="1" applyBorder="1"/>
    <xf numFmtId="0" fontId="18" fillId="11" borderId="17" xfId="0" applyFont="1" applyFill="1" applyBorder="1"/>
    <xf numFmtId="0" fontId="12" fillId="11" borderId="32" xfId="0" applyFont="1" applyFill="1" applyBorder="1" applyAlignment="1">
      <alignment horizontal="left" vertical="center"/>
    </xf>
    <xf numFmtId="0" fontId="12" fillId="30" borderId="33" xfId="0" applyFont="1" applyFill="1" applyBorder="1" applyAlignment="1">
      <alignment horizontal="left" vertical="center"/>
    </xf>
    <xf numFmtId="0" fontId="18" fillId="30" borderId="8" xfId="0" applyFont="1" applyFill="1" applyBorder="1"/>
    <xf numFmtId="0" fontId="18" fillId="30" borderId="17" xfId="0" applyFont="1" applyFill="1" applyBorder="1"/>
    <xf numFmtId="0" fontId="12" fillId="30" borderId="31" xfId="0" applyFont="1" applyFill="1" applyBorder="1" applyAlignment="1">
      <alignment horizontal="left" vertical="center"/>
    </xf>
    <xf numFmtId="0" fontId="12" fillId="30" borderId="32" xfId="0" applyFont="1" applyFill="1" applyBorder="1" applyAlignment="1">
      <alignment horizontal="left" vertical="center"/>
    </xf>
    <xf numFmtId="0" fontId="12" fillId="15" borderId="33" xfId="0" applyFont="1" applyFill="1" applyBorder="1" applyAlignment="1">
      <alignment horizontal="left" vertical="center"/>
    </xf>
    <xf numFmtId="0" fontId="18" fillId="15" borderId="8" xfId="0" applyFont="1" applyFill="1" applyBorder="1"/>
    <xf numFmtId="0" fontId="18" fillId="15" borderId="17" xfId="0" applyFont="1" applyFill="1" applyBorder="1"/>
    <xf numFmtId="0" fontId="12" fillId="15" borderId="31" xfId="0" applyFont="1" applyFill="1" applyBorder="1" applyAlignment="1">
      <alignment horizontal="left" vertical="center"/>
    </xf>
    <xf numFmtId="0" fontId="12" fillId="15" borderId="32" xfId="0" applyFont="1" applyFill="1" applyBorder="1" applyAlignment="1">
      <alignment horizontal="left" vertical="center"/>
    </xf>
    <xf numFmtId="0" fontId="12" fillId="18" borderId="33" xfId="0" applyFont="1" applyFill="1" applyBorder="1" applyAlignment="1">
      <alignment horizontal="left" vertical="center"/>
    </xf>
    <xf numFmtId="0" fontId="18" fillId="18" borderId="8" xfId="0" applyFont="1" applyFill="1" applyBorder="1"/>
    <xf numFmtId="0" fontId="12" fillId="18" borderId="17" xfId="0" applyFont="1" applyFill="1" applyBorder="1"/>
    <xf numFmtId="0" fontId="12" fillId="18" borderId="32" xfId="0" applyFont="1" applyFill="1" applyBorder="1" applyAlignment="1">
      <alignment horizontal="left" vertical="center"/>
    </xf>
    <xf numFmtId="0" fontId="12" fillId="18" borderId="8" xfId="0" applyFont="1" applyFill="1" applyBorder="1"/>
    <xf numFmtId="0" fontId="18" fillId="18" borderId="17" xfId="0" applyFont="1" applyFill="1" applyBorder="1"/>
    <xf numFmtId="0" fontId="18" fillId="14" borderId="21" xfId="0" applyFont="1" applyFill="1" applyBorder="1"/>
    <xf numFmtId="0" fontId="18" fillId="14" borderId="23" xfId="0" applyFont="1" applyFill="1" applyBorder="1"/>
    <xf numFmtId="0" fontId="11" fillId="22" borderId="24" xfId="0" applyFont="1" applyFill="1" applyBorder="1"/>
    <xf numFmtId="0" fontId="12" fillId="12" borderId="34" xfId="0" applyFont="1" applyFill="1" applyBorder="1" applyAlignment="1">
      <alignment horizontal="left" vertical="center"/>
    </xf>
    <xf numFmtId="0" fontId="12" fillId="12" borderId="19" xfId="0" applyFont="1" applyFill="1" applyBorder="1"/>
    <xf numFmtId="0" fontId="18" fillId="12" borderId="23" xfId="0" applyFont="1" applyFill="1" applyBorder="1"/>
    <xf numFmtId="0" fontId="11" fillId="22" borderId="35" xfId="0" applyFont="1" applyFill="1" applyBorder="1"/>
    <xf numFmtId="0" fontId="12" fillId="12" borderId="36" xfId="0" applyFont="1" applyFill="1" applyBorder="1" applyAlignment="1">
      <alignment horizontal="left" vertical="center"/>
    </xf>
    <xf numFmtId="0" fontId="12" fillId="12" borderId="37" xfId="0" applyFont="1" applyFill="1" applyBorder="1" applyAlignment="1">
      <alignment horizontal="left" vertical="center"/>
    </xf>
    <xf numFmtId="0" fontId="12" fillId="31" borderId="21" xfId="0" applyFont="1" applyFill="1" applyBorder="1" applyAlignment="1">
      <alignment horizontal="center" wrapText="1"/>
    </xf>
    <xf numFmtId="0" fontId="12" fillId="31" borderId="19" xfId="0" applyFont="1" applyFill="1" applyBorder="1" applyAlignment="1">
      <alignment horizontal="center" wrapText="1"/>
    </xf>
    <xf numFmtId="0" fontId="7" fillId="31" borderId="13" xfId="0" applyFont="1" applyFill="1" applyBorder="1" applyAlignment="1">
      <alignment horizontal="center" wrapText="1"/>
    </xf>
    <xf numFmtId="0" fontId="7" fillId="31" borderId="18" xfId="0" applyFont="1" applyFill="1" applyBorder="1" applyAlignment="1">
      <alignment horizontal="center" wrapText="1"/>
    </xf>
    <xf numFmtId="0" fontId="8" fillId="2" borderId="8" xfId="1" applyFont="1" applyBorder="1" applyAlignment="1">
      <alignment wrapText="1"/>
    </xf>
    <xf numFmtId="0" fontId="9" fillId="2" borderId="8" xfId="1" applyFont="1" applyBorder="1" applyAlignment="1">
      <alignment horizontal="left" wrapText="1"/>
    </xf>
    <xf numFmtId="0" fontId="8" fillId="2" borderId="8" xfId="1" applyFont="1" applyBorder="1" applyAlignment="1">
      <alignment horizontal="center" wrapText="1"/>
    </xf>
    <xf numFmtId="0" fontId="12" fillId="2" borderId="8" xfId="1" applyFont="1" applyBorder="1" applyAlignment="1">
      <alignment horizontal="center" wrapText="1"/>
    </xf>
    <xf numFmtId="0" fontId="13" fillId="2" borderId="8" xfId="1" applyFont="1" applyBorder="1" applyAlignment="1">
      <alignment horizontal="center" wrapText="1"/>
    </xf>
    <xf numFmtId="0" fontId="8" fillId="4" borderId="8" xfId="3" applyFont="1" applyBorder="1" applyAlignment="1">
      <alignment wrapText="1"/>
    </xf>
    <xf numFmtId="0" fontId="9" fillId="4" borderId="8" xfId="3" applyFont="1" applyBorder="1" applyAlignment="1">
      <alignment horizontal="left" wrapText="1"/>
    </xf>
    <xf numFmtId="0" fontId="8" fillId="4" borderId="8" xfId="3" applyFont="1" applyBorder="1" applyAlignment="1">
      <alignment horizontal="center" wrapText="1"/>
    </xf>
    <xf numFmtId="0" fontId="14" fillId="4" borderId="8" xfId="3" applyFont="1" applyBorder="1" applyAlignment="1">
      <alignment horizontal="center" wrapText="1"/>
    </xf>
    <xf numFmtId="0" fontId="8" fillId="3" borderId="8" xfId="2" applyFont="1" applyBorder="1" applyAlignment="1">
      <alignment wrapText="1"/>
    </xf>
    <xf numFmtId="0" fontId="9" fillId="3" borderId="8" xfId="2" applyFont="1" applyBorder="1" applyAlignment="1">
      <alignment horizontal="left" wrapText="1"/>
    </xf>
    <xf numFmtId="0" fontId="8" fillId="3" borderId="8" xfId="2" applyFont="1" applyBorder="1" applyAlignment="1">
      <alignment horizontal="center" wrapText="1"/>
    </xf>
    <xf numFmtId="0" fontId="15" fillId="3" borderId="8" xfId="2" applyFont="1" applyBorder="1" applyAlignment="1">
      <alignment horizontal="center" wrapText="1"/>
    </xf>
    <xf numFmtId="0" fontId="12" fillId="3" borderId="8" xfId="2" applyFont="1" applyBorder="1" applyAlignment="1">
      <alignment horizontal="center" wrapText="1"/>
    </xf>
    <xf numFmtId="0" fontId="5" fillId="0" borderId="8" xfId="0" applyFont="1" applyBorder="1"/>
    <xf numFmtId="0" fontId="12" fillId="2" borderId="8" xfId="1" applyFont="1" applyBorder="1" applyAlignment="1">
      <alignment horizontal="center"/>
    </xf>
    <xf numFmtId="0" fontId="0" fillId="0" borderId="8" xfId="0" applyBorder="1"/>
    <xf numFmtId="0" fontId="20" fillId="0" borderId="8" xfId="0" applyFont="1" applyBorder="1"/>
    <xf numFmtId="0" fontId="0" fillId="0" borderId="8" xfId="0" applyBorder="1" applyAlignment="1">
      <alignment horizontal="center" vertical="center"/>
    </xf>
    <xf numFmtId="0" fontId="14" fillId="4" borderId="8" xfId="3" applyFont="1" applyBorder="1" applyAlignment="1">
      <alignment horizontal="center"/>
    </xf>
    <xf numFmtId="0" fontId="13" fillId="2" borderId="8" xfId="1" applyFont="1" applyBorder="1" applyAlignment="1">
      <alignment horizontal="center"/>
    </xf>
    <xf numFmtId="0" fontId="15" fillId="3" borderId="8" xfId="2" applyFont="1" applyBorder="1" applyAlignment="1">
      <alignment horizontal="center"/>
    </xf>
    <xf numFmtId="0" fontId="22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3" fillId="0" borderId="8" xfId="0" applyFont="1" applyBorder="1"/>
    <xf numFmtId="0" fontId="6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31" borderId="21" xfId="0" applyFont="1" applyFill="1" applyBorder="1" applyAlignment="1">
      <alignment horizontal="center" wrapText="1"/>
    </xf>
    <xf numFmtId="0" fontId="12" fillId="31" borderId="40" xfId="0" applyFont="1" applyFill="1" applyBorder="1" applyAlignment="1">
      <alignment horizontal="center" wrapText="1"/>
    </xf>
    <xf numFmtId="0" fontId="12" fillId="31" borderId="13" xfId="0" applyFont="1" applyFill="1" applyBorder="1" applyAlignment="1">
      <alignment horizontal="center" wrapText="1"/>
    </xf>
    <xf numFmtId="0" fontId="12" fillId="31" borderId="17" xfId="0" applyFont="1" applyFill="1" applyBorder="1" applyAlignment="1">
      <alignment horizontal="center" wrapText="1"/>
    </xf>
    <xf numFmtId="0" fontId="12" fillId="31" borderId="38" xfId="0" applyFont="1" applyFill="1" applyBorder="1" applyAlignment="1">
      <alignment horizontal="center" wrapText="1"/>
    </xf>
    <xf numFmtId="0" fontId="12" fillId="31" borderId="39" xfId="0" applyFont="1" applyFill="1" applyBorder="1" applyAlignment="1">
      <alignment horizontal="center" wrapText="1"/>
    </xf>
    <xf numFmtId="0" fontId="19" fillId="32" borderId="8" xfId="0" applyFont="1" applyFill="1" applyBorder="1" applyAlignment="1">
      <alignment horizontal="center"/>
    </xf>
  </cellXfs>
  <cellStyles count="7">
    <cellStyle name="20% - Accent2" xfId="4" builtinId="34"/>
    <cellStyle name="40% - Accent2" xfId="5" builtinId="35"/>
    <cellStyle name="60% - Accent2" xfId="6" builtinId="36"/>
    <cellStyle name="Bad" xfId="2" builtinId="27"/>
    <cellStyle name="Good" xfId="1" builtinId="26"/>
    <cellStyle name="Neutral" xfId="3" builtinId="28"/>
    <cellStyle name="Normal" xfId="0" builtinId="0"/>
  </cellStyles>
  <dxfs count="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outline val="0"/>
        <shadow val="0"/>
        <u val="none"/>
        <vertAlign val="baseline"/>
        <color auto="1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auto="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F0F0F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right" vertical="center" textRotation="0" wrapText="0" indent="0" justifyLastLine="0" shrinkToFit="0" readingOrder="0"/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right" vertical="center" textRotation="0" wrapText="0" indent="0" justifyLastLine="0" shrinkToFit="0" readingOrder="0"/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right" vertical="center" textRotation="0" wrapText="0" indent="0" justifyLastLine="0" shrinkToFit="0" readingOrder="0"/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vertical="center" textRotation="0" wrapText="0" indent="0" justifyLastLine="0" shrinkToFit="0" readingOrder="0"/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5B580-25E2-47C4-9D58-40DB069A4135}" name="Table1" displayName="Table1" ref="E18:P49" headerRowDxfId="58" dataDxfId="56" headerRowBorderDxfId="57" tableBorderDxfId="55">
  <autoFilter ref="E18:P49" xr:uid="{7515B580-25E2-47C4-9D58-40DB069A4135}"/>
  <tableColumns count="12">
    <tableColumn id="1" xr3:uid="{CF98C4E8-1295-451C-8658-3187620D4800}" name="Sr. No." totalsRowLabel="Total" dataDxfId="54"/>
    <tableColumn id="2" xr3:uid="{6B47432F-7AA0-4FFD-B3B1-167898781B6F}" name="Category" dataDxfId="53"/>
    <tableColumn id="3" xr3:uid="{710BCF2C-BD6D-4080-9491-3140DED4C52F}" name="Asset Name" dataDxfId="52"/>
    <tableColumn id="4" xr3:uid="{F36ED3FD-43BB-46AD-B389-157D29D1775E}" name="Description " dataDxfId="51"/>
    <tableColumn id="5" xr3:uid="{4BC60552-9F51-4FE1-9CA6-67B0871C8184}" name="Medium of Storage " dataDxfId="50"/>
    <tableColumn id="6" xr3:uid="{7AA8EC75-8075-4C17-85AF-F805529C0434}" name="Location" dataDxfId="49"/>
    <tableColumn id="7" xr3:uid="{C64FD79C-22BB-418F-84F0-3B7D65F778D4}" name="Responsibility" dataDxfId="48"/>
    <tableColumn id="8" xr3:uid="{2975A651-ECD8-4B8F-A2A5-00EEACD1775A}" name="Date of Purchase " dataDxfId="47"/>
    <tableColumn id="9" xr3:uid="{704968F2-3D84-4FD2-838B-265B72F60D7D}" name="Purchase Value" dataDxfId="46"/>
    <tableColumn id="10" xr3:uid="{7FFCCCF1-1244-43BD-BBED-32D06F3BADF4}" name="Current Value" dataDxfId="45"/>
    <tableColumn id="11" xr3:uid="{878FEC3E-FCFD-4365-BE15-C75C169C0C51}" name="Condition" dataDxfId="44"/>
    <tableColumn id="12" xr3:uid="{34F9C2E1-F4EA-41A9-8DB0-C973D976D183}" name="External Party with Access Rights" totalsRowFunction="count" dataDxfId="43"/>
  </tableColumns>
  <tableStyleInfo name="TableStyleLight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FC013A-55E4-4D7E-84FD-BEF579C940CB}" name="Table3" displayName="Table3" ref="H18:K84" totalsRowShown="0" headerRowDxfId="42" headerRowBorderDxfId="41" tableBorderDxfId="40">
  <autoFilter ref="H18:K84" xr:uid="{2FFC013A-55E4-4D7E-84FD-BEF579C940CB}"/>
  <tableColumns count="4">
    <tableColumn id="1" xr3:uid="{23526C11-C41B-4EDA-BF2B-7A17E9B46B69}" name="Sr.No." dataDxfId="39"/>
    <tableColumn id="2" xr3:uid="{E6080FB6-6EE2-491C-AA50-5943061742CA}" name="Asset Category" dataDxfId="38"/>
    <tableColumn id="3" xr3:uid="{E897D6C2-C072-4386-9CCF-ACE85C28FEA9}" name="Threat " dataDxfId="37"/>
    <tableColumn id="4" xr3:uid="{92FBC01F-6BE7-4995-8E3B-C1CC3A4CEBA1}" name="Threat Description" dataDxfId="36"/>
  </tableColumns>
  <tableStyleInfo name="TableStyleLight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A7E7B5-BE30-4CE5-AE3E-5C6F45805EC3}" name="Table6" displayName="Table6" ref="C5:K18" totalsRowShown="0" headerRowDxfId="35">
  <autoFilter ref="C5:K18" xr:uid="{55A7E7B5-BE30-4CE5-AE3E-5C6F45805EC3}"/>
  <tableColumns count="9">
    <tableColumn id="1" xr3:uid="{4CA2BE43-4ACA-422B-9D54-D398796081DF}" name="Sr. No" dataDxfId="34"/>
    <tableColumn id="2" xr3:uid="{8D2C1943-B71C-4216-B887-34121E6ACDD0}" name="ASSET" dataDxfId="33"/>
    <tableColumn id="3" xr3:uid="{FABA264F-9A84-463C-A5C7-3BCEDE6C60CC}" name="ASSET DESCRIPTION" dataDxfId="32">
      <calculatedColumnFormula array="1">_xldudf_GPT("Describe what is this in contetx of organizationn in 1 line",D6)</calculatedColumnFormula>
    </tableColumn>
    <tableColumn id="4" xr3:uid="{347AD954-7636-4C6B-8AB7-7F7D1C082DB3}" name=" Asset Classification (H, M, L)" dataDxfId="31"/>
    <tableColumn id="5" xr3:uid="{3C41479E-D8B7-43DD-A940-EAC3A1DA5179}" name="Existing Control _x000a_(If any)" dataDxfId="30"/>
    <tableColumn id="6" xr3:uid="{6CC1EC19-F557-4781-B730-0EC3C835E9B8}" name="THREAT _x000a_DESCRIPTION" dataDxfId="29"/>
    <tableColumn id="7" xr3:uid="{B648F575-3982-42BD-B569-95D25D1D1D91}" name="VULNERABILITY DESCRIPTION" dataDxfId="28"/>
    <tableColumn id="8" xr3:uid="{74E28527-C34A-4098-A083-5DAB47ABDDC4}" name="Probability of Exposure (H, M, L)" dataDxfId="27"/>
    <tableColumn id="9" xr3:uid="{E7191609-674A-45AE-BBCD-CACB661F0167}" name="Impact/Severity Rating (H, M, L)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16830E-EA11-401A-8D1A-7EFCB774335A}" name="Table15" displayName="Table15" ref="C6:L19" totalsRowShown="0" dataDxfId="25">
  <autoFilter ref="C6:L19" xr:uid="{C816830E-EA11-401A-8D1A-7EFCB774335A}"/>
  <tableColumns count="10">
    <tableColumn id="1" xr3:uid="{6261E822-7CCE-4271-A73B-E492B7FD7B3F}" name="Sr. No" dataDxfId="24"/>
    <tableColumn id="2" xr3:uid="{5C5C7B93-33D1-4764-B74B-91EA3A505D0B}" name=" INFORMATION ASSET" dataDxfId="23"/>
    <tableColumn id="3" xr3:uid="{AF3688A6-DB01-4322-B8F4-4A4CF71BD4C7}" name="ASSET DESCRIPTION" dataDxfId="22">
      <calculatedColumnFormula array="1">_xldudf_GPT("Describe what is this in contetx of organizationn in 1 line",D7)</calculatedColumnFormula>
    </tableColumn>
    <tableColumn id="4" xr3:uid="{A9915C2B-7C23-49D6-9F01-E87395BACAE5}" name="THREAT DESCRIPTION" dataDxfId="21"/>
    <tableColumn id="5" xr3:uid="{E6F4D42D-0547-48BE-866B-156ACC96CE88}" name=" VULNERABILITY DESCRIPTION " dataDxfId="20">
      <calculatedColumnFormula array="1">_xldudf_GPT("name one vulnerabilty that causes this threat",Table15[[#This Row],[THREAT DESCRIPTION]])</calculatedColumnFormula>
    </tableColumn>
    <tableColumn id="6" xr3:uid="{F12EAE2F-E234-4DDD-B86C-4D3BB7354463}" name="Single Loss Expectancy (SLE) " dataDxfId="19"/>
    <tableColumn id="7" xr3:uid="{95B7FE79-84E8-4A10-ADAD-689EDA19E90B}" name="Annualized Rate of Occurrence (ARO) " dataDxfId="18">
      <calculatedColumnFormula array="1">_xldudf_GPT("Multiplay with randomly from 2, 3, 4 with :", Table15[[#This Row],[Single Loss Expectancy (SLE) ]])</calculatedColumnFormula>
    </tableColumn>
    <tableColumn id="8" xr3:uid="{C86C7D58-3225-4E23-B12A-6946B9963FC6}" name="Annual Loss Expectancy (ALE) " dataDxfId="17">
      <calculatedColumnFormula>(Table15[[#This Row],[Single Loss Expectancy (SLE) ]]*Table15[[#This Row],[Annualized Rate of Occurrence (ARO) ]])</calculatedColumnFormula>
    </tableColumn>
    <tableColumn id="9" xr3:uid="{B2C49E59-25FA-44CE-BCF1-78905CA3672E}" name="Applicable Control Name " dataDxfId="16"/>
    <tableColumn id="10" xr3:uid="{6D5012AE-DD8A-477B-922B-F0C8FB4AD6EB}" name="Value of Control (Cost/Benefit Analysis)" dataDxfId="15">
      <calculatedColumnFormula>(0.25*Table15[[#This Row],[Annual Loss Expectancy (ALE) 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5E5B267-858B-46BF-AEB5-B9823E5AC4E0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abm06jR_NteOHz_oav3Sr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0B58-DD7B-42DC-BDFB-7D488DF1A4E4}">
  <dimension ref="C7:R51"/>
  <sheetViews>
    <sheetView showGridLines="0" topLeftCell="B9" zoomScale="52" workbookViewId="0">
      <selection activeCell="H51" sqref="H51"/>
    </sheetView>
  </sheetViews>
  <sheetFormatPr defaultRowHeight="14.4"/>
  <cols>
    <col min="5" max="5" width="9.33203125" bestFit="1" customWidth="1"/>
    <col min="6" max="6" width="26.6640625" bestFit="1" customWidth="1"/>
    <col min="7" max="7" width="59.21875" bestFit="1" customWidth="1"/>
    <col min="8" max="8" width="110.6640625" bestFit="1" customWidth="1"/>
    <col min="9" max="9" width="21.77734375" bestFit="1" customWidth="1"/>
    <col min="10" max="10" width="19.6640625" bestFit="1" customWidth="1"/>
    <col min="11" max="11" width="32.21875" bestFit="1" customWidth="1"/>
    <col min="12" max="12" width="19.88671875" bestFit="1" customWidth="1"/>
    <col min="13" max="13" width="19.5546875" bestFit="1" customWidth="1"/>
    <col min="14" max="14" width="16.33203125" bestFit="1" customWidth="1"/>
    <col min="15" max="15" width="12.44140625" bestFit="1" customWidth="1"/>
    <col min="16" max="16" width="38" bestFit="1" customWidth="1"/>
  </cols>
  <sheetData>
    <row r="7" spans="3:18"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3:18">
      <c r="C8" s="1"/>
      <c r="D8" s="1"/>
      <c r="E8" s="1"/>
      <c r="F8" s="2"/>
      <c r="G8" s="2"/>
      <c r="H8" s="218" t="s">
        <v>0</v>
      </c>
      <c r="I8" s="219"/>
      <c r="J8" s="219"/>
      <c r="K8" s="219"/>
      <c r="L8" s="220"/>
      <c r="M8" s="3"/>
      <c r="N8" s="2"/>
      <c r="O8" s="2"/>
      <c r="P8" s="2"/>
      <c r="Q8" s="2"/>
      <c r="R8" s="2"/>
    </row>
    <row r="9" spans="3:18">
      <c r="C9" s="1"/>
      <c r="D9" s="1"/>
      <c r="E9" s="1"/>
      <c r="F9" s="2"/>
      <c r="G9" s="2"/>
      <c r="H9" s="221"/>
      <c r="I9" s="222"/>
      <c r="J9" s="222"/>
      <c r="K9" s="222"/>
      <c r="L9" s="223"/>
      <c r="M9" s="3"/>
      <c r="N9" s="2"/>
      <c r="O9" s="2"/>
      <c r="P9" s="2"/>
      <c r="Q9" s="2"/>
      <c r="R9" s="2"/>
    </row>
    <row r="10" spans="3:18" ht="36.6">
      <c r="C10" s="1"/>
      <c r="D10" s="1"/>
      <c r="E10" s="1"/>
      <c r="F10" s="2"/>
      <c r="G10" s="2"/>
      <c r="H10" s="4"/>
      <c r="I10" s="4"/>
      <c r="J10" s="4"/>
      <c r="K10" s="4"/>
      <c r="L10" s="4"/>
      <c r="M10" s="2"/>
      <c r="N10" s="2"/>
      <c r="O10" s="2"/>
      <c r="P10" s="2"/>
      <c r="Q10" s="2"/>
      <c r="R10" s="2"/>
    </row>
    <row r="11" spans="3:18" ht="15.6">
      <c r="C11" s="5"/>
      <c r="D11" s="5"/>
      <c r="E11" s="5"/>
      <c r="F11" s="6"/>
      <c r="G11" s="6"/>
      <c r="H11" s="6"/>
      <c r="I11" s="6"/>
      <c r="J11" s="6"/>
      <c r="K11" s="6"/>
      <c r="L11" s="6"/>
      <c r="M11" s="7" t="s">
        <v>1</v>
      </c>
      <c r="N11" s="8">
        <v>1</v>
      </c>
      <c r="O11" s="9"/>
      <c r="P11" s="6"/>
      <c r="Q11" s="2"/>
      <c r="R11" s="2"/>
    </row>
    <row r="12" spans="3:18" ht="15.6">
      <c r="C12" s="5"/>
      <c r="D12" s="5"/>
      <c r="E12" s="5"/>
      <c r="F12" s="7" t="s">
        <v>2</v>
      </c>
      <c r="G12" s="10" t="s">
        <v>3</v>
      </c>
      <c r="H12" s="6"/>
      <c r="I12" s="6"/>
      <c r="J12" s="6"/>
      <c r="K12" s="6"/>
      <c r="L12" s="6"/>
      <c r="M12" s="7" t="s">
        <v>4</v>
      </c>
      <c r="N12" s="11">
        <v>45250</v>
      </c>
      <c r="O12" s="12"/>
      <c r="P12" s="6"/>
      <c r="Q12" s="2"/>
      <c r="R12" s="2"/>
    </row>
    <row r="13" spans="3:18" ht="15.6">
      <c r="C13" s="5"/>
      <c r="D13" s="5"/>
      <c r="E13" s="5"/>
      <c r="F13" s="7" t="s">
        <v>5</v>
      </c>
      <c r="G13" s="10" t="s">
        <v>6</v>
      </c>
      <c r="H13" s="6"/>
      <c r="I13" s="6"/>
      <c r="J13" s="6"/>
      <c r="K13" s="6"/>
      <c r="L13" s="6"/>
      <c r="M13" s="7" t="s">
        <v>7</v>
      </c>
      <c r="N13" s="8">
        <v>1</v>
      </c>
      <c r="O13" s="9"/>
      <c r="P13" s="6"/>
      <c r="Q13" s="2"/>
      <c r="R13" s="2"/>
    </row>
    <row r="14" spans="3:18" ht="15.6">
      <c r="C14" s="5"/>
      <c r="D14" s="5"/>
      <c r="E14" s="5"/>
      <c r="F14" s="7" t="s">
        <v>8</v>
      </c>
      <c r="G14" s="10" t="s">
        <v>9</v>
      </c>
      <c r="H14" s="6"/>
      <c r="I14" s="6"/>
      <c r="J14" s="6"/>
      <c r="K14" s="6"/>
      <c r="L14" s="6"/>
      <c r="M14" s="7" t="s">
        <v>10</v>
      </c>
      <c r="N14" s="11">
        <v>45250</v>
      </c>
      <c r="O14" s="12"/>
      <c r="P14" s="6"/>
      <c r="Q14" s="2"/>
      <c r="R14" s="2"/>
    </row>
    <row r="15" spans="3:18" ht="15.6">
      <c r="C15" s="5"/>
      <c r="D15" s="5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2"/>
      <c r="R15" s="2"/>
    </row>
    <row r="16" spans="3:18" ht="15.6"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2"/>
      <c r="R16" s="2"/>
    </row>
    <row r="17" spans="3:18" ht="15.6">
      <c r="C17" s="5"/>
      <c r="D17" s="13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2"/>
    </row>
    <row r="18" spans="3:18" ht="15.6">
      <c r="C18" s="5"/>
      <c r="D18" s="13"/>
      <c r="E18" s="16" t="s">
        <v>11</v>
      </c>
      <c r="F18" s="17" t="s">
        <v>12</v>
      </c>
      <c r="G18" s="17" t="s">
        <v>13</v>
      </c>
      <c r="H18" s="17" t="s">
        <v>14</v>
      </c>
      <c r="I18" s="17" t="s">
        <v>15</v>
      </c>
      <c r="J18" s="17" t="s">
        <v>16</v>
      </c>
      <c r="K18" s="17" t="s">
        <v>17</v>
      </c>
      <c r="L18" s="17" t="s">
        <v>18</v>
      </c>
      <c r="M18" s="17" t="s">
        <v>19</v>
      </c>
      <c r="N18" s="17" t="s">
        <v>20</v>
      </c>
      <c r="O18" s="17" t="s">
        <v>21</v>
      </c>
      <c r="P18" s="18" t="s">
        <v>22</v>
      </c>
      <c r="Q18" s="19"/>
      <c r="R18" s="1"/>
    </row>
    <row r="19" spans="3:18" ht="15.6">
      <c r="C19" s="5"/>
      <c r="D19" s="13"/>
      <c r="E19" s="16">
        <v>1</v>
      </c>
      <c r="F19" s="20"/>
      <c r="G19" s="21" t="s">
        <v>23</v>
      </c>
      <c r="H19" s="22" t="s">
        <v>24</v>
      </c>
      <c r="I19" s="22" t="s">
        <v>25</v>
      </c>
      <c r="J19" s="22" t="s">
        <v>26</v>
      </c>
      <c r="K19" s="22" t="s">
        <v>27</v>
      </c>
      <c r="L19" s="23">
        <v>42134</v>
      </c>
      <c r="M19" s="24" t="s">
        <v>28</v>
      </c>
      <c r="N19" s="24" t="s">
        <v>29</v>
      </c>
      <c r="O19" s="25" t="s">
        <v>30</v>
      </c>
      <c r="P19" s="26" t="s">
        <v>31</v>
      </c>
      <c r="Q19" s="19"/>
      <c r="R19" s="1"/>
    </row>
    <row r="20" spans="3:18" ht="15.6">
      <c r="C20" s="5"/>
      <c r="D20" s="13"/>
      <c r="E20" s="27">
        <v>2</v>
      </c>
      <c r="F20" s="20"/>
      <c r="G20" s="28" t="s">
        <v>32</v>
      </c>
      <c r="H20" s="29" t="s">
        <v>33</v>
      </c>
      <c r="I20" s="22" t="s">
        <v>25</v>
      </c>
      <c r="J20" s="29" t="s">
        <v>26</v>
      </c>
      <c r="K20" s="29" t="s">
        <v>27</v>
      </c>
      <c r="L20" s="30">
        <v>42139</v>
      </c>
      <c r="M20" s="31" t="s">
        <v>34</v>
      </c>
      <c r="N20" s="31" t="s">
        <v>35</v>
      </c>
      <c r="O20" s="32" t="s">
        <v>36</v>
      </c>
      <c r="P20" s="33" t="s">
        <v>37</v>
      </c>
      <c r="Q20" s="19"/>
      <c r="R20" s="1"/>
    </row>
    <row r="21" spans="3:18" ht="15.6">
      <c r="C21" s="5"/>
      <c r="D21" s="13"/>
      <c r="E21" s="27">
        <v>3</v>
      </c>
      <c r="F21" s="20" t="s">
        <v>25</v>
      </c>
      <c r="G21" s="28" t="s">
        <v>38</v>
      </c>
      <c r="H21" s="29" t="s">
        <v>39</v>
      </c>
      <c r="I21" s="22" t="s">
        <v>25</v>
      </c>
      <c r="J21" s="29" t="s">
        <v>26</v>
      </c>
      <c r="K21" s="29" t="s">
        <v>27</v>
      </c>
      <c r="L21" s="30">
        <v>42195</v>
      </c>
      <c r="M21" s="31" t="s">
        <v>40</v>
      </c>
      <c r="N21" s="31" t="s">
        <v>35</v>
      </c>
      <c r="O21" s="25" t="s">
        <v>30</v>
      </c>
      <c r="P21" s="33" t="s">
        <v>41</v>
      </c>
      <c r="Q21" s="19"/>
      <c r="R21" s="1"/>
    </row>
    <row r="22" spans="3:18" ht="15.6">
      <c r="C22" s="5"/>
      <c r="D22" s="13"/>
      <c r="E22" s="27">
        <v>4</v>
      </c>
      <c r="F22" s="20"/>
      <c r="G22" s="28" t="s">
        <v>42</v>
      </c>
      <c r="H22" s="29" t="s">
        <v>43</v>
      </c>
      <c r="I22" s="22" t="s">
        <v>25</v>
      </c>
      <c r="J22" s="29" t="s">
        <v>26</v>
      </c>
      <c r="K22" s="29" t="s">
        <v>44</v>
      </c>
      <c r="L22" s="30">
        <v>42165</v>
      </c>
      <c r="M22" s="31" t="s">
        <v>45</v>
      </c>
      <c r="N22" s="31" t="s">
        <v>46</v>
      </c>
      <c r="O22" s="25" t="s">
        <v>30</v>
      </c>
      <c r="P22" s="33" t="s">
        <v>47</v>
      </c>
      <c r="Q22" s="19"/>
      <c r="R22" s="1"/>
    </row>
    <row r="23" spans="3:18" ht="15.6">
      <c r="C23" s="5"/>
      <c r="D23" s="13"/>
      <c r="E23" s="16">
        <v>5</v>
      </c>
      <c r="F23" s="20"/>
      <c r="G23" s="28" t="s">
        <v>48</v>
      </c>
      <c r="H23" s="29" t="s">
        <v>49</v>
      </c>
      <c r="I23" s="22" t="s">
        <v>25</v>
      </c>
      <c r="J23" s="29" t="s">
        <v>26</v>
      </c>
      <c r="K23" s="29" t="s">
        <v>44</v>
      </c>
      <c r="L23" s="30">
        <v>42165</v>
      </c>
      <c r="M23" s="31" t="s">
        <v>50</v>
      </c>
      <c r="N23" s="31" t="s">
        <v>51</v>
      </c>
      <c r="O23" s="32" t="s">
        <v>36</v>
      </c>
      <c r="P23" s="33" t="s">
        <v>47</v>
      </c>
      <c r="Q23" s="19"/>
      <c r="R23" s="1"/>
    </row>
    <row r="24" spans="3:18" ht="15.6">
      <c r="C24" s="5"/>
      <c r="D24" s="13"/>
      <c r="E24" s="27">
        <v>6</v>
      </c>
      <c r="F24" s="34"/>
      <c r="G24" s="28" t="s">
        <v>52</v>
      </c>
      <c r="H24" s="29" t="s">
        <v>53</v>
      </c>
      <c r="I24" s="22" t="s">
        <v>25</v>
      </c>
      <c r="J24" s="29" t="s">
        <v>26</v>
      </c>
      <c r="K24" s="29" t="s">
        <v>44</v>
      </c>
      <c r="L24" s="30">
        <v>42167</v>
      </c>
      <c r="M24" s="31" t="s">
        <v>54</v>
      </c>
      <c r="N24" s="31" t="s">
        <v>46</v>
      </c>
      <c r="O24" s="25" t="s">
        <v>30</v>
      </c>
      <c r="P24" s="35" t="s">
        <v>37</v>
      </c>
      <c r="Q24" s="19"/>
      <c r="R24" s="1"/>
    </row>
    <row r="25" spans="3:18" ht="15.6">
      <c r="C25" s="5"/>
      <c r="D25" s="13"/>
      <c r="E25" s="27">
        <v>7</v>
      </c>
      <c r="F25" s="36"/>
      <c r="G25" s="37" t="s">
        <v>55</v>
      </c>
      <c r="H25" s="38" t="s">
        <v>56</v>
      </c>
      <c r="I25" s="38" t="s">
        <v>25</v>
      </c>
      <c r="J25" s="38" t="s">
        <v>26</v>
      </c>
      <c r="K25" s="38" t="s">
        <v>57</v>
      </c>
      <c r="L25" s="39">
        <v>42531</v>
      </c>
      <c r="M25" s="40" t="s">
        <v>58</v>
      </c>
      <c r="N25" s="40" t="s">
        <v>35</v>
      </c>
      <c r="O25" s="25" t="s">
        <v>30</v>
      </c>
      <c r="P25" s="41" t="s">
        <v>59</v>
      </c>
      <c r="Q25" s="19"/>
      <c r="R25" s="1"/>
    </row>
    <row r="26" spans="3:18" ht="15.6">
      <c r="C26" s="5"/>
      <c r="D26" s="13"/>
      <c r="E26" s="27">
        <v>8</v>
      </c>
      <c r="F26" s="42"/>
      <c r="G26" s="37" t="s">
        <v>60</v>
      </c>
      <c r="H26" s="38" t="s">
        <v>61</v>
      </c>
      <c r="I26" s="38" t="s">
        <v>62</v>
      </c>
      <c r="J26" s="38" t="s">
        <v>26</v>
      </c>
      <c r="K26" s="38" t="s">
        <v>63</v>
      </c>
      <c r="L26" s="39">
        <v>42348</v>
      </c>
      <c r="M26" s="40" t="s">
        <v>64</v>
      </c>
      <c r="N26" s="40" t="s">
        <v>65</v>
      </c>
      <c r="O26" s="43" t="s">
        <v>66</v>
      </c>
      <c r="P26" s="41" t="s">
        <v>67</v>
      </c>
      <c r="Q26" s="19"/>
      <c r="R26" s="1"/>
    </row>
    <row r="27" spans="3:18" ht="15.6">
      <c r="C27" s="5"/>
      <c r="D27" s="13"/>
      <c r="E27" s="16">
        <v>9</v>
      </c>
      <c r="F27" s="42"/>
      <c r="G27" s="37" t="s">
        <v>68</v>
      </c>
      <c r="H27" s="38" t="s">
        <v>69</v>
      </c>
      <c r="I27" s="38" t="s">
        <v>62</v>
      </c>
      <c r="J27" s="38" t="s">
        <v>26</v>
      </c>
      <c r="K27" s="38" t="s">
        <v>63</v>
      </c>
      <c r="L27" s="39">
        <v>43497</v>
      </c>
      <c r="M27" s="40" t="s">
        <v>70</v>
      </c>
      <c r="N27" s="40" t="s">
        <v>58</v>
      </c>
      <c r="O27" s="25" t="s">
        <v>30</v>
      </c>
      <c r="P27" s="44" t="s">
        <v>37</v>
      </c>
      <c r="Q27" s="19"/>
      <c r="R27" s="1"/>
    </row>
    <row r="28" spans="3:18" ht="15.6">
      <c r="C28" s="5"/>
      <c r="D28" s="13"/>
      <c r="E28" s="27">
        <v>10</v>
      </c>
      <c r="F28" s="42" t="s">
        <v>71</v>
      </c>
      <c r="G28" s="37" t="s">
        <v>72</v>
      </c>
      <c r="H28" s="38" t="s">
        <v>73</v>
      </c>
      <c r="I28" s="38" t="s">
        <v>62</v>
      </c>
      <c r="J28" s="38" t="s">
        <v>26</v>
      </c>
      <c r="K28" s="38" t="s">
        <v>63</v>
      </c>
      <c r="L28" s="39">
        <v>43497</v>
      </c>
      <c r="M28" s="40" t="s">
        <v>70</v>
      </c>
      <c r="N28" s="40" t="s">
        <v>58</v>
      </c>
      <c r="O28" s="25" t="s">
        <v>30</v>
      </c>
      <c r="P28" s="44" t="s">
        <v>37</v>
      </c>
      <c r="Q28" s="19"/>
      <c r="R28" s="1"/>
    </row>
    <row r="29" spans="3:18" ht="15.6">
      <c r="C29" s="5"/>
      <c r="D29" s="13"/>
      <c r="E29" s="27">
        <v>11</v>
      </c>
      <c r="F29" s="42"/>
      <c r="G29" s="37" t="s">
        <v>74</v>
      </c>
      <c r="H29" s="38" t="s">
        <v>75</v>
      </c>
      <c r="I29" s="38" t="s">
        <v>62</v>
      </c>
      <c r="J29" s="38" t="s">
        <v>26</v>
      </c>
      <c r="K29" s="38" t="s">
        <v>57</v>
      </c>
      <c r="L29" s="39">
        <v>42165</v>
      </c>
      <c r="M29" s="40" t="s">
        <v>46</v>
      </c>
      <c r="N29" s="40" t="s">
        <v>76</v>
      </c>
      <c r="O29" s="32" t="s">
        <v>36</v>
      </c>
      <c r="P29" s="41" t="s">
        <v>67</v>
      </c>
      <c r="Q29" s="19"/>
      <c r="R29" s="1"/>
    </row>
    <row r="30" spans="3:18" ht="15.6">
      <c r="C30" s="5"/>
      <c r="D30" s="13"/>
      <c r="E30" s="27">
        <v>12</v>
      </c>
      <c r="F30" s="42"/>
      <c r="G30" s="37" t="s">
        <v>77</v>
      </c>
      <c r="H30" s="38" t="s">
        <v>78</v>
      </c>
      <c r="I30" s="38" t="s">
        <v>62</v>
      </c>
      <c r="J30" s="38" t="s">
        <v>26</v>
      </c>
      <c r="K30" s="38" t="s">
        <v>57</v>
      </c>
      <c r="L30" s="39">
        <v>42166</v>
      </c>
      <c r="M30" s="40" t="s">
        <v>79</v>
      </c>
      <c r="N30" s="40" t="s">
        <v>80</v>
      </c>
      <c r="O30" s="32" t="s">
        <v>36</v>
      </c>
      <c r="P30" s="41" t="s">
        <v>67</v>
      </c>
      <c r="Q30" s="19"/>
      <c r="R30" s="1"/>
    </row>
    <row r="31" spans="3:18" ht="15.6">
      <c r="C31" s="5"/>
      <c r="D31" s="13"/>
      <c r="E31" s="16">
        <v>13</v>
      </c>
      <c r="F31" s="42"/>
      <c r="G31" s="37" t="s">
        <v>81</v>
      </c>
      <c r="H31" s="38" t="s">
        <v>82</v>
      </c>
      <c r="I31" s="38" t="s">
        <v>62</v>
      </c>
      <c r="J31" s="38" t="s">
        <v>83</v>
      </c>
      <c r="K31" s="38" t="s">
        <v>84</v>
      </c>
      <c r="L31" s="39">
        <v>42167</v>
      </c>
      <c r="M31" s="40" t="s">
        <v>85</v>
      </c>
      <c r="N31" s="40" t="s">
        <v>86</v>
      </c>
      <c r="O31" s="25" t="s">
        <v>30</v>
      </c>
      <c r="P31" s="44" t="s">
        <v>37</v>
      </c>
      <c r="Q31" s="19"/>
      <c r="R31" s="1"/>
    </row>
    <row r="32" spans="3:18" ht="15.6">
      <c r="C32" s="5"/>
      <c r="D32" s="13"/>
      <c r="E32" s="27">
        <v>14</v>
      </c>
      <c r="F32" s="45"/>
      <c r="G32" s="37" t="s">
        <v>87</v>
      </c>
      <c r="H32" s="38" t="s">
        <v>88</v>
      </c>
      <c r="I32" s="38" t="s">
        <v>62</v>
      </c>
      <c r="J32" s="38" t="s">
        <v>26</v>
      </c>
      <c r="K32" s="38" t="s">
        <v>84</v>
      </c>
      <c r="L32" s="39">
        <v>42350</v>
      </c>
      <c r="M32" s="40" t="s">
        <v>70</v>
      </c>
      <c r="N32" s="40" t="s">
        <v>46</v>
      </c>
      <c r="O32" s="32" t="s">
        <v>36</v>
      </c>
      <c r="P32" s="44" t="s">
        <v>37</v>
      </c>
      <c r="Q32" s="19"/>
      <c r="R32" s="1"/>
    </row>
    <row r="33" spans="3:18" ht="15.6">
      <c r="C33" s="5"/>
      <c r="D33" s="13"/>
      <c r="E33" s="27">
        <v>15</v>
      </c>
      <c r="F33" s="46"/>
      <c r="G33" s="47" t="s">
        <v>89</v>
      </c>
      <c r="H33" s="48" t="s">
        <v>90</v>
      </c>
      <c r="I33" s="48" t="s">
        <v>91</v>
      </c>
      <c r="J33" s="48" t="s">
        <v>83</v>
      </c>
      <c r="K33" s="48" t="s">
        <v>63</v>
      </c>
      <c r="L33" s="49">
        <v>43739</v>
      </c>
      <c r="M33" s="50" t="s">
        <v>35</v>
      </c>
      <c r="N33" s="50" t="s">
        <v>58</v>
      </c>
      <c r="O33" s="25" t="s">
        <v>30</v>
      </c>
      <c r="P33" s="51" t="s">
        <v>92</v>
      </c>
      <c r="Q33" s="19"/>
      <c r="R33" s="1"/>
    </row>
    <row r="34" spans="3:18" ht="15.6">
      <c r="C34" s="5"/>
      <c r="D34" s="13"/>
      <c r="E34" s="27">
        <v>16</v>
      </c>
      <c r="F34" s="52"/>
      <c r="G34" s="47" t="s">
        <v>93</v>
      </c>
      <c r="H34" s="48" t="s">
        <v>94</v>
      </c>
      <c r="I34" s="48" t="s">
        <v>95</v>
      </c>
      <c r="J34" s="48" t="s">
        <v>26</v>
      </c>
      <c r="K34" s="48" t="s">
        <v>63</v>
      </c>
      <c r="L34" s="49">
        <v>43467</v>
      </c>
      <c r="M34" s="50" t="s">
        <v>45</v>
      </c>
      <c r="N34" s="50" t="s">
        <v>64</v>
      </c>
      <c r="O34" s="32" t="s">
        <v>36</v>
      </c>
      <c r="P34" s="51" t="s">
        <v>92</v>
      </c>
      <c r="Q34" s="19"/>
      <c r="R34" s="1"/>
    </row>
    <row r="35" spans="3:18" ht="15.6">
      <c r="C35" s="5"/>
      <c r="D35" s="13"/>
      <c r="E35" s="16">
        <v>17</v>
      </c>
      <c r="F35" s="52"/>
      <c r="G35" s="47" t="s">
        <v>96</v>
      </c>
      <c r="H35" s="48" t="s">
        <v>97</v>
      </c>
      <c r="I35" s="48" t="s">
        <v>95</v>
      </c>
      <c r="J35" s="48" t="s">
        <v>26</v>
      </c>
      <c r="K35" s="48" t="s">
        <v>63</v>
      </c>
      <c r="L35" s="49">
        <v>43009</v>
      </c>
      <c r="M35" s="50" t="s">
        <v>64</v>
      </c>
      <c r="N35" s="50" t="s">
        <v>35</v>
      </c>
      <c r="O35" s="25" t="s">
        <v>30</v>
      </c>
      <c r="P35" s="51" t="s">
        <v>92</v>
      </c>
      <c r="Q35" s="19"/>
      <c r="R35" s="1"/>
    </row>
    <row r="36" spans="3:18" ht="15.6">
      <c r="C36" s="5"/>
      <c r="D36" s="13"/>
      <c r="E36" s="27">
        <v>18</v>
      </c>
      <c r="F36" s="52" t="s">
        <v>98</v>
      </c>
      <c r="G36" s="47" t="s">
        <v>99</v>
      </c>
      <c r="H36" s="48" t="str" cm="1">
        <f t="array" ref="H36">_xldudf_GPT("rephrase this :Employee Credentials and other personal data in the company")</f>
        <v>The company holds employee credentials and other personal information.</v>
      </c>
      <c r="I36" s="48" t="s">
        <v>95</v>
      </c>
      <c r="J36" s="48" t="s">
        <v>26</v>
      </c>
      <c r="K36" s="48" t="s">
        <v>63</v>
      </c>
      <c r="L36" s="49">
        <v>43739</v>
      </c>
      <c r="M36" s="53" t="s">
        <v>37</v>
      </c>
      <c r="N36" s="53" t="s">
        <v>37</v>
      </c>
      <c r="O36" s="25" t="s">
        <v>30</v>
      </c>
      <c r="P36" s="54" t="s">
        <v>37</v>
      </c>
      <c r="Q36" s="19"/>
      <c r="R36" s="1"/>
    </row>
    <row r="37" spans="3:18" ht="15.6">
      <c r="C37" s="5"/>
      <c r="D37" s="13"/>
      <c r="E37" s="27">
        <v>19</v>
      </c>
      <c r="F37" s="52"/>
      <c r="G37" s="47" t="s">
        <v>100</v>
      </c>
      <c r="H37" s="48" t="s">
        <v>101</v>
      </c>
      <c r="I37" s="48" t="s">
        <v>95</v>
      </c>
      <c r="J37" s="48" t="s">
        <v>26</v>
      </c>
      <c r="K37" s="48" t="s">
        <v>63</v>
      </c>
      <c r="L37" s="49">
        <v>43467</v>
      </c>
      <c r="M37" s="53" t="s">
        <v>37</v>
      </c>
      <c r="N37" s="53" t="s">
        <v>37</v>
      </c>
      <c r="O37" s="25" t="s">
        <v>30</v>
      </c>
      <c r="P37" s="54" t="s">
        <v>37</v>
      </c>
      <c r="Q37" s="19"/>
      <c r="R37" s="1"/>
    </row>
    <row r="38" spans="3:18" ht="15.6">
      <c r="C38" s="5"/>
      <c r="D38" s="13"/>
      <c r="E38" s="27">
        <v>20</v>
      </c>
      <c r="F38" s="52"/>
      <c r="G38" s="47" t="s">
        <v>102</v>
      </c>
      <c r="H38" s="48" t="s">
        <v>103</v>
      </c>
      <c r="I38" s="48" t="s">
        <v>62</v>
      </c>
      <c r="J38" s="48" t="s">
        <v>26</v>
      </c>
      <c r="K38" s="48" t="s">
        <v>63</v>
      </c>
      <c r="L38" s="49">
        <v>43009</v>
      </c>
      <c r="M38" s="50" t="s">
        <v>35</v>
      </c>
      <c r="N38" s="50" t="s">
        <v>35</v>
      </c>
      <c r="O38" s="25" t="s">
        <v>30</v>
      </c>
      <c r="P38" s="51" t="s">
        <v>92</v>
      </c>
      <c r="Q38" s="19"/>
      <c r="R38" s="1"/>
    </row>
    <row r="39" spans="3:18" ht="15.6">
      <c r="C39" s="5"/>
      <c r="D39" s="13"/>
      <c r="E39" s="16">
        <v>21</v>
      </c>
      <c r="F39" s="55"/>
      <c r="G39" s="56" t="s">
        <v>104</v>
      </c>
      <c r="H39" s="48" t="s">
        <v>105</v>
      </c>
      <c r="I39" s="48" t="s">
        <v>95</v>
      </c>
      <c r="J39" s="48" t="s">
        <v>26</v>
      </c>
      <c r="K39" s="48" t="s">
        <v>63</v>
      </c>
      <c r="L39" s="49">
        <v>44106</v>
      </c>
      <c r="M39" s="50" t="s">
        <v>46</v>
      </c>
      <c r="N39" s="50" t="s">
        <v>35</v>
      </c>
      <c r="O39" s="25" t="s">
        <v>30</v>
      </c>
      <c r="P39" s="54" t="s">
        <v>37</v>
      </c>
      <c r="Q39" s="19"/>
      <c r="R39" s="1"/>
    </row>
    <row r="40" spans="3:18" ht="15.6">
      <c r="C40" s="5"/>
      <c r="D40" s="13"/>
      <c r="E40" s="27">
        <v>22</v>
      </c>
      <c r="F40" s="57"/>
      <c r="G40" s="58" t="s">
        <v>106</v>
      </c>
      <c r="H40" s="59" t="str" cm="1">
        <f t="array" ref="H40">_xldudf_GPT(" describe in one line as an asset",Table1[[#This Row],[Asset Name]])</f>
        <v>A comprehensive and enforceable framework for protecting an organization's information assets.</v>
      </c>
      <c r="I40" s="59" t="s">
        <v>107</v>
      </c>
      <c r="J40" s="59" t="s">
        <v>26</v>
      </c>
      <c r="K40" s="59" t="s">
        <v>63</v>
      </c>
      <c r="L40" s="60">
        <v>42166</v>
      </c>
      <c r="M40" s="61" t="s">
        <v>37</v>
      </c>
      <c r="N40" s="61" t="s">
        <v>37</v>
      </c>
      <c r="O40" s="25" t="s">
        <v>30</v>
      </c>
      <c r="P40" s="62" t="s">
        <v>108</v>
      </c>
      <c r="Q40" s="19"/>
      <c r="R40" s="1"/>
    </row>
    <row r="41" spans="3:18" ht="15.6">
      <c r="C41" s="5"/>
      <c r="D41" s="13"/>
      <c r="E41" s="27">
        <v>23</v>
      </c>
      <c r="F41" s="57"/>
      <c r="G41" s="58" t="s">
        <v>109</v>
      </c>
      <c r="H41" s="59" t="str" cm="1">
        <f t="array" ref="H41">_xldudf_GPT(" describe in one line as an asset",Table1[[#This Row],[Asset Name]])</f>
        <v>CP is an asset that helps organizations prepare for and mitigate potential risks and disruptions.</v>
      </c>
      <c r="I41" s="59" t="s">
        <v>107</v>
      </c>
      <c r="J41" s="59" t="s">
        <v>26</v>
      </c>
      <c r="K41" s="59" t="s">
        <v>63</v>
      </c>
      <c r="L41" s="60">
        <v>42167</v>
      </c>
      <c r="M41" s="61" t="s">
        <v>37</v>
      </c>
      <c r="N41" s="61" t="s">
        <v>37</v>
      </c>
      <c r="O41" s="25" t="s">
        <v>30</v>
      </c>
      <c r="P41" s="62" t="s">
        <v>108</v>
      </c>
      <c r="Q41" s="19"/>
      <c r="R41" s="1"/>
    </row>
    <row r="42" spans="3:18" ht="15.6">
      <c r="C42" s="5"/>
      <c r="D42" s="13"/>
      <c r="E42" s="27">
        <v>24</v>
      </c>
      <c r="F42" s="57"/>
      <c r="G42" s="58" t="s">
        <v>110</v>
      </c>
      <c r="H42" s="59" t="str" cm="1">
        <f t="array" ref="H42">_xldudf_GPT(" describe in one line as an asset",Table1[[#This Row],[Asset Name]])</f>
        <v>A comprehensive tool for identifying, assessing, and managing potential risks in a project or organization.</v>
      </c>
      <c r="I42" s="59" t="s">
        <v>107</v>
      </c>
      <c r="J42" s="59" t="s">
        <v>26</v>
      </c>
      <c r="K42" s="59" t="str" cm="1">
        <f t="array" ref="K42">_xldudf_GPT("would be responbility of which department of organization to maintain it, name the department only", Table1[[#This Row],[Asset Name]])</f>
        <v>Risk Management Department</v>
      </c>
      <c r="L42" s="60">
        <v>42350</v>
      </c>
      <c r="M42" s="61" t="s">
        <v>37</v>
      </c>
      <c r="N42" s="61" t="s">
        <v>37</v>
      </c>
      <c r="O42" s="25" t="s">
        <v>30</v>
      </c>
      <c r="P42" s="62" t="s">
        <v>108</v>
      </c>
      <c r="Q42" s="19"/>
      <c r="R42" s="1"/>
    </row>
    <row r="43" spans="3:18" ht="15.6">
      <c r="C43" s="5"/>
      <c r="D43" s="13"/>
      <c r="E43" s="16">
        <v>25</v>
      </c>
      <c r="F43" s="63" t="s">
        <v>111</v>
      </c>
      <c r="G43" s="58" t="s">
        <v>0</v>
      </c>
      <c r="H43" s="59" t="str" cm="1">
        <f t="array" ref="H43">_xldudf_GPT(" describe in one line as an asset",Table1[[#This Row],[Asset Name]])</f>
        <v>A comprehensive and organized record of all valuable resources owned by an individual or organization.</v>
      </c>
      <c r="I43" s="59" t="s">
        <v>107</v>
      </c>
      <c r="J43" s="59" t="s">
        <v>26</v>
      </c>
      <c r="K43" s="59" t="s">
        <v>63</v>
      </c>
      <c r="L43" s="60">
        <v>43739</v>
      </c>
      <c r="M43" s="61" t="s">
        <v>37</v>
      </c>
      <c r="N43" s="61" t="s">
        <v>37</v>
      </c>
      <c r="O43" s="25" t="s">
        <v>30</v>
      </c>
      <c r="P43" s="62" t="s">
        <v>108</v>
      </c>
      <c r="Q43" s="19"/>
      <c r="R43" s="1"/>
    </row>
    <row r="44" spans="3:18" ht="15.6">
      <c r="C44" s="5"/>
      <c r="D44" s="13"/>
      <c r="E44" s="27">
        <v>26</v>
      </c>
      <c r="F44" s="57"/>
      <c r="G44" s="58" t="s">
        <v>112</v>
      </c>
      <c r="H44" s="59" t="str" cm="1">
        <f t="array" ref="H44">_xldudf_GPT(" describe in one line as an asset",Table1[[#This Row],[Asset Name]])</f>
        <v>Organized and accurate records for financial planning and compliance.</v>
      </c>
      <c r="I44" s="59" t="s">
        <v>107</v>
      </c>
      <c r="J44" s="59" t="s">
        <v>26</v>
      </c>
      <c r="K44" s="59" t="str" cm="1">
        <f t="array" ref="K44">_xldudf_GPT("would be responbility of which department of organization to maintain it, name the department only", Table1[[#This Row],[Asset Name]])</f>
        <v>Finance Department</v>
      </c>
      <c r="L44" s="60">
        <v>43467</v>
      </c>
      <c r="M44" s="61" t="s">
        <v>37</v>
      </c>
      <c r="N44" s="61" t="s">
        <v>37</v>
      </c>
      <c r="O44" s="25" t="s">
        <v>30</v>
      </c>
      <c r="P44" s="62" t="s">
        <v>108</v>
      </c>
      <c r="Q44" s="19"/>
      <c r="R44" s="1"/>
    </row>
    <row r="45" spans="3:18" ht="15.6">
      <c r="C45" s="5"/>
      <c r="D45" s="13"/>
      <c r="E45" s="27">
        <v>27</v>
      </c>
      <c r="F45" s="57"/>
      <c r="G45" s="58" t="s">
        <v>113</v>
      </c>
      <c r="H45" s="59" t="str" cm="1">
        <f t="array" ref="H45">_xldudf_GPT(" describe in one line as an asset",Table1[[#This Row],[Asset Name]])</f>
        <v>An asset for increasing brand awareness and driving customer engagement.</v>
      </c>
      <c r="I45" s="59" t="s">
        <v>107</v>
      </c>
      <c r="J45" s="59" t="s">
        <v>26</v>
      </c>
      <c r="K45" s="59" t="str" cm="1">
        <f t="array" ref="K45">_xldudf_GPT("would be responbility of which department of organization to maintain it, name the department only", Table1[[#This Row],[Asset Name]])</f>
        <v>Marketing Department</v>
      </c>
      <c r="L45" s="60">
        <v>43009</v>
      </c>
      <c r="M45" s="61" t="s">
        <v>37</v>
      </c>
      <c r="N45" s="61" t="s">
        <v>37</v>
      </c>
      <c r="O45" s="25" t="s">
        <v>30</v>
      </c>
      <c r="P45" s="62" t="s">
        <v>108</v>
      </c>
      <c r="Q45" s="19"/>
      <c r="R45" s="1"/>
    </row>
    <row r="46" spans="3:18" ht="15.6">
      <c r="C46" s="5"/>
      <c r="D46" s="13"/>
      <c r="E46" s="27">
        <v>28</v>
      </c>
      <c r="F46" s="57"/>
      <c r="G46" s="58" t="s">
        <v>114</v>
      </c>
      <c r="H46" s="59" t="str" cm="1">
        <f t="array" ref="H46">_xldudf_GPT(" describe in one line as an asset",Table1[[#This Row],[Asset Name]])</f>
        <v>A financial instrument that provides protection against potential losses or damages.</v>
      </c>
      <c r="I46" s="59" t="s">
        <v>107</v>
      </c>
      <c r="J46" s="59" t="s">
        <v>26</v>
      </c>
      <c r="K46" s="59" t="s">
        <v>115</v>
      </c>
      <c r="L46" s="60">
        <v>43739</v>
      </c>
      <c r="M46" s="61" t="s">
        <v>37</v>
      </c>
      <c r="N46" s="61" t="s">
        <v>37</v>
      </c>
      <c r="O46" s="25" t="s">
        <v>30</v>
      </c>
      <c r="P46" s="62" t="s">
        <v>108</v>
      </c>
      <c r="Q46" s="19"/>
      <c r="R46" s="1"/>
    </row>
    <row r="47" spans="3:18" ht="15.6">
      <c r="C47" s="5"/>
      <c r="D47" s="13"/>
      <c r="E47" s="16">
        <v>29</v>
      </c>
      <c r="F47" s="64" t="s">
        <v>116</v>
      </c>
      <c r="G47" s="65" t="s">
        <v>117</v>
      </c>
      <c r="H47" s="66" t="s">
        <v>118</v>
      </c>
      <c r="I47" s="66" t="s">
        <v>37</v>
      </c>
      <c r="J47" s="66" t="s">
        <v>26</v>
      </c>
      <c r="K47" s="66" t="s">
        <v>119</v>
      </c>
      <c r="L47" s="67" t="s">
        <v>37</v>
      </c>
      <c r="M47" s="67" t="s">
        <v>37</v>
      </c>
      <c r="N47" s="67" t="s">
        <v>37</v>
      </c>
      <c r="O47" s="67" t="s">
        <v>37</v>
      </c>
      <c r="P47" s="68" t="s">
        <v>37</v>
      </c>
      <c r="Q47" s="19"/>
      <c r="R47" s="1"/>
    </row>
    <row r="48" spans="3:18" ht="15.6">
      <c r="C48" s="5"/>
      <c r="D48" s="13"/>
      <c r="E48" s="27">
        <v>30</v>
      </c>
      <c r="F48" s="69"/>
      <c r="G48" s="65" t="s">
        <v>120</v>
      </c>
      <c r="H48" s="66" t="s">
        <v>121</v>
      </c>
      <c r="I48" s="66" t="s">
        <v>37</v>
      </c>
      <c r="J48" s="66" t="s">
        <v>26</v>
      </c>
      <c r="K48" s="66" t="s">
        <v>119</v>
      </c>
      <c r="L48" s="67" t="s">
        <v>37</v>
      </c>
      <c r="M48" s="67" t="s">
        <v>37</v>
      </c>
      <c r="N48" s="67" t="s">
        <v>37</v>
      </c>
      <c r="O48" s="67" t="s">
        <v>37</v>
      </c>
      <c r="P48" s="68" t="s">
        <v>37</v>
      </c>
      <c r="Q48" s="19"/>
      <c r="R48" s="1"/>
    </row>
    <row r="49" spans="3:18" ht="15.6">
      <c r="C49" s="5"/>
      <c r="D49" s="13"/>
      <c r="E49" s="27">
        <v>31</v>
      </c>
      <c r="F49" s="70" t="s">
        <v>27</v>
      </c>
      <c r="G49" s="71" t="s">
        <v>122</v>
      </c>
      <c r="H49" s="72" t="s">
        <v>123</v>
      </c>
      <c r="I49" s="72" t="s">
        <v>37</v>
      </c>
      <c r="J49" s="72" t="s">
        <v>26</v>
      </c>
      <c r="K49" s="72" t="s">
        <v>27</v>
      </c>
      <c r="L49" s="73" t="s">
        <v>37</v>
      </c>
      <c r="M49" s="73" t="s">
        <v>37</v>
      </c>
      <c r="N49" s="73" t="s">
        <v>37</v>
      </c>
      <c r="O49" s="73" t="s">
        <v>37</v>
      </c>
      <c r="P49" s="74" t="s">
        <v>37</v>
      </c>
      <c r="Q49" s="19"/>
      <c r="R49" s="1"/>
    </row>
    <row r="50" spans="3:18" ht="15.6">
      <c r="C50" s="5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9"/>
      <c r="R50" s="1"/>
    </row>
    <row r="51" spans="3:18" ht="15.6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1"/>
      <c r="R51" s="1"/>
    </row>
  </sheetData>
  <mergeCells count="1">
    <mergeCell ref="H8:L9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2916-466E-4BC4-BDA8-127A8F8EA24D}">
  <dimension ref="E5:M90"/>
  <sheetViews>
    <sheetView showGridLines="0" zoomScale="51" workbookViewId="0">
      <selection activeCell="K48" sqref="H19:K84"/>
    </sheetView>
  </sheetViews>
  <sheetFormatPr defaultRowHeight="14.4"/>
  <cols>
    <col min="8" max="8" width="8.77734375" bestFit="1" customWidth="1"/>
    <col min="9" max="9" width="63.5546875" bestFit="1" customWidth="1"/>
    <col min="10" max="10" width="46.44140625" bestFit="1" customWidth="1"/>
    <col min="11" max="11" width="120.109375" bestFit="1" customWidth="1"/>
  </cols>
  <sheetData>
    <row r="5" spans="5:13" ht="15.6">
      <c r="E5" s="75"/>
      <c r="F5" s="75"/>
      <c r="G5" s="75"/>
      <c r="H5" s="76"/>
      <c r="I5" s="75"/>
      <c r="J5" s="75"/>
      <c r="K5" s="75"/>
      <c r="L5" s="75"/>
      <c r="M5" s="75"/>
    </row>
    <row r="6" spans="5:13" ht="15.6">
      <c r="E6" s="75"/>
      <c r="F6" s="75"/>
      <c r="G6" s="75"/>
      <c r="H6" s="76"/>
      <c r="I6" s="75"/>
      <c r="J6" s="75"/>
      <c r="K6" s="75"/>
      <c r="L6" s="75"/>
      <c r="M6" s="75"/>
    </row>
    <row r="7" spans="5:13" ht="31.2">
      <c r="E7" s="75"/>
      <c r="F7" s="75"/>
      <c r="G7" s="75"/>
      <c r="H7" s="76"/>
      <c r="I7" s="224" t="s">
        <v>135</v>
      </c>
      <c r="J7" s="224"/>
      <c r="K7" s="224"/>
      <c r="L7" s="75"/>
      <c r="M7" s="75"/>
    </row>
    <row r="8" spans="5:13" ht="15.6">
      <c r="E8" s="75"/>
      <c r="F8" s="75"/>
      <c r="G8" s="75"/>
      <c r="H8" s="76"/>
      <c r="I8" s="75"/>
      <c r="J8" s="75"/>
      <c r="K8" s="75"/>
      <c r="L8" s="75"/>
      <c r="M8" s="75"/>
    </row>
    <row r="9" spans="5:13" ht="15.6">
      <c r="E9" s="75"/>
      <c r="F9" s="75"/>
      <c r="G9" s="75"/>
      <c r="H9" s="76"/>
      <c r="I9" s="75"/>
      <c r="J9" s="75"/>
      <c r="K9" s="75"/>
      <c r="L9" s="75"/>
      <c r="M9" s="75"/>
    </row>
    <row r="10" spans="5:13" ht="15.6">
      <c r="E10" s="75"/>
      <c r="F10" s="75"/>
      <c r="G10" s="75"/>
      <c r="H10" s="76"/>
      <c r="I10" s="75"/>
      <c r="J10" s="75"/>
      <c r="K10" s="77" t="s">
        <v>136</v>
      </c>
      <c r="L10" s="75"/>
      <c r="M10" s="75"/>
    </row>
    <row r="11" spans="5:13" ht="15.6">
      <c r="E11" s="75"/>
      <c r="F11" s="75"/>
      <c r="G11" s="75"/>
      <c r="H11" s="76"/>
      <c r="I11" s="75"/>
      <c r="J11" s="75"/>
      <c r="K11" s="77" t="s">
        <v>137</v>
      </c>
      <c r="L11" s="75"/>
      <c r="M11" s="75"/>
    </row>
    <row r="12" spans="5:13" ht="15.6">
      <c r="E12" s="75"/>
      <c r="F12" s="75"/>
      <c r="G12" s="75"/>
      <c r="H12" s="76"/>
      <c r="I12" s="75"/>
      <c r="J12" s="75"/>
      <c r="K12" s="77" t="s">
        <v>138</v>
      </c>
      <c r="L12" s="75"/>
      <c r="M12" s="75"/>
    </row>
    <row r="13" spans="5:13" ht="15.6">
      <c r="E13" s="75"/>
      <c r="F13" s="75"/>
      <c r="G13" s="75"/>
      <c r="H13" s="76"/>
      <c r="I13" s="75"/>
      <c r="J13" s="75"/>
      <c r="K13" s="77"/>
      <c r="L13" s="75"/>
      <c r="M13" s="75"/>
    </row>
    <row r="14" spans="5:13" ht="15.6">
      <c r="E14" s="75"/>
      <c r="F14" s="75"/>
      <c r="G14" s="75"/>
      <c r="H14" s="76"/>
      <c r="I14" s="75"/>
      <c r="J14" s="75"/>
      <c r="K14" s="77"/>
      <c r="L14" s="75"/>
      <c r="M14" s="75"/>
    </row>
    <row r="15" spans="5:13" ht="15.6">
      <c r="E15" s="75"/>
      <c r="F15" s="75"/>
      <c r="G15" s="78"/>
      <c r="H15" s="79"/>
      <c r="I15" s="78"/>
      <c r="J15" s="78"/>
      <c r="K15" s="78"/>
      <c r="L15" s="78"/>
      <c r="M15" s="75"/>
    </row>
    <row r="16" spans="5:13" ht="15.6">
      <c r="E16" s="75"/>
      <c r="F16" s="75"/>
      <c r="G16" s="78"/>
      <c r="H16" s="79"/>
      <c r="I16" s="78"/>
      <c r="J16" s="78"/>
      <c r="K16" s="78"/>
      <c r="L16" s="78"/>
      <c r="M16" s="75"/>
    </row>
    <row r="17" spans="5:13" ht="15.6">
      <c r="E17" s="75"/>
      <c r="F17" s="75"/>
      <c r="G17" s="78"/>
      <c r="H17" s="79"/>
      <c r="I17" s="78"/>
      <c r="J17" s="78"/>
      <c r="K17" s="78"/>
      <c r="L17" s="78"/>
      <c r="M17" s="75"/>
    </row>
    <row r="18" spans="5:13" ht="15.6">
      <c r="E18" s="80"/>
      <c r="F18" s="80"/>
      <c r="G18" s="81"/>
      <c r="H18" s="82" t="s">
        <v>139</v>
      </c>
      <c r="I18" s="83" t="s">
        <v>140</v>
      </c>
      <c r="J18" s="84" t="s">
        <v>141</v>
      </c>
      <c r="K18" s="85" t="s">
        <v>142</v>
      </c>
      <c r="L18" s="81"/>
      <c r="M18" s="80"/>
    </row>
    <row r="19" spans="5:13" ht="15.6">
      <c r="E19" s="75"/>
      <c r="F19" s="75"/>
      <c r="G19" s="78"/>
      <c r="H19" s="86">
        <v>1</v>
      </c>
      <c r="I19" s="87"/>
      <c r="J19" s="88" t="s">
        <v>143</v>
      </c>
      <c r="K19" s="89" t="s">
        <v>144</v>
      </c>
      <c r="L19" s="78"/>
      <c r="M19" s="75"/>
    </row>
    <row r="20" spans="5:13" ht="15.6">
      <c r="E20" s="75"/>
      <c r="F20" s="75"/>
      <c r="G20" s="78"/>
      <c r="H20" s="90">
        <v>2</v>
      </c>
      <c r="I20" s="91" t="s">
        <v>23</v>
      </c>
      <c r="J20" s="92" t="s">
        <v>145</v>
      </c>
      <c r="K20" s="93" t="s">
        <v>146</v>
      </c>
      <c r="L20" s="78"/>
      <c r="M20" s="75"/>
    </row>
    <row r="21" spans="5:13" ht="15.6">
      <c r="E21" s="75"/>
      <c r="F21" s="75"/>
      <c r="G21" s="78"/>
      <c r="H21" s="94">
        <v>3</v>
      </c>
      <c r="I21" s="91"/>
      <c r="J21" s="92" t="s">
        <v>147</v>
      </c>
      <c r="K21" s="93" t="s">
        <v>148</v>
      </c>
      <c r="L21" s="78"/>
      <c r="M21" s="75"/>
    </row>
    <row r="22" spans="5:13" ht="15.6">
      <c r="E22" s="75"/>
      <c r="F22" s="75"/>
      <c r="G22" s="78"/>
      <c r="H22" s="86">
        <v>4</v>
      </c>
      <c r="I22" s="95"/>
      <c r="J22" s="96" t="s">
        <v>149</v>
      </c>
      <c r="K22" s="93" t="s">
        <v>150</v>
      </c>
      <c r="L22" s="78"/>
      <c r="M22" s="75"/>
    </row>
    <row r="23" spans="5:13" ht="15.6">
      <c r="E23" s="75"/>
      <c r="F23" s="75"/>
      <c r="G23" s="78"/>
      <c r="H23" s="94">
        <v>5</v>
      </c>
      <c r="I23" s="97"/>
      <c r="J23" s="98" t="s">
        <v>151</v>
      </c>
      <c r="K23" s="99" t="s">
        <v>152</v>
      </c>
      <c r="L23" s="78"/>
      <c r="M23" s="75"/>
    </row>
    <row r="24" spans="5:13" ht="15.6">
      <c r="E24" s="75"/>
      <c r="F24" s="75"/>
      <c r="G24" s="78"/>
      <c r="H24" s="86">
        <v>6</v>
      </c>
      <c r="I24" s="100" t="s">
        <v>32</v>
      </c>
      <c r="J24" s="98" t="s">
        <v>153</v>
      </c>
      <c r="K24" s="99" t="s">
        <v>154</v>
      </c>
      <c r="L24" s="78"/>
      <c r="M24" s="75"/>
    </row>
    <row r="25" spans="5:13" ht="15.6">
      <c r="E25" s="75"/>
      <c r="F25" s="75"/>
      <c r="G25" s="78"/>
      <c r="H25" s="90">
        <v>7</v>
      </c>
      <c r="I25" s="100"/>
      <c r="J25" s="98" t="s">
        <v>155</v>
      </c>
      <c r="K25" s="99" t="s">
        <v>156</v>
      </c>
      <c r="L25" s="78"/>
      <c r="M25" s="75"/>
    </row>
    <row r="26" spans="5:13" ht="15.6">
      <c r="E26" s="75"/>
      <c r="F26" s="75"/>
      <c r="G26" s="78"/>
      <c r="H26" s="94">
        <v>8</v>
      </c>
      <c r="I26" s="101"/>
      <c r="J26" s="98" t="s">
        <v>157</v>
      </c>
      <c r="K26" s="99" t="s">
        <v>158</v>
      </c>
      <c r="L26" s="78"/>
      <c r="M26" s="75"/>
    </row>
    <row r="27" spans="5:13" ht="15.6">
      <c r="E27" s="75"/>
      <c r="F27" s="75"/>
      <c r="G27" s="78"/>
      <c r="H27" s="86">
        <v>9</v>
      </c>
      <c r="I27" s="102"/>
      <c r="J27" s="103" t="s">
        <v>159</v>
      </c>
      <c r="K27" s="104" t="s">
        <v>160</v>
      </c>
      <c r="L27" s="78"/>
      <c r="M27" s="75"/>
    </row>
    <row r="28" spans="5:13" ht="15.6">
      <c r="E28" s="75"/>
      <c r="F28" s="75"/>
      <c r="G28" s="78"/>
      <c r="H28" s="94">
        <v>10</v>
      </c>
      <c r="I28" s="105" t="s">
        <v>38</v>
      </c>
      <c r="J28" s="103" t="s">
        <v>161</v>
      </c>
      <c r="K28" s="104" t="s">
        <v>162</v>
      </c>
      <c r="L28" s="78"/>
      <c r="M28" s="75"/>
    </row>
    <row r="29" spans="5:13" ht="15.6">
      <c r="E29" s="75"/>
      <c r="F29" s="75"/>
      <c r="G29" s="78"/>
      <c r="H29" s="86">
        <v>11</v>
      </c>
      <c r="I29" s="106"/>
      <c r="J29" s="107" t="s">
        <v>163</v>
      </c>
      <c r="K29" s="108" t="s">
        <v>164</v>
      </c>
      <c r="L29" s="78"/>
      <c r="M29" s="75"/>
    </row>
    <row r="30" spans="5:13" ht="15.6">
      <c r="E30" s="75"/>
      <c r="F30" s="75"/>
      <c r="G30" s="78"/>
      <c r="H30" s="90">
        <v>12</v>
      </c>
      <c r="I30" s="109"/>
      <c r="J30" s="107" t="s">
        <v>165</v>
      </c>
      <c r="K30" s="108" t="s">
        <v>166</v>
      </c>
      <c r="L30" s="78"/>
      <c r="M30" s="75"/>
    </row>
    <row r="31" spans="5:13" ht="15.6">
      <c r="E31" s="75"/>
      <c r="F31" s="75"/>
      <c r="G31" s="78"/>
      <c r="H31" s="94">
        <v>13</v>
      </c>
      <c r="I31" s="109" t="s">
        <v>42</v>
      </c>
      <c r="J31" s="107" t="s">
        <v>167</v>
      </c>
      <c r="K31" s="108" t="s">
        <v>168</v>
      </c>
      <c r="L31" s="78"/>
      <c r="M31" s="75"/>
    </row>
    <row r="32" spans="5:13" ht="15.6">
      <c r="E32" s="75"/>
      <c r="F32" s="75"/>
      <c r="G32" s="78"/>
      <c r="H32" s="86">
        <v>14</v>
      </c>
      <c r="I32" s="109"/>
      <c r="J32" s="107" t="s">
        <v>169</v>
      </c>
      <c r="K32" s="108" t="s">
        <v>170</v>
      </c>
      <c r="L32" s="78"/>
      <c r="M32" s="75"/>
    </row>
    <row r="33" spans="5:13" ht="15.6">
      <c r="E33" s="75"/>
      <c r="F33" s="75"/>
      <c r="G33" s="78"/>
      <c r="H33" s="94">
        <v>15</v>
      </c>
      <c r="I33" s="110"/>
      <c r="J33" s="107" t="s">
        <v>171</v>
      </c>
      <c r="K33" s="108" t="s">
        <v>172</v>
      </c>
      <c r="L33" s="78"/>
      <c r="M33" s="75"/>
    </row>
    <row r="34" spans="5:13" ht="15.6">
      <c r="E34" s="75"/>
      <c r="F34" s="75"/>
      <c r="G34" s="78"/>
      <c r="H34" s="86">
        <v>16</v>
      </c>
      <c r="I34" s="111"/>
      <c r="J34" s="112" t="s">
        <v>173</v>
      </c>
      <c r="K34" s="113" t="s">
        <v>174</v>
      </c>
      <c r="L34" s="78"/>
      <c r="M34" s="75"/>
    </row>
    <row r="35" spans="5:13" ht="15.6">
      <c r="E35" s="75"/>
      <c r="F35" s="75"/>
      <c r="G35" s="78"/>
      <c r="H35" s="90">
        <v>17</v>
      </c>
      <c r="I35" s="114" t="s">
        <v>48</v>
      </c>
      <c r="J35" s="112" t="s">
        <v>175</v>
      </c>
      <c r="K35" s="113" t="s">
        <v>176</v>
      </c>
      <c r="L35" s="78"/>
      <c r="M35" s="75"/>
    </row>
    <row r="36" spans="5:13" ht="15.6">
      <c r="E36" s="75"/>
      <c r="F36" s="75"/>
      <c r="G36" s="78"/>
      <c r="H36" s="94">
        <v>18</v>
      </c>
      <c r="I36" s="115"/>
      <c r="J36" s="112" t="s">
        <v>177</v>
      </c>
      <c r="K36" s="113" t="s">
        <v>178</v>
      </c>
      <c r="L36" s="78"/>
      <c r="M36" s="75"/>
    </row>
    <row r="37" spans="5:13" ht="15.6">
      <c r="E37" s="75"/>
      <c r="F37" s="75"/>
      <c r="G37" s="78"/>
      <c r="H37" s="86">
        <v>19</v>
      </c>
      <c r="I37" s="116"/>
      <c r="J37" s="117" t="s">
        <v>179</v>
      </c>
      <c r="K37" s="118" t="s">
        <v>180</v>
      </c>
      <c r="L37" s="78"/>
      <c r="M37" s="75"/>
    </row>
    <row r="38" spans="5:13" ht="15.6">
      <c r="E38" s="75"/>
      <c r="F38" s="75"/>
      <c r="G38" s="78"/>
      <c r="H38" s="94">
        <v>20</v>
      </c>
      <c r="I38" s="119" t="s">
        <v>52</v>
      </c>
      <c r="J38" s="117" t="s">
        <v>181</v>
      </c>
      <c r="K38" s="118" t="s">
        <v>182</v>
      </c>
      <c r="L38" s="78"/>
      <c r="M38" s="75"/>
    </row>
    <row r="39" spans="5:13" ht="15.6">
      <c r="E39" s="75"/>
      <c r="F39" s="75"/>
      <c r="G39" s="78"/>
      <c r="H39" s="86">
        <v>21</v>
      </c>
      <c r="I39" s="119"/>
      <c r="J39" s="117" t="s">
        <v>183</v>
      </c>
      <c r="K39" s="118" t="s">
        <v>184</v>
      </c>
      <c r="L39" s="78"/>
      <c r="M39" s="75"/>
    </row>
    <row r="40" spans="5:13" ht="15.6">
      <c r="E40" s="75"/>
      <c r="F40" s="75"/>
      <c r="G40" s="78"/>
      <c r="H40" s="90">
        <v>22</v>
      </c>
      <c r="I40" s="120"/>
      <c r="J40" s="117" t="s">
        <v>185</v>
      </c>
      <c r="K40" s="118" t="s">
        <v>186</v>
      </c>
      <c r="L40" s="78"/>
      <c r="M40" s="75"/>
    </row>
    <row r="41" spans="5:13" ht="15.6">
      <c r="E41" s="75"/>
      <c r="F41" s="75"/>
      <c r="G41" s="78"/>
      <c r="H41" s="94">
        <v>23</v>
      </c>
      <c r="I41" s="121"/>
      <c r="J41" s="122" t="s">
        <v>187</v>
      </c>
      <c r="K41" s="123" t="s">
        <v>188</v>
      </c>
      <c r="L41" s="78"/>
      <c r="M41" s="75"/>
    </row>
    <row r="42" spans="5:13" ht="15.6">
      <c r="E42" s="75"/>
      <c r="F42" s="75"/>
      <c r="G42" s="78"/>
      <c r="H42" s="86">
        <v>24</v>
      </c>
      <c r="I42" s="124"/>
      <c r="J42" s="122" t="s">
        <v>189</v>
      </c>
      <c r="K42" s="123" t="s">
        <v>190</v>
      </c>
      <c r="L42" s="78"/>
      <c r="M42" s="75"/>
    </row>
    <row r="43" spans="5:13" ht="15.6">
      <c r="E43" s="75"/>
      <c r="F43" s="75"/>
      <c r="G43" s="78"/>
      <c r="H43" s="94">
        <v>25</v>
      </c>
      <c r="I43" s="124" t="s">
        <v>55</v>
      </c>
      <c r="J43" s="125" t="s">
        <v>191</v>
      </c>
      <c r="K43" s="123" t="s">
        <v>192</v>
      </c>
      <c r="L43" s="78"/>
      <c r="M43" s="75"/>
    </row>
    <row r="44" spans="5:13" ht="15.6">
      <c r="E44" s="75"/>
      <c r="F44" s="75"/>
      <c r="G44" s="78"/>
      <c r="H44" s="86">
        <v>26</v>
      </c>
      <c r="I44" s="126"/>
      <c r="J44" s="122" t="s">
        <v>193</v>
      </c>
      <c r="K44" s="123" t="s">
        <v>194</v>
      </c>
      <c r="L44" s="78"/>
      <c r="M44" s="75"/>
    </row>
    <row r="45" spans="5:13" ht="15.6">
      <c r="E45" s="75"/>
      <c r="F45" s="75"/>
      <c r="G45" s="78"/>
      <c r="H45" s="90">
        <v>27</v>
      </c>
      <c r="I45" s="127"/>
      <c r="J45" s="128" t="s">
        <v>195</v>
      </c>
      <c r="K45" s="129" t="s">
        <v>196</v>
      </c>
      <c r="L45" s="78"/>
      <c r="M45" s="75"/>
    </row>
    <row r="46" spans="5:13" ht="15.6">
      <c r="E46" s="75"/>
      <c r="F46" s="75"/>
      <c r="G46" s="78"/>
      <c r="H46" s="94">
        <v>28</v>
      </c>
      <c r="I46" s="130" t="s">
        <v>60</v>
      </c>
      <c r="J46" s="128" t="s">
        <v>197</v>
      </c>
      <c r="K46" s="129" t="s">
        <v>198</v>
      </c>
      <c r="L46" s="78"/>
      <c r="M46" s="75"/>
    </row>
    <row r="47" spans="5:13" ht="15.6">
      <c r="E47" s="75"/>
      <c r="F47" s="75"/>
      <c r="G47" s="78"/>
      <c r="H47" s="86">
        <v>29</v>
      </c>
      <c r="I47" s="131"/>
      <c r="J47" s="128" t="s">
        <v>173</v>
      </c>
      <c r="K47" s="129" t="s">
        <v>199</v>
      </c>
      <c r="L47" s="78"/>
      <c r="M47" s="75"/>
    </row>
    <row r="48" spans="5:13" ht="15.6">
      <c r="E48" s="75"/>
      <c r="F48" s="75"/>
      <c r="G48" s="78"/>
      <c r="H48" s="94">
        <v>30</v>
      </c>
      <c r="I48" s="132"/>
      <c r="J48" s="133" t="s">
        <v>200</v>
      </c>
      <c r="K48" s="134" t="s">
        <v>201</v>
      </c>
      <c r="L48" s="78"/>
      <c r="M48" s="75"/>
    </row>
    <row r="49" spans="5:13" ht="15.6">
      <c r="E49" s="75"/>
      <c r="F49" s="75"/>
      <c r="G49" s="78"/>
      <c r="H49" s="86">
        <v>31</v>
      </c>
      <c r="I49" s="135" t="s">
        <v>68</v>
      </c>
      <c r="J49" s="136" t="s">
        <v>202</v>
      </c>
      <c r="K49" s="134" t="s">
        <v>203</v>
      </c>
      <c r="L49" s="78"/>
      <c r="M49" s="75"/>
    </row>
    <row r="50" spans="5:13" ht="15.6">
      <c r="E50" s="75"/>
      <c r="F50" s="75"/>
      <c r="G50" s="78"/>
      <c r="H50" s="90">
        <v>32</v>
      </c>
      <c r="I50" s="137"/>
      <c r="J50" s="136" t="s">
        <v>204</v>
      </c>
      <c r="K50" s="134" t="s">
        <v>205</v>
      </c>
      <c r="L50" s="78"/>
      <c r="M50" s="75"/>
    </row>
    <row r="51" spans="5:13" ht="15.6">
      <c r="E51" s="75"/>
      <c r="F51" s="75"/>
      <c r="G51" s="78"/>
      <c r="H51" s="94">
        <v>33</v>
      </c>
      <c r="I51" s="138"/>
      <c r="J51" s="139" t="s">
        <v>206</v>
      </c>
      <c r="K51" s="140" t="s">
        <v>207</v>
      </c>
      <c r="L51" s="78"/>
      <c r="M51" s="75"/>
    </row>
    <row r="52" spans="5:13" ht="15.6">
      <c r="E52" s="75"/>
      <c r="F52" s="75"/>
      <c r="G52" s="78"/>
      <c r="H52" s="86">
        <v>34</v>
      </c>
      <c r="I52" s="141" t="s">
        <v>72</v>
      </c>
      <c r="J52" s="139" t="s">
        <v>208</v>
      </c>
      <c r="K52" s="140" t="s">
        <v>209</v>
      </c>
      <c r="L52" s="78"/>
      <c r="M52" s="75"/>
    </row>
    <row r="53" spans="5:13" ht="15.6">
      <c r="E53" s="75"/>
      <c r="F53" s="75"/>
      <c r="G53" s="78"/>
      <c r="H53" s="94">
        <v>35</v>
      </c>
      <c r="I53" s="141"/>
      <c r="J53" s="142" t="s">
        <v>210</v>
      </c>
      <c r="K53" s="140" t="s">
        <v>211</v>
      </c>
      <c r="L53" s="78"/>
      <c r="M53" s="75"/>
    </row>
    <row r="54" spans="5:13" ht="15.6">
      <c r="E54" s="75"/>
      <c r="F54" s="75"/>
      <c r="G54" s="78"/>
      <c r="H54" s="86">
        <v>36</v>
      </c>
      <c r="I54" s="143"/>
      <c r="J54" s="139" t="s">
        <v>212</v>
      </c>
      <c r="K54" s="140" t="s">
        <v>213</v>
      </c>
      <c r="L54" s="78"/>
      <c r="M54" s="75"/>
    </row>
    <row r="55" spans="5:13" ht="15.6">
      <c r="E55" s="75"/>
      <c r="F55" s="75"/>
      <c r="G55" s="78"/>
      <c r="H55" s="90">
        <v>37</v>
      </c>
      <c r="I55" s="144"/>
      <c r="J55" s="145" t="s">
        <v>214</v>
      </c>
      <c r="K55" s="146" t="s">
        <v>215</v>
      </c>
      <c r="L55" s="78"/>
      <c r="M55" s="75"/>
    </row>
    <row r="56" spans="5:13" ht="15.6">
      <c r="E56" s="75"/>
      <c r="F56" s="75"/>
      <c r="G56" s="78"/>
      <c r="H56" s="94">
        <v>38</v>
      </c>
      <c r="I56" s="147" t="s">
        <v>74</v>
      </c>
      <c r="J56" s="145" t="s">
        <v>216</v>
      </c>
      <c r="K56" s="146" t="s">
        <v>217</v>
      </c>
      <c r="L56" s="78"/>
      <c r="M56" s="75"/>
    </row>
    <row r="57" spans="5:13" ht="15.6">
      <c r="E57" s="75"/>
      <c r="F57" s="75"/>
      <c r="G57" s="78"/>
      <c r="H57" s="86">
        <v>39</v>
      </c>
      <c r="I57" s="148"/>
      <c r="J57" s="145" t="s">
        <v>218</v>
      </c>
      <c r="K57" s="146" t="s">
        <v>219</v>
      </c>
      <c r="L57" s="78"/>
      <c r="M57" s="75"/>
    </row>
    <row r="58" spans="5:13" ht="15.6">
      <c r="E58" s="75"/>
      <c r="F58" s="75"/>
      <c r="G58" s="78"/>
      <c r="H58" s="94">
        <v>40</v>
      </c>
      <c r="I58" s="149"/>
      <c r="J58" s="150" t="s">
        <v>185</v>
      </c>
      <c r="K58" s="151" t="s">
        <v>220</v>
      </c>
      <c r="L58" s="78"/>
      <c r="M58" s="75"/>
    </row>
    <row r="59" spans="5:13" ht="15.6">
      <c r="E59" s="75"/>
      <c r="F59" s="75"/>
      <c r="G59" s="78"/>
      <c r="H59" s="86">
        <v>41</v>
      </c>
      <c r="I59" s="152" t="s">
        <v>77</v>
      </c>
      <c r="J59" s="150" t="s">
        <v>221</v>
      </c>
      <c r="K59" s="151" t="s">
        <v>222</v>
      </c>
      <c r="L59" s="78"/>
      <c r="M59" s="75"/>
    </row>
    <row r="60" spans="5:13" ht="15.6">
      <c r="E60" s="75"/>
      <c r="F60" s="75"/>
      <c r="G60" s="78"/>
      <c r="H60" s="90">
        <v>42</v>
      </c>
      <c r="I60" s="153"/>
      <c r="J60" s="154" t="s">
        <v>223</v>
      </c>
      <c r="K60" s="155" t="s">
        <v>224</v>
      </c>
      <c r="L60" s="78"/>
      <c r="M60" s="75"/>
    </row>
    <row r="61" spans="5:13" ht="15.6">
      <c r="E61" s="75"/>
      <c r="F61" s="75"/>
      <c r="G61" s="78"/>
      <c r="H61" s="94">
        <v>43</v>
      </c>
      <c r="I61" s="156" t="s">
        <v>81</v>
      </c>
      <c r="J61" s="154" t="s">
        <v>225</v>
      </c>
      <c r="K61" s="155" t="s">
        <v>226</v>
      </c>
      <c r="L61" s="78"/>
      <c r="M61" s="75"/>
    </row>
    <row r="62" spans="5:13" ht="15.6">
      <c r="E62" s="75"/>
      <c r="F62" s="75"/>
      <c r="G62" s="78"/>
      <c r="H62" s="86">
        <v>44</v>
      </c>
      <c r="I62" s="157"/>
      <c r="J62" s="158" t="s">
        <v>227</v>
      </c>
      <c r="K62" s="155" t="s">
        <v>228</v>
      </c>
      <c r="L62" s="78"/>
      <c r="M62" s="75"/>
    </row>
    <row r="63" spans="5:13" ht="15.6">
      <c r="E63" s="75"/>
      <c r="F63" s="75"/>
      <c r="G63" s="78"/>
      <c r="H63" s="94">
        <v>45</v>
      </c>
      <c r="I63" s="159"/>
      <c r="J63" s="160" t="s">
        <v>229</v>
      </c>
      <c r="K63" s="161" t="s">
        <v>230</v>
      </c>
      <c r="L63" s="78"/>
      <c r="M63" s="75"/>
    </row>
    <row r="64" spans="5:13" ht="15.6">
      <c r="E64" s="75"/>
      <c r="F64" s="75"/>
      <c r="G64" s="78"/>
      <c r="H64" s="86">
        <v>46</v>
      </c>
      <c r="I64" s="162" t="s">
        <v>87</v>
      </c>
      <c r="J64" s="160" t="s">
        <v>231</v>
      </c>
      <c r="K64" s="161" t="s">
        <v>232</v>
      </c>
      <c r="L64" s="78"/>
      <c r="M64" s="75"/>
    </row>
    <row r="65" spans="5:13" ht="15.6">
      <c r="E65" s="75"/>
      <c r="F65" s="75"/>
      <c r="G65" s="78"/>
      <c r="H65" s="90">
        <v>47</v>
      </c>
      <c r="I65" s="163"/>
      <c r="J65" s="164" t="s">
        <v>233</v>
      </c>
      <c r="K65" s="165" t="s">
        <v>234</v>
      </c>
      <c r="L65" s="78"/>
      <c r="M65" s="75"/>
    </row>
    <row r="66" spans="5:13" ht="15.6">
      <c r="E66" s="75"/>
      <c r="F66" s="75"/>
      <c r="G66" s="78"/>
      <c r="H66" s="94">
        <v>48</v>
      </c>
      <c r="I66" s="166"/>
      <c r="J66" s="164" t="s">
        <v>235</v>
      </c>
      <c r="K66" s="165" t="s">
        <v>236</v>
      </c>
      <c r="L66" s="78"/>
      <c r="M66" s="75"/>
    </row>
    <row r="67" spans="5:13" ht="15.6">
      <c r="E67" s="75"/>
      <c r="F67" s="75"/>
      <c r="G67" s="78"/>
      <c r="H67" s="86">
        <v>49</v>
      </c>
      <c r="I67" s="166" t="s">
        <v>237</v>
      </c>
      <c r="J67" s="164" t="s">
        <v>238</v>
      </c>
      <c r="K67" s="165" t="s">
        <v>239</v>
      </c>
      <c r="L67" s="78"/>
      <c r="M67" s="75"/>
    </row>
    <row r="68" spans="5:13" ht="15.6">
      <c r="E68" s="75"/>
      <c r="F68" s="75"/>
      <c r="G68" s="78"/>
      <c r="H68" s="94">
        <v>50</v>
      </c>
      <c r="I68" s="166"/>
      <c r="J68" s="164" t="s">
        <v>240</v>
      </c>
      <c r="K68" s="165" t="s">
        <v>241</v>
      </c>
      <c r="L68" s="78"/>
      <c r="M68" s="75"/>
    </row>
    <row r="69" spans="5:13" ht="15.6">
      <c r="E69" s="75"/>
      <c r="F69" s="75"/>
      <c r="G69" s="78"/>
      <c r="H69" s="86">
        <v>51</v>
      </c>
      <c r="I69" s="167"/>
      <c r="J69" s="164" t="s">
        <v>242</v>
      </c>
      <c r="K69" s="165" t="s">
        <v>243</v>
      </c>
      <c r="L69" s="78"/>
      <c r="M69" s="75"/>
    </row>
    <row r="70" spans="5:13" ht="15.6">
      <c r="E70" s="75"/>
      <c r="F70" s="75"/>
      <c r="G70" s="78"/>
      <c r="H70" s="90">
        <v>52</v>
      </c>
      <c r="I70" s="168"/>
      <c r="J70" s="169" t="s">
        <v>244</v>
      </c>
      <c r="K70" s="170" t="s">
        <v>245</v>
      </c>
      <c r="L70" s="78"/>
      <c r="M70" s="75"/>
    </row>
    <row r="71" spans="5:13" ht="15.6">
      <c r="E71" s="75"/>
      <c r="F71" s="75"/>
      <c r="G71" s="78"/>
      <c r="H71" s="94">
        <v>53</v>
      </c>
      <c r="I71" s="171"/>
      <c r="J71" s="169" t="s">
        <v>246</v>
      </c>
      <c r="K71" s="170" t="s">
        <v>247</v>
      </c>
      <c r="L71" s="78"/>
      <c r="M71" s="75"/>
    </row>
    <row r="72" spans="5:13" ht="15.6">
      <c r="E72" s="75"/>
      <c r="F72" s="75"/>
      <c r="G72" s="78"/>
      <c r="H72" s="86">
        <v>54</v>
      </c>
      <c r="I72" s="171" t="s">
        <v>102</v>
      </c>
      <c r="J72" s="169" t="s">
        <v>238</v>
      </c>
      <c r="K72" s="170" t="s">
        <v>248</v>
      </c>
      <c r="L72" s="78"/>
      <c r="M72" s="75"/>
    </row>
    <row r="73" spans="5:13" ht="15.6">
      <c r="E73" s="75"/>
      <c r="F73" s="75"/>
      <c r="G73" s="78"/>
      <c r="H73" s="94">
        <v>55</v>
      </c>
      <c r="I73" s="172"/>
      <c r="J73" s="169" t="s">
        <v>240</v>
      </c>
      <c r="K73" s="170" t="s">
        <v>249</v>
      </c>
      <c r="L73" s="78"/>
      <c r="M73" s="75"/>
    </row>
    <row r="74" spans="5:13" ht="15.6">
      <c r="E74" s="75"/>
      <c r="F74" s="75"/>
      <c r="G74" s="78"/>
      <c r="H74" s="86">
        <v>56</v>
      </c>
      <c r="I74" s="173"/>
      <c r="J74" s="174" t="s">
        <v>250</v>
      </c>
      <c r="K74" s="175" t="s">
        <v>251</v>
      </c>
      <c r="L74" s="78"/>
      <c r="M74" s="75"/>
    </row>
    <row r="75" spans="5:13" ht="15.6">
      <c r="E75" s="75"/>
      <c r="F75" s="75"/>
      <c r="G75" s="78"/>
      <c r="H75" s="90">
        <v>57</v>
      </c>
      <c r="I75" s="176" t="s">
        <v>252</v>
      </c>
      <c r="J75" s="177" t="s">
        <v>253</v>
      </c>
      <c r="K75" s="178" t="s">
        <v>254</v>
      </c>
      <c r="L75" s="78"/>
      <c r="M75" s="75"/>
    </row>
    <row r="76" spans="5:13" ht="15.6">
      <c r="E76" s="75"/>
      <c r="F76" s="75"/>
      <c r="G76" s="78"/>
      <c r="H76" s="94">
        <v>58</v>
      </c>
      <c r="I76" s="132"/>
      <c r="J76" s="136" t="s">
        <v>255</v>
      </c>
      <c r="K76" s="134" t="s">
        <v>256</v>
      </c>
      <c r="L76" s="78"/>
      <c r="M76" s="75"/>
    </row>
    <row r="77" spans="5:13" ht="15.6">
      <c r="E77" s="75"/>
      <c r="F77" s="75"/>
      <c r="G77" s="78"/>
      <c r="H77" s="86">
        <v>59</v>
      </c>
      <c r="I77" s="135"/>
      <c r="J77" s="136" t="s">
        <v>257</v>
      </c>
      <c r="K77" s="134" t="s">
        <v>258</v>
      </c>
      <c r="L77" s="78"/>
      <c r="M77" s="75"/>
    </row>
    <row r="78" spans="5:13" ht="15.6">
      <c r="E78" s="75"/>
      <c r="F78" s="75"/>
      <c r="G78" s="78"/>
      <c r="H78" s="94">
        <v>60</v>
      </c>
      <c r="I78" s="135" t="s">
        <v>259</v>
      </c>
      <c r="J78" s="136" t="s">
        <v>260</v>
      </c>
      <c r="K78" s="134" t="s">
        <v>261</v>
      </c>
      <c r="L78" s="78"/>
      <c r="M78" s="75"/>
    </row>
    <row r="79" spans="5:13" ht="15.6">
      <c r="E79" s="75"/>
      <c r="F79" s="75"/>
      <c r="G79" s="78"/>
      <c r="H79" s="86">
        <v>61</v>
      </c>
      <c r="I79" s="135"/>
      <c r="J79" s="136" t="s">
        <v>262</v>
      </c>
      <c r="K79" s="134" t="s">
        <v>263</v>
      </c>
      <c r="L79" s="78"/>
      <c r="M79" s="75"/>
    </row>
    <row r="80" spans="5:13" ht="15.6">
      <c r="E80" s="75"/>
      <c r="F80" s="75"/>
      <c r="G80" s="78"/>
      <c r="H80" s="90">
        <v>62</v>
      </c>
      <c r="I80" s="135"/>
      <c r="J80" s="179" t="s">
        <v>264</v>
      </c>
      <c r="K80" s="180" t="s">
        <v>265</v>
      </c>
      <c r="L80" s="78"/>
      <c r="M80" s="75"/>
    </row>
    <row r="81" spans="5:13" ht="15.6">
      <c r="E81" s="75"/>
      <c r="F81" s="75"/>
      <c r="G81" s="78"/>
      <c r="H81" s="181">
        <v>63</v>
      </c>
      <c r="I81" s="182"/>
      <c r="J81" s="183" t="s">
        <v>266</v>
      </c>
      <c r="K81" s="184" t="str" cm="1">
        <f t="array" ref="K81">_xldudf_GPT("threat description how can it impact organization. half liner. Threat is", Table3[[#This Row],[Threat ]])</f>
        <v>Potential loss of sensitive information and customer trust.</v>
      </c>
      <c r="L81" s="78"/>
      <c r="M81" s="75"/>
    </row>
    <row r="82" spans="5:13" ht="15.6">
      <c r="E82" s="75"/>
      <c r="F82" s="75"/>
      <c r="G82" s="78"/>
      <c r="H82" s="185">
        <v>64</v>
      </c>
      <c r="I82" s="186" t="s">
        <v>267</v>
      </c>
      <c r="J82" s="183" t="s">
        <v>268</v>
      </c>
      <c r="K82" s="184" t="str" cm="1">
        <f t="array" ref="K82">_xldudf_GPT("threat description how can it impact organization. half liner. Threat is", Table3[[#This Row],[Threat ]])</f>
        <v>Potential data breaches and loss of sensitive information.</v>
      </c>
      <c r="L82" s="78"/>
      <c r="M82" s="75"/>
    </row>
    <row r="83" spans="5:13" ht="15.6">
      <c r="E83" s="75"/>
      <c r="F83" s="75"/>
      <c r="G83" s="78"/>
      <c r="H83" s="181">
        <v>65</v>
      </c>
      <c r="I83" s="186"/>
      <c r="J83" s="183" t="s">
        <v>165</v>
      </c>
      <c r="K83" s="184" t="str" cm="1">
        <f t="array" ref="K83">_xldudf_GPT("threat description how can it impact organization. half liner. Threat is", Table3[[#This Row],[Threat ]])</f>
        <v>Potential data breaches and compromised sensitive information.</v>
      </c>
      <c r="L83" s="78"/>
      <c r="M83" s="75"/>
    </row>
    <row r="84" spans="5:13" ht="15.6">
      <c r="E84" s="75"/>
      <c r="F84" s="75"/>
      <c r="G84" s="78"/>
      <c r="H84" s="185">
        <v>66</v>
      </c>
      <c r="I84" s="187"/>
      <c r="J84" s="183" t="s">
        <v>269</v>
      </c>
      <c r="K84" s="184" t="str" cm="1">
        <f t="array" ref="K84">_xldudf_GPT("threat description how can it impact organization. half liner. Threat is", Table3[[#This Row],[Threat ]])</f>
        <v>Potential financial loss and damage to reputation.</v>
      </c>
      <c r="L84" s="78"/>
      <c r="M84" s="75"/>
    </row>
    <row r="85" spans="5:13" ht="15.6">
      <c r="E85" s="75"/>
      <c r="F85" s="75"/>
      <c r="G85" s="78"/>
      <c r="H85" s="79"/>
      <c r="I85" s="78"/>
      <c r="J85" s="78"/>
      <c r="K85" s="78"/>
      <c r="L85" s="78"/>
      <c r="M85" s="75"/>
    </row>
    <row r="86" spans="5:13" ht="15.6">
      <c r="E86" s="75"/>
      <c r="F86" s="75"/>
      <c r="G86" s="78"/>
      <c r="H86" s="79"/>
      <c r="I86" s="78"/>
      <c r="J86" s="78"/>
      <c r="K86" s="78"/>
      <c r="L86" s="78"/>
      <c r="M86" s="75"/>
    </row>
    <row r="87" spans="5:13" ht="15.6">
      <c r="E87" s="75"/>
      <c r="F87" s="75"/>
      <c r="G87" s="78"/>
      <c r="H87" s="79"/>
      <c r="I87" s="78"/>
      <c r="J87" s="78"/>
      <c r="K87" s="78"/>
      <c r="L87" s="78"/>
      <c r="M87" s="75"/>
    </row>
    <row r="88" spans="5:13" ht="15.6">
      <c r="E88" s="75"/>
      <c r="F88" s="75"/>
      <c r="G88" s="75"/>
      <c r="H88" s="76"/>
      <c r="I88" s="75"/>
      <c r="J88" s="75"/>
      <c r="K88" s="75"/>
      <c r="L88" s="75"/>
      <c r="M88" s="75"/>
    </row>
    <row r="89" spans="5:13" ht="15.6">
      <c r="E89" s="75"/>
      <c r="F89" s="75"/>
      <c r="G89" s="75"/>
      <c r="H89" s="76"/>
      <c r="I89" s="75"/>
      <c r="J89" s="75"/>
      <c r="K89" s="75"/>
      <c r="L89" s="75"/>
      <c r="M89" s="75"/>
    </row>
    <row r="90" spans="5:13" ht="15.6">
      <c r="E90" s="75"/>
      <c r="F90" s="75"/>
      <c r="G90" s="75"/>
      <c r="H90" s="76"/>
      <c r="I90" s="75"/>
      <c r="J90" s="75"/>
      <c r="K90" s="75"/>
      <c r="L90" s="75"/>
      <c r="M90" s="75"/>
    </row>
  </sheetData>
  <mergeCells count="1">
    <mergeCell ref="I7:K7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7251-96DA-4724-9C95-8C4DD1DFB54C}">
  <dimension ref="B4:I22"/>
  <sheetViews>
    <sheetView showGridLines="0" tabSelected="1" zoomScale="39" zoomScaleNormal="100" workbookViewId="0">
      <selection activeCell="I60" sqref="I60"/>
    </sheetView>
  </sheetViews>
  <sheetFormatPr defaultRowHeight="15.6"/>
  <cols>
    <col min="1" max="1" width="8.88671875" style="75"/>
    <col min="2" max="2" width="6" style="75" bestFit="1" customWidth="1"/>
    <col min="3" max="3" width="33.88671875" style="75" customWidth="1"/>
    <col min="4" max="4" width="20.5546875" style="75" customWidth="1"/>
    <col min="5" max="5" width="13.44140625" style="75" customWidth="1"/>
    <col min="6" max="6" width="16.88671875" style="75" customWidth="1"/>
    <col min="7" max="7" width="15.21875" style="75" customWidth="1"/>
    <col min="8" max="8" width="14.44140625" style="75" customWidth="1"/>
    <col min="9" max="9" width="31.77734375" style="75" customWidth="1"/>
    <col min="10" max="12" width="8.88671875" style="75"/>
    <col min="13" max="13" width="42.77734375" style="75" bestFit="1" customWidth="1"/>
    <col min="14" max="16384" width="8.88671875" style="75"/>
  </cols>
  <sheetData>
    <row r="4" spans="2:9">
      <c r="B4" s="225" t="s">
        <v>274</v>
      </c>
      <c r="C4" s="225" t="s">
        <v>13</v>
      </c>
      <c r="D4" s="228" t="s">
        <v>275</v>
      </c>
      <c r="E4" s="229"/>
      <c r="F4" s="229"/>
      <c r="G4" s="230"/>
      <c r="H4" s="225" t="s">
        <v>276</v>
      </c>
      <c r="I4" s="225" t="s">
        <v>277</v>
      </c>
    </row>
    <row r="5" spans="2:9">
      <c r="B5" s="226"/>
      <c r="C5" s="226"/>
      <c r="D5" s="188" t="s">
        <v>278</v>
      </c>
      <c r="E5" s="188" t="s">
        <v>279</v>
      </c>
      <c r="F5" s="188" t="s">
        <v>280</v>
      </c>
      <c r="G5" s="189" t="s">
        <v>281</v>
      </c>
      <c r="H5" s="226"/>
      <c r="I5" s="226"/>
    </row>
    <row r="6" spans="2:9">
      <c r="B6" s="227"/>
      <c r="C6" s="227"/>
      <c r="D6" s="190">
        <v>3</v>
      </c>
      <c r="E6" s="190">
        <v>3</v>
      </c>
      <c r="F6" s="190">
        <v>2</v>
      </c>
      <c r="G6" s="191">
        <v>18</v>
      </c>
      <c r="H6" s="227"/>
      <c r="I6" s="227"/>
    </row>
    <row r="7" spans="2:9" ht="31.2">
      <c r="B7" s="192">
        <v>1</v>
      </c>
      <c r="C7" s="193" t="s">
        <v>89</v>
      </c>
      <c r="D7" s="194">
        <v>2</v>
      </c>
      <c r="E7" s="194">
        <v>3</v>
      </c>
      <c r="F7" s="194">
        <v>2</v>
      </c>
      <c r="G7" s="194">
        <f t="shared" ref="G7:G22" si="0">(D7*E7*F7)</f>
        <v>12</v>
      </c>
      <c r="H7" s="195" t="str">
        <f t="shared" ref="H7:H22" si="1">IF(G7&lt;6, "L", IF(G7&lt;12, "M", "H"))</f>
        <v>H</v>
      </c>
      <c r="I7" s="192" t="s">
        <v>282</v>
      </c>
    </row>
    <row r="8" spans="2:9" ht="31.2">
      <c r="B8" s="192">
        <v>2</v>
      </c>
      <c r="C8" s="193" t="s">
        <v>283</v>
      </c>
      <c r="D8" s="194">
        <v>2</v>
      </c>
      <c r="E8" s="194">
        <v>3</v>
      </c>
      <c r="F8" s="194">
        <v>2</v>
      </c>
      <c r="G8" s="194">
        <f t="shared" si="0"/>
        <v>12</v>
      </c>
      <c r="H8" s="195" t="str">
        <f t="shared" si="1"/>
        <v>H</v>
      </c>
      <c r="I8" s="192" t="s">
        <v>284</v>
      </c>
    </row>
    <row r="9" spans="2:9">
      <c r="B9" s="192">
        <v>3</v>
      </c>
      <c r="C9" s="193" t="s">
        <v>99</v>
      </c>
      <c r="D9" s="194">
        <v>2</v>
      </c>
      <c r="E9" s="194">
        <v>3</v>
      </c>
      <c r="F9" s="194">
        <v>2</v>
      </c>
      <c r="G9" s="194">
        <f t="shared" si="0"/>
        <v>12</v>
      </c>
      <c r="H9" s="195" t="str">
        <f t="shared" si="1"/>
        <v>H</v>
      </c>
      <c r="I9" s="192" t="s">
        <v>285</v>
      </c>
    </row>
    <row r="10" spans="2:9">
      <c r="B10" s="192">
        <v>4</v>
      </c>
      <c r="C10" s="193" t="s">
        <v>100</v>
      </c>
      <c r="D10" s="194">
        <v>3</v>
      </c>
      <c r="E10" s="194">
        <v>3</v>
      </c>
      <c r="F10" s="194">
        <v>2</v>
      </c>
      <c r="G10" s="194">
        <f t="shared" si="0"/>
        <v>18</v>
      </c>
      <c r="H10" s="195" t="str">
        <f t="shared" si="1"/>
        <v>H</v>
      </c>
      <c r="I10" s="192" t="s">
        <v>286</v>
      </c>
    </row>
    <row r="11" spans="2:9">
      <c r="B11" s="192">
        <v>5</v>
      </c>
      <c r="C11" s="193" t="s">
        <v>68</v>
      </c>
      <c r="D11" s="194">
        <v>3</v>
      </c>
      <c r="E11" s="194">
        <v>3</v>
      </c>
      <c r="F11" s="194">
        <v>2</v>
      </c>
      <c r="G11" s="194">
        <f t="shared" si="0"/>
        <v>18</v>
      </c>
      <c r="H11" s="196" t="str">
        <f t="shared" si="1"/>
        <v>H</v>
      </c>
      <c r="I11" s="192" t="s">
        <v>287</v>
      </c>
    </row>
    <row r="12" spans="2:9">
      <c r="B12" s="192">
        <v>6</v>
      </c>
      <c r="C12" s="193" t="s">
        <v>72</v>
      </c>
      <c r="D12" s="194">
        <v>2</v>
      </c>
      <c r="E12" s="194">
        <v>3</v>
      </c>
      <c r="F12" s="194">
        <v>2</v>
      </c>
      <c r="G12" s="194">
        <f t="shared" si="0"/>
        <v>12</v>
      </c>
      <c r="H12" s="196" t="str">
        <f t="shared" si="1"/>
        <v>H</v>
      </c>
      <c r="I12" s="192" t="s">
        <v>288</v>
      </c>
    </row>
    <row r="13" spans="2:9">
      <c r="B13" s="197">
        <v>7</v>
      </c>
      <c r="C13" s="198" t="s">
        <v>60</v>
      </c>
      <c r="D13" s="199">
        <v>2</v>
      </c>
      <c r="E13" s="199">
        <v>3</v>
      </c>
      <c r="F13" s="199">
        <v>1</v>
      </c>
      <c r="G13" s="199">
        <f t="shared" si="0"/>
        <v>6</v>
      </c>
      <c r="H13" s="200" t="str">
        <f t="shared" si="1"/>
        <v>M</v>
      </c>
      <c r="I13" s="197" t="s">
        <v>289</v>
      </c>
    </row>
    <row r="14" spans="2:9">
      <c r="B14" s="192">
        <v>8</v>
      </c>
      <c r="C14" s="193" t="s">
        <v>93</v>
      </c>
      <c r="D14" s="194">
        <v>2</v>
      </c>
      <c r="E14" s="194">
        <v>3</v>
      </c>
      <c r="F14" s="194">
        <v>2</v>
      </c>
      <c r="G14" s="194">
        <f t="shared" si="0"/>
        <v>12</v>
      </c>
      <c r="H14" s="196" t="str">
        <f t="shared" si="1"/>
        <v>H</v>
      </c>
      <c r="I14" s="192" t="s">
        <v>290</v>
      </c>
    </row>
    <row r="15" spans="2:9">
      <c r="B15" s="201">
        <v>9</v>
      </c>
      <c r="C15" s="202" t="s">
        <v>74</v>
      </c>
      <c r="D15" s="203">
        <v>1</v>
      </c>
      <c r="E15" s="203">
        <v>2</v>
      </c>
      <c r="F15" s="203">
        <v>2</v>
      </c>
      <c r="G15" s="203">
        <f t="shared" si="0"/>
        <v>4</v>
      </c>
      <c r="H15" s="204" t="str">
        <f t="shared" si="1"/>
        <v>L</v>
      </c>
      <c r="I15" s="201" t="s">
        <v>291</v>
      </c>
    </row>
    <row r="16" spans="2:9">
      <c r="B16" s="201">
        <v>10</v>
      </c>
      <c r="C16" s="202" t="s">
        <v>77</v>
      </c>
      <c r="D16" s="203">
        <v>1</v>
      </c>
      <c r="E16" s="203">
        <v>2</v>
      </c>
      <c r="F16" s="203">
        <v>2</v>
      </c>
      <c r="G16" s="203">
        <f t="shared" si="0"/>
        <v>4</v>
      </c>
      <c r="H16" s="204" t="str">
        <f t="shared" si="1"/>
        <v>L</v>
      </c>
      <c r="I16" s="201" t="s">
        <v>292</v>
      </c>
    </row>
    <row r="17" spans="2:9">
      <c r="B17" s="192">
        <v>11</v>
      </c>
      <c r="C17" s="193" t="s">
        <v>42</v>
      </c>
      <c r="D17" s="194">
        <v>2</v>
      </c>
      <c r="E17" s="194">
        <v>3</v>
      </c>
      <c r="F17" s="194">
        <v>2</v>
      </c>
      <c r="G17" s="194">
        <f t="shared" si="0"/>
        <v>12</v>
      </c>
      <c r="H17" s="196" t="str">
        <f t="shared" si="1"/>
        <v>H</v>
      </c>
      <c r="I17" s="192" t="s">
        <v>293</v>
      </c>
    </row>
    <row r="18" spans="2:9" s="5" customFormat="1">
      <c r="B18" s="192">
        <v>12</v>
      </c>
      <c r="C18" s="193" t="s">
        <v>48</v>
      </c>
      <c r="D18" s="194">
        <v>2</v>
      </c>
      <c r="E18" s="194">
        <v>3</v>
      </c>
      <c r="F18" s="194">
        <v>2</v>
      </c>
      <c r="G18" s="194">
        <f t="shared" si="0"/>
        <v>12</v>
      </c>
      <c r="H18" s="196" t="str">
        <f t="shared" si="1"/>
        <v>H</v>
      </c>
      <c r="I18" s="192" t="s">
        <v>294</v>
      </c>
    </row>
    <row r="19" spans="2:9">
      <c r="B19" s="192">
        <v>13</v>
      </c>
      <c r="C19" s="193" t="s">
        <v>112</v>
      </c>
      <c r="D19" s="194">
        <v>3</v>
      </c>
      <c r="E19" s="194">
        <v>3</v>
      </c>
      <c r="F19" s="194">
        <v>2</v>
      </c>
      <c r="G19" s="194">
        <f t="shared" si="0"/>
        <v>18</v>
      </c>
      <c r="H19" s="195" t="str">
        <f t="shared" si="1"/>
        <v>H</v>
      </c>
      <c r="I19" s="192" t="s">
        <v>295</v>
      </c>
    </row>
    <row r="20" spans="2:9" ht="31.2">
      <c r="B20" s="201">
        <v>14</v>
      </c>
      <c r="C20" s="202" t="s">
        <v>113</v>
      </c>
      <c r="D20" s="203">
        <v>1</v>
      </c>
      <c r="E20" s="203">
        <v>2</v>
      </c>
      <c r="F20" s="203">
        <v>2</v>
      </c>
      <c r="G20" s="203">
        <f t="shared" si="0"/>
        <v>4</v>
      </c>
      <c r="H20" s="205" t="str">
        <f t="shared" si="1"/>
        <v>L</v>
      </c>
      <c r="I20" s="201" t="s">
        <v>296</v>
      </c>
    </row>
    <row r="21" spans="2:9">
      <c r="B21" s="192">
        <v>15</v>
      </c>
      <c r="C21" s="193" t="s">
        <v>114</v>
      </c>
      <c r="D21" s="194">
        <v>2</v>
      </c>
      <c r="E21" s="194">
        <v>3</v>
      </c>
      <c r="F21" s="194">
        <v>2</v>
      </c>
      <c r="G21" s="194">
        <f t="shared" si="0"/>
        <v>12</v>
      </c>
      <c r="H21" s="195" t="str">
        <f t="shared" si="1"/>
        <v>H</v>
      </c>
      <c r="I21" s="192" t="s">
        <v>297</v>
      </c>
    </row>
    <row r="22" spans="2:9" ht="31.2">
      <c r="B22" s="192">
        <v>16</v>
      </c>
      <c r="C22" s="193" t="s">
        <v>52</v>
      </c>
      <c r="D22" s="194">
        <v>3</v>
      </c>
      <c r="E22" s="194">
        <v>3</v>
      </c>
      <c r="F22" s="194">
        <v>2</v>
      </c>
      <c r="G22" s="194">
        <f t="shared" si="0"/>
        <v>18</v>
      </c>
      <c r="H22" s="195" t="str">
        <f t="shared" si="1"/>
        <v>H</v>
      </c>
      <c r="I22" s="192" t="s">
        <v>298</v>
      </c>
    </row>
  </sheetData>
  <mergeCells count="5">
    <mergeCell ref="B4:B6"/>
    <mergeCell ref="C4:C6"/>
    <mergeCell ref="D4:G4"/>
    <mergeCell ref="H4:H6"/>
    <mergeCell ref="I4:I6"/>
  </mergeCells>
  <conditionalFormatting sqref="H7:H22">
    <cfRule type="cellIs" dxfId="14" priority="1" operator="equal">
      <formula>"M"</formula>
    </cfRule>
    <cfRule type="cellIs" dxfId="13" priority="2" operator="equal">
      <formula>"H"</formula>
    </cfRule>
    <cfRule type="cellIs" dxfId="12" priority="3" operator="equal">
      <formula>"L"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CCC7-BBF0-498C-BB0C-94443016CDD2}">
  <dimension ref="C4:K18"/>
  <sheetViews>
    <sheetView showGridLines="0" workbookViewId="0">
      <selection activeCell="C4" sqref="C4:K18"/>
    </sheetView>
  </sheetViews>
  <sheetFormatPr defaultRowHeight="14.4"/>
  <cols>
    <col min="3" max="3" width="8.33203125" bestFit="1" customWidth="1"/>
    <col min="4" max="4" width="26.5546875" bestFit="1" customWidth="1"/>
    <col min="5" max="5" width="98.44140625" bestFit="1" customWidth="1"/>
    <col min="6" max="6" width="27.44140625" bestFit="1" customWidth="1"/>
    <col min="7" max="7" width="24.109375" bestFit="1" customWidth="1"/>
    <col min="8" max="8" width="94.77734375" bestFit="1" customWidth="1"/>
    <col min="9" max="9" width="74.5546875" bestFit="1" customWidth="1"/>
    <col min="10" max="10" width="30.77734375" bestFit="1" customWidth="1"/>
    <col min="11" max="11" width="30.6640625" bestFit="1" customWidth="1"/>
  </cols>
  <sheetData>
    <row r="4" spans="3:11">
      <c r="C4" s="231" t="s">
        <v>336</v>
      </c>
      <c r="D4" s="231"/>
      <c r="E4" s="231"/>
      <c r="F4" s="231"/>
      <c r="G4" s="231" t="s">
        <v>337</v>
      </c>
      <c r="H4" s="231"/>
      <c r="I4" s="231"/>
      <c r="J4" s="231"/>
      <c r="K4" s="231"/>
    </row>
    <row r="5" spans="3:11">
      <c r="C5" s="209" t="s">
        <v>338</v>
      </c>
      <c r="D5" s="209" t="s">
        <v>336</v>
      </c>
      <c r="E5" s="209" t="s">
        <v>339</v>
      </c>
      <c r="F5" s="209" t="s">
        <v>340</v>
      </c>
      <c r="G5" s="209" t="s">
        <v>341</v>
      </c>
      <c r="H5" s="209" t="s">
        <v>342</v>
      </c>
      <c r="I5" s="209" t="s">
        <v>343</v>
      </c>
      <c r="J5" s="209" t="s">
        <v>344</v>
      </c>
      <c r="K5" s="209" t="s">
        <v>345</v>
      </c>
    </row>
    <row r="6" spans="3:11" ht="15.6">
      <c r="C6" s="208">
        <v>1</v>
      </c>
      <c r="D6" s="209" t="s">
        <v>89</v>
      </c>
      <c r="E6" s="206" t="str" cm="1">
        <f t="array" ref="E6">_xldudf_GPT("Describe what is this in contetx of organizationn in 1 line",D6)</f>
        <v>A software application designed for use on mobile devices.</v>
      </c>
      <c r="F6" s="207" t="s">
        <v>299</v>
      </c>
      <c r="G6" s="210" t="s">
        <v>37</v>
      </c>
      <c r="H6" s="206" t="s">
        <v>300</v>
      </c>
      <c r="I6" s="206" t="s">
        <v>301</v>
      </c>
      <c r="J6" s="207" t="s">
        <v>299</v>
      </c>
      <c r="K6" s="207" t="s">
        <v>299</v>
      </c>
    </row>
    <row r="7" spans="3:11" ht="15.6">
      <c r="C7" s="208">
        <v>2</v>
      </c>
      <c r="D7" s="209" t="s">
        <v>283</v>
      </c>
      <c r="E7" s="206" t="str" cm="1">
        <f t="array" ref="E7">_xldudf_GPT("Describe what is this in contetx of organizationn in 1 line",D7)</f>
        <v>A web-based platform that allows customers to access and manage their accounts and interact with the organization.</v>
      </c>
      <c r="F7" s="207" t="s">
        <v>299</v>
      </c>
      <c r="G7" s="210" t="s">
        <v>37</v>
      </c>
      <c r="H7" s="206" t="s">
        <v>302</v>
      </c>
      <c r="I7" s="206" t="s">
        <v>303</v>
      </c>
      <c r="J7" s="207" t="s">
        <v>299</v>
      </c>
      <c r="K7" s="207" t="s">
        <v>299</v>
      </c>
    </row>
    <row r="8" spans="3:11" ht="15.6">
      <c r="C8" s="208">
        <v>3</v>
      </c>
      <c r="D8" s="209" t="s">
        <v>99</v>
      </c>
      <c r="E8" s="206" t="str" cm="1">
        <f t="array" ref="E8">_xldudf_GPT("Describe what is this in contetx of organizationn in 1 line",D8)</f>
        <v>Processed and organized employee information.</v>
      </c>
      <c r="F8" s="207" t="s">
        <v>299</v>
      </c>
      <c r="G8" s="210" t="s">
        <v>37</v>
      </c>
      <c r="H8" s="206" t="s">
        <v>269</v>
      </c>
      <c r="I8" s="206" t="s">
        <v>304</v>
      </c>
      <c r="J8" s="211" t="s">
        <v>305</v>
      </c>
      <c r="K8" s="207" t="s">
        <v>299</v>
      </c>
    </row>
    <row r="9" spans="3:11" ht="15.6">
      <c r="C9" s="208">
        <v>4</v>
      </c>
      <c r="D9" s="209" t="s">
        <v>100</v>
      </c>
      <c r="E9" s="206" t="str" cm="1">
        <f t="array" ref="E9">_xldudf_GPT("Describe what is this in contetx of organizationn in 1 line",D9)</f>
        <v>Information collected from individuals that can be used for various purposes within an organization.</v>
      </c>
      <c r="F9" s="207" t="s">
        <v>299</v>
      </c>
      <c r="G9" s="210" t="s">
        <v>37</v>
      </c>
      <c r="H9" s="206" t="s">
        <v>268</v>
      </c>
      <c r="I9" s="206" t="s">
        <v>306</v>
      </c>
      <c r="J9" s="211" t="s">
        <v>305</v>
      </c>
      <c r="K9" s="207" t="s">
        <v>299</v>
      </c>
    </row>
    <row r="10" spans="3:11" ht="15.6">
      <c r="C10" s="208">
        <v>5</v>
      </c>
      <c r="D10" s="209" t="s">
        <v>68</v>
      </c>
      <c r="E10" s="206" t="str" cm="1">
        <f t="array" ref="E10">_xldudf_GPT("Describe what is this in contetx of organizationn in 1 line",D10)</f>
        <v>The backbone of an organization's data storage and retrieval system.</v>
      </c>
      <c r="F10" s="212" t="s">
        <v>299</v>
      </c>
      <c r="G10" s="210" t="s">
        <v>37</v>
      </c>
      <c r="H10" s="206" t="s">
        <v>307</v>
      </c>
      <c r="I10" s="206" t="s">
        <v>308</v>
      </c>
      <c r="J10" s="211" t="s">
        <v>305</v>
      </c>
      <c r="K10" s="211" t="s">
        <v>305</v>
      </c>
    </row>
    <row r="11" spans="3:11" ht="15.6">
      <c r="C11" s="208">
        <v>6</v>
      </c>
      <c r="D11" s="209" t="s">
        <v>72</v>
      </c>
      <c r="E11" s="206" t="str" cm="1">
        <f t="array" ref="E11">_xldudf_GPT("Describe what is this in contetx of organizationn in 1 line",D11)</f>
        <v>A software application that delivers web pages to clients upon request.</v>
      </c>
      <c r="F11" s="212" t="s">
        <v>299</v>
      </c>
      <c r="G11" s="210" t="s">
        <v>37</v>
      </c>
      <c r="H11" s="206" t="s">
        <v>212</v>
      </c>
      <c r="I11" s="206" t="s">
        <v>309</v>
      </c>
      <c r="J11" s="207" t="s">
        <v>299</v>
      </c>
      <c r="K11" s="211" t="s">
        <v>305</v>
      </c>
    </row>
    <row r="12" spans="3:11" ht="15.6">
      <c r="C12" s="208">
        <v>7</v>
      </c>
      <c r="D12" s="209" t="s">
        <v>60</v>
      </c>
      <c r="E12" s="206" t="str" cm="1">
        <f t="array" ref="E12">_xldudf_GPT("Describe what is this in contetx of organizationn in 1 line",D12)</f>
        <v>Technological devices used for data processing and information storage in an organization.</v>
      </c>
      <c r="F12" s="211" t="s">
        <v>305</v>
      </c>
      <c r="G12" s="210" t="s">
        <v>37</v>
      </c>
      <c r="H12" s="206" t="s">
        <v>310</v>
      </c>
      <c r="I12" s="206" t="s">
        <v>311</v>
      </c>
      <c r="J12" s="213" t="s">
        <v>312</v>
      </c>
      <c r="K12" s="213" t="s">
        <v>312</v>
      </c>
    </row>
    <row r="13" spans="3:11" ht="15.6">
      <c r="C13" s="208">
        <v>8</v>
      </c>
      <c r="D13" s="209" t="s">
        <v>93</v>
      </c>
      <c r="E13" s="206" t="str" cm="1">
        <f t="array" ref="E13">_xldudf_GPT("Describe what is this in contetx of organizationn in 1 line",D13)</f>
        <v>A software used by organizations to manage and process billing activities.</v>
      </c>
      <c r="F13" s="212" t="s">
        <v>299</v>
      </c>
      <c r="G13" s="210" t="s">
        <v>37</v>
      </c>
      <c r="H13" s="206" t="s">
        <v>313</v>
      </c>
      <c r="I13" s="206" t="s">
        <v>314</v>
      </c>
      <c r="J13" s="211" t="s">
        <v>305</v>
      </c>
      <c r="K13" s="211" t="s">
        <v>305</v>
      </c>
    </row>
    <row r="14" spans="3:11" ht="15.6">
      <c r="C14" s="208">
        <v>9</v>
      </c>
      <c r="D14" s="209" t="s">
        <v>74</v>
      </c>
      <c r="E14" s="206" t="str" cm="1">
        <f t="array" ref="E14">_xldudf_GPT("Describe what is this in contetx of organizationn in 1 line",D14)</f>
        <v>Networking devices that forward data packets between computer networks.</v>
      </c>
      <c r="F14" s="213" t="s">
        <v>312</v>
      </c>
      <c r="G14" s="210" t="s">
        <v>37</v>
      </c>
      <c r="H14" s="206" t="s">
        <v>218</v>
      </c>
      <c r="I14" s="206" t="s">
        <v>315</v>
      </c>
      <c r="J14" s="207" t="s">
        <v>299</v>
      </c>
      <c r="K14" s="211" t="s">
        <v>305</v>
      </c>
    </row>
    <row r="15" spans="3:11" ht="15.6">
      <c r="C15" s="208">
        <v>10</v>
      </c>
      <c r="D15" s="209" t="s">
        <v>77</v>
      </c>
      <c r="E15" s="206" t="str" cm="1">
        <f t="array" ref="E15">_xldudf_GPT("Describe what is this in contetx of organizationn in 1 line",D15)</f>
        <v>Devices used to connect multiple computers or devices within a network.</v>
      </c>
      <c r="F15" s="213" t="s">
        <v>312</v>
      </c>
      <c r="G15" s="210" t="s">
        <v>37</v>
      </c>
      <c r="H15" s="206" t="s">
        <v>185</v>
      </c>
      <c r="I15" s="206" t="s">
        <v>316</v>
      </c>
      <c r="J15" s="211" t="s">
        <v>305</v>
      </c>
      <c r="K15" s="211" t="s">
        <v>305</v>
      </c>
    </row>
    <row r="16" spans="3:11" ht="15.6">
      <c r="C16" s="208">
        <v>11</v>
      </c>
      <c r="D16" s="209" t="s">
        <v>42</v>
      </c>
      <c r="E16" s="206" t="str" cm="1">
        <f t="array" ref="E16">_xldudf_GPT("Describe what is this in contetx of organizationn in 1 line",D16)</f>
        <v>A security measure used to monitor and record activities within an organization.</v>
      </c>
      <c r="F16" s="212" t="s">
        <v>299</v>
      </c>
      <c r="G16" s="210" t="s">
        <v>37</v>
      </c>
      <c r="H16" s="206" t="s">
        <v>317</v>
      </c>
      <c r="I16" s="206" t="s">
        <v>318</v>
      </c>
      <c r="J16" s="207" t="s">
        <v>299</v>
      </c>
      <c r="K16" s="207" t="s">
        <v>299</v>
      </c>
    </row>
    <row r="17" spans="3:11" ht="15.6">
      <c r="C17" s="208">
        <v>12</v>
      </c>
      <c r="D17" s="209" t="s">
        <v>48</v>
      </c>
      <c r="E17" s="206" t="str" cm="1">
        <f t="array" ref="E17">_xldudf_GPT("Describe what is this in contetx of organizationn in 1 line",D17)</f>
        <v>A system designed to protect an organization's assets and ensure the safety of its employees and information.</v>
      </c>
      <c r="F17" s="212" t="s">
        <v>299</v>
      </c>
      <c r="G17" s="210" t="s">
        <v>37</v>
      </c>
      <c r="H17" s="206" t="s">
        <v>319</v>
      </c>
      <c r="I17" s="206" t="s">
        <v>320</v>
      </c>
      <c r="J17" s="211" t="s">
        <v>305</v>
      </c>
      <c r="K17" s="207" t="s">
        <v>299</v>
      </c>
    </row>
    <row r="18" spans="3:11" ht="16.2">
      <c r="C18" s="208">
        <v>13</v>
      </c>
      <c r="D18" s="209" t="s">
        <v>52</v>
      </c>
      <c r="E18" s="206" t="str" cm="1">
        <f t="array" ref="E18">_xldudf_GPT("Describe what is this in contetx of organizationn in 1 line",D18)</f>
        <v>A centralized unit responsible for monitoring and managing an organization's security incidents and threats.</v>
      </c>
      <c r="F18" s="207" t="s">
        <v>299</v>
      </c>
      <c r="G18" s="210" t="s">
        <v>37</v>
      </c>
      <c r="H18" s="206" t="s">
        <v>321</v>
      </c>
      <c r="I18" s="206" t="s">
        <v>322</v>
      </c>
      <c r="J18" s="211" t="s">
        <v>305</v>
      </c>
      <c r="K18" s="207" t="s">
        <v>299</v>
      </c>
    </row>
  </sheetData>
  <mergeCells count="2">
    <mergeCell ref="C4:F4"/>
    <mergeCell ref="G4:K4"/>
  </mergeCells>
  <conditionalFormatting sqref="F6:F18">
    <cfRule type="cellIs" dxfId="11" priority="10" operator="equal">
      <formula>"M"</formula>
    </cfRule>
    <cfRule type="cellIs" dxfId="10" priority="11" operator="equal">
      <formula>"H"</formula>
    </cfRule>
    <cfRule type="cellIs" dxfId="9" priority="12" operator="equal">
      <formula>"L"</formula>
    </cfRule>
  </conditionalFormatting>
  <conditionalFormatting sqref="J8:J18">
    <cfRule type="cellIs" dxfId="8" priority="1" operator="equal">
      <formula>"M"</formula>
    </cfRule>
    <cfRule type="cellIs" dxfId="7" priority="2" operator="equal">
      <formula>"H"</formula>
    </cfRule>
    <cfRule type="cellIs" dxfId="6" priority="3" operator="equal">
      <formula>"L"</formula>
    </cfRule>
  </conditionalFormatting>
  <conditionalFormatting sqref="J6:K7">
    <cfRule type="cellIs" dxfId="5" priority="7" operator="equal">
      <formula>"M"</formula>
    </cfRule>
    <cfRule type="cellIs" dxfId="4" priority="8" operator="equal">
      <formula>"H"</formula>
    </cfRule>
    <cfRule type="cellIs" dxfId="3" priority="9" operator="equal">
      <formula>"L"</formula>
    </cfRule>
  </conditionalFormatting>
  <conditionalFormatting sqref="K8:K18">
    <cfRule type="cellIs" dxfId="2" priority="4" operator="equal">
      <formula>"M"</formula>
    </cfRule>
    <cfRule type="cellIs" dxfId="1" priority="5" operator="equal">
      <formula>"H"</formula>
    </cfRule>
    <cfRule type="cellIs" dxfId="0" priority="6" operator="equal">
      <formula>"L"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EED0-AE19-4DB3-85F3-B4692FE6F52F}">
  <dimension ref="C6:L19"/>
  <sheetViews>
    <sheetView showGridLines="0" zoomScale="54" zoomScaleNormal="100" workbookViewId="0">
      <selection activeCell="L27" sqref="L27"/>
    </sheetView>
  </sheetViews>
  <sheetFormatPr defaultRowHeight="14.4"/>
  <cols>
    <col min="3" max="3" width="8.33203125" bestFit="1" customWidth="1"/>
    <col min="4" max="4" width="37.21875" bestFit="1" customWidth="1"/>
    <col min="5" max="5" width="98.44140625" bestFit="1" customWidth="1"/>
    <col min="6" max="6" width="94.77734375" bestFit="1" customWidth="1"/>
    <col min="7" max="7" width="74.5546875" bestFit="1" customWidth="1"/>
    <col min="8" max="8" width="27.77734375" bestFit="1" customWidth="1"/>
    <col min="9" max="9" width="41.109375" customWidth="1"/>
    <col min="10" max="10" width="29" bestFit="1" customWidth="1"/>
    <col min="11" max="11" width="97.109375" bestFit="1" customWidth="1"/>
    <col min="12" max="12" width="37.109375" bestFit="1" customWidth="1"/>
  </cols>
  <sheetData>
    <row r="6" spans="3:12">
      <c r="C6" t="s">
        <v>338</v>
      </c>
      <c r="D6" t="s">
        <v>346</v>
      </c>
      <c r="E6" t="s">
        <v>339</v>
      </c>
      <c r="F6" t="s">
        <v>347</v>
      </c>
      <c r="G6" t="s">
        <v>348</v>
      </c>
      <c r="H6" t="s">
        <v>349</v>
      </c>
      <c r="I6" t="s">
        <v>350</v>
      </c>
      <c r="J6" t="s">
        <v>351</v>
      </c>
      <c r="K6" t="s">
        <v>352</v>
      </c>
      <c r="L6" t="s">
        <v>353</v>
      </c>
    </row>
    <row r="7" spans="3:12">
      <c r="C7" s="206">
        <v>1</v>
      </c>
      <c r="D7" s="214" t="s">
        <v>89</v>
      </c>
      <c r="E7" s="206" t="str" cm="1">
        <f t="array" ref="E7">_xldudf_GPT("Describe what is this in contetx of organizationn in 1 line",D7)</f>
        <v>A software application designed for use on mobile devices.</v>
      </c>
      <c r="F7" s="206" t="s">
        <v>300</v>
      </c>
      <c r="G7" s="206" t="s">
        <v>301</v>
      </c>
      <c r="H7" s="215">
        <v>500000</v>
      </c>
      <c r="I7" s="216">
        <v>0.5</v>
      </c>
      <c r="J7" s="216">
        <f>(Table15[[#This Row],[Single Loss Expectancy (SLE) ]]*Table15[[#This Row],[Annualized Rate of Occurrence (ARO) ]])</f>
        <v>250000</v>
      </c>
      <c r="K7" s="206" t="s">
        <v>354</v>
      </c>
      <c r="L7" s="206">
        <f>(0.25*Table15[[#This Row],[Annual Loss Expectancy (ALE) ]])</f>
        <v>62500</v>
      </c>
    </row>
    <row r="8" spans="3:12" ht="15">
      <c r="C8" s="206">
        <v>2</v>
      </c>
      <c r="D8" s="214" t="s">
        <v>283</v>
      </c>
      <c r="E8" s="206" t="str" cm="1">
        <f t="array" ref="E8">_xldudf_GPT("Describe what is this in contetx of organizationn in 1 line",D8)</f>
        <v>A web-based platform that allows customers to access and manage their accounts and interact with the organization.</v>
      </c>
      <c r="F8" s="206" t="s">
        <v>302</v>
      </c>
      <c r="G8" s="206" t="s">
        <v>303</v>
      </c>
      <c r="H8" s="215">
        <v>400000</v>
      </c>
      <c r="I8" s="216">
        <v>0.2</v>
      </c>
      <c r="J8" s="216">
        <f>(Table15[[#This Row],[Single Loss Expectancy (SLE) ]]*Table15[[#This Row],[Annualized Rate of Occurrence (ARO) ]])</f>
        <v>80000</v>
      </c>
      <c r="K8" s="217" t="s">
        <v>355</v>
      </c>
      <c r="L8" s="206">
        <f>(0.25*Table15[[#This Row],[Annual Loss Expectancy (ALE) ]])</f>
        <v>20000</v>
      </c>
    </row>
    <row r="9" spans="3:12" ht="15">
      <c r="C9" s="206">
        <v>3</v>
      </c>
      <c r="D9" s="214" t="s">
        <v>99</v>
      </c>
      <c r="E9" s="206" t="str" cm="1">
        <f t="array" ref="E9">_xldudf_GPT("Describe what is this in contetx of organizationn in 1 line",D9)</f>
        <v>Processed and organized employee information.</v>
      </c>
      <c r="F9" s="206" t="s">
        <v>269</v>
      </c>
      <c r="G9" s="206" t="s">
        <v>304</v>
      </c>
      <c r="H9" s="215">
        <v>700000</v>
      </c>
      <c r="I9" s="216">
        <v>0.6</v>
      </c>
      <c r="J9" s="216">
        <f>(Table15[[#This Row],[Single Loss Expectancy (SLE) ]]*Table15[[#This Row],[Annualized Rate of Occurrence (ARO) ]])</f>
        <v>420000</v>
      </c>
      <c r="K9" s="217" t="s">
        <v>356</v>
      </c>
      <c r="L9" s="206">
        <f>(0.25*Table15[[#This Row],[Annual Loss Expectancy (ALE) ]])</f>
        <v>105000</v>
      </c>
    </row>
    <row r="10" spans="3:12" ht="15">
      <c r="C10" s="206">
        <v>4</v>
      </c>
      <c r="D10" s="214" t="s">
        <v>100</v>
      </c>
      <c r="E10" s="206" t="str" cm="1">
        <f t="array" ref="E10">_xldudf_GPT("Describe what is this in contetx of organizationn in 1 line",D10)</f>
        <v>Information collected from individuals that can be used for various purposes within an organization.</v>
      </c>
      <c r="F10" s="206" t="s">
        <v>268</v>
      </c>
      <c r="G10" s="206" t="s">
        <v>306</v>
      </c>
      <c r="H10" s="215">
        <v>700000</v>
      </c>
      <c r="I10" s="216">
        <v>0.7</v>
      </c>
      <c r="J10" s="216">
        <f>(Table15[[#This Row],[Single Loss Expectancy (SLE) ]]*Table15[[#This Row],[Annualized Rate of Occurrence (ARO) ]])</f>
        <v>489999.99999999994</v>
      </c>
      <c r="K10" s="217" t="s">
        <v>357</v>
      </c>
      <c r="L10" s="206">
        <f>(0.25*Table15[[#This Row],[Annual Loss Expectancy (ALE) ]])</f>
        <v>122499.99999999999</v>
      </c>
    </row>
    <row r="11" spans="3:12" ht="15">
      <c r="C11" s="206">
        <v>5</v>
      </c>
      <c r="D11" s="214" t="s">
        <v>68</v>
      </c>
      <c r="E11" s="206" t="str" cm="1">
        <f t="array" ref="E11">_xldudf_GPT("Describe what is this in contetx of organizationn in 1 line",D11)</f>
        <v>The backbone of an organization's data storage and retrieval system.</v>
      </c>
      <c r="F11" s="206" t="s">
        <v>307</v>
      </c>
      <c r="G11" s="206" t="s">
        <v>308</v>
      </c>
      <c r="H11" s="215">
        <v>300000</v>
      </c>
      <c r="I11" s="216">
        <v>0.2</v>
      </c>
      <c r="J11" s="216">
        <f>(Table15[[#This Row],[Single Loss Expectancy (SLE) ]]*Table15[[#This Row],[Annualized Rate of Occurrence (ARO) ]])</f>
        <v>60000</v>
      </c>
      <c r="K11" s="217" t="s">
        <v>358</v>
      </c>
      <c r="L11" s="206">
        <f>(0.25*Table15[[#This Row],[Annual Loss Expectancy (ALE) ]])</f>
        <v>15000</v>
      </c>
    </row>
    <row r="12" spans="3:12" ht="15">
      <c r="C12" s="206">
        <v>6</v>
      </c>
      <c r="D12" s="214" t="s">
        <v>72</v>
      </c>
      <c r="E12" s="206" t="str" cm="1">
        <f t="array" ref="E12">_xldudf_GPT("Describe what is this in contetx of organizationn in 1 line",D12)</f>
        <v>A software application that delivers web pages to clients upon request.</v>
      </c>
      <c r="F12" s="206" t="s">
        <v>212</v>
      </c>
      <c r="G12" s="206" t="s">
        <v>309</v>
      </c>
      <c r="H12" s="215">
        <v>400000</v>
      </c>
      <c r="I12" s="216">
        <v>0.9</v>
      </c>
      <c r="J12" s="216">
        <f>(Table15[[#This Row],[Single Loss Expectancy (SLE) ]]*Table15[[#This Row],[Annualized Rate of Occurrence (ARO) ]])</f>
        <v>360000</v>
      </c>
      <c r="K12" s="217" t="s">
        <v>359</v>
      </c>
      <c r="L12" s="206">
        <f>(0.25*Table15[[#This Row],[Annual Loss Expectancy (ALE) ]])</f>
        <v>90000</v>
      </c>
    </row>
    <row r="13" spans="3:12" ht="15">
      <c r="C13" s="206">
        <v>7</v>
      </c>
      <c r="D13" s="214" t="s">
        <v>60</v>
      </c>
      <c r="E13" s="206" t="str" cm="1">
        <f t="array" ref="E13">_xldudf_GPT("Describe what is this in contetx of organizationn in 1 line",D13)</f>
        <v>Technological devices used for data processing and information storage in an organization.</v>
      </c>
      <c r="F13" s="206" t="s">
        <v>310</v>
      </c>
      <c r="G13" s="206" t="s">
        <v>311</v>
      </c>
      <c r="H13" s="215">
        <v>500000</v>
      </c>
      <c r="I13" s="216">
        <v>0.4</v>
      </c>
      <c r="J13" s="216">
        <f>(Table15[[#This Row],[Single Loss Expectancy (SLE) ]]*Table15[[#This Row],[Annualized Rate of Occurrence (ARO) ]])</f>
        <v>200000</v>
      </c>
      <c r="K13" s="217" t="s">
        <v>360</v>
      </c>
      <c r="L13" s="206">
        <f>(0.25*Table15[[#This Row],[Annual Loss Expectancy (ALE) ]])</f>
        <v>50000</v>
      </c>
    </row>
    <row r="14" spans="3:12" ht="15">
      <c r="C14" s="206">
        <v>8</v>
      </c>
      <c r="D14" s="214" t="s">
        <v>93</v>
      </c>
      <c r="E14" s="206" t="str" cm="1">
        <f t="array" ref="E14">_xldudf_GPT("Describe what is this in contetx of organizationn in 1 line",D14)</f>
        <v>A software used by organizations to manage and process billing activities.</v>
      </c>
      <c r="F14" s="206" t="s">
        <v>313</v>
      </c>
      <c r="G14" s="206" t="s">
        <v>314</v>
      </c>
      <c r="H14" s="215">
        <v>600000</v>
      </c>
      <c r="I14" s="216">
        <v>0.1</v>
      </c>
      <c r="J14" s="216">
        <f>(Table15[[#This Row],[Single Loss Expectancy (SLE) ]]*Table15[[#This Row],[Annualized Rate of Occurrence (ARO) ]])</f>
        <v>60000</v>
      </c>
      <c r="K14" s="217" t="s">
        <v>361</v>
      </c>
      <c r="L14" s="206">
        <f>(0.25*Table15[[#This Row],[Annual Loss Expectancy (ALE) ]])</f>
        <v>15000</v>
      </c>
    </row>
    <row r="15" spans="3:12" ht="15">
      <c r="C15" s="206">
        <v>9</v>
      </c>
      <c r="D15" s="214" t="s">
        <v>74</v>
      </c>
      <c r="E15" s="206" t="str" cm="1">
        <f t="array" ref="E15">_xldudf_GPT("Describe what is this in contetx of organizationn in 1 line",D15)</f>
        <v>Networking devices that forward data packets between computer networks.</v>
      </c>
      <c r="F15" s="206" t="s">
        <v>218</v>
      </c>
      <c r="G15" s="206" t="s">
        <v>315</v>
      </c>
      <c r="H15" s="215">
        <v>100000</v>
      </c>
      <c r="I15" s="216">
        <v>0.5</v>
      </c>
      <c r="J15" s="216">
        <f>(Table15[[#This Row],[Single Loss Expectancy (SLE) ]]*Table15[[#This Row],[Annualized Rate of Occurrence (ARO) ]])</f>
        <v>50000</v>
      </c>
      <c r="K15" s="217" t="s">
        <v>362</v>
      </c>
      <c r="L15" s="206">
        <f>(0.25*Table15[[#This Row],[Annual Loss Expectancy (ALE) ]])</f>
        <v>12500</v>
      </c>
    </row>
    <row r="16" spans="3:12" ht="15">
      <c r="C16" s="206">
        <v>10</v>
      </c>
      <c r="D16" s="214" t="s">
        <v>77</v>
      </c>
      <c r="E16" s="206" t="str" cm="1">
        <f t="array" ref="E16">_xldudf_GPT("Describe what is this in contetx of organizationn in 1 line",D16)</f>
        <v>Devices used to connect multiple computers or devices within a network.</v>
      </c>
      <c r="F16" s="206" t="s">
        <v>185</v>
      </c>
      <c r="G16" s="206" t="s">
        <v>316</v>
      </c>
      <c r="H16" s="215">
        <v>200000</v>
      </c>
      <c r="I16" s="216">
        <v>0.5</v>
      </c>
      <c r="J16" s="216">
        <f>(Table15[[#This Row],[Single Loss Expectancy (SLE) ]]*Table15[[#This Row],[Annualized Rate of Occurrence (ARO) ]])</f>
        <v>100000</v>
      </c>
      <c r="K16" s="217" t="s">
        <v>363</v>
      </c>
      <c r="L16" s="206">
        <f>(0.25*Table15[[#This Row],[Annual Loss Expectancy (ALE) ]])</f>
        <v>25000</v>
      </c>
    </row>
    <row r="17" spans="3:12" ht="15">
      <c r="C17" s="206">
        <v>11</v>
      </c>
      <c r="D17" s="214" t="s">
        <v>42</v>
      </c>
      <c r="E17" s="206" t="str" cm="1">
        <f t="array" ref="E17">_xldudf_GPT("Describe what is this in contetx of organizationn in 1 line",D17)</f>
        <v>A security measure used to monitor and record activities within an organization.</v>
      </c>
      <c r="F17" s="206" t="s">
        <v>317</v>
      </c>
      <c r="G17" s="206" t="s">
        <v>318</v>
      </c>
      <c r="H17" s="215">
        <v>300000</v>
      </c>
      <c r="I17" s="216">
        <v>0.6</v>
      </c>
      <c r="J17" s="216">
        <f>(Table15[[#This Row],[Single Loss Expectancy (SLE) ]]*Table15[[#This Row],[Annualized Rate of Occurrence (ARO) ]])</f>
        <v>180000</v>
      </c>
      <c r="K17" s="217" t="s">
        <v>364</v>
      </c>
      <c r="L17" s="206">
        <f>(0.25*Table15[[#This Row],[Annual Loss Expectancy (ALE) ]])</f>
        <v>45000</v>
      </c>
    </row>
    <row r="18" spans="3:12" ht="15">
      <c r="C18" s="206">
        <v>12</v>
      </c>
      <c r="D18" s="214" t="s">
        <v>48</v>
      </c>
      <c r="E18" s="206" t="str" cm="1">
        <f t="array" ref="E18">_xldudf_GPT("Describe what is this in contetx of organizationn in 1 line",D18)</f>
        <v>A system designed to protect an organization's assets and ensure the safety of its employees and information.</v>
      </c>
      <c r="F18" s="206" t="s">
        <v>319</v>
      </c>
      <c r="G18" s="206" t="s">
        <v>320</v>
      </c>
      <c r="H18" s="215">
        <v>800000</v>
      </c>
      <c r="I18" s="216">
        <v>0.7</v>
      </c>
      <c r="J18" s="216">
        <f>(Table15[[#This Row],[Single Loss Expectancy (SLE) ]]*Table15[[#This Row],[Annualized Rate of Occurrence (ARO) ]])</f>
        <v>560000</v>
      </c>
      <c r="K18" s="217" t="s">
        <v>365</v>
      </c>
      <c r="L18" s="206">
        <f>(0.25*Table15[[#This Row],[Annual Loss Expectancy (ALE) ]])</f>
        <v>140000</v>
      </c>
    </row>
    <row r="19" spans="3:12" ht="15">
      <c r="C19" s="206">
        <v>13</v>
      </c>
      <c r="D19" s="214" t="s">
        <v>52</v>
      </c>
      <c r="E19" s="206" t="str" cm="1">
        <f t="array" ref="E19">_xldudf_GPT("Describe what is this in contetx of organizationn in 1 line",D19)</f>
        <v>A centralized unit responsible for monitoring and managing an organization's security incidents and threats.</v>
      </c>
      <c r="F19" s="206" t="s">
        <v>321</v>
      </c>
      <c r="G19" s="206" t="s">
        <v>322</v>
      </c>
      <c r="H19" s="215">
        <v>400000</v>
      </c>
      <c r="I19" s="216">
        <v>0.3</v>
      </c>
      <c r="J19" s="216">
        <f>(Table15[[#This Row],[Single Loss Expectancy (SLE) ]]*Table15[[#This Row],[Annualized Rate of Occurrence (ARO) ]])</f>
        <v>120000</v>
      </c>
      <c r="K19" s="217" t="s">
        <v>366</v>
      </c>
      <c r="L19" s="206">
        <f>(0.25*Table15[[#This Row],[Annual Loss Expectancy (ALE) ]])</f>
        <v>30000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3AAB-8670-4659-9CFB-68D19BBC28CE}">
  <dimension ref="WR3589:WTP1030756"/>
  <sheetViews>
    <sheetView workbookViewId="0"/>
  </sheetViews>
  <sheetFormatPr defaultRowHeight="14.4"/>
  <sheetData>
    <row r="3589" spans="14649:14649">
      <c r="UQK3589" t="s">
        <v>124</v>
      </c>
    </row>
    <row r="33807" spans="10114:10114">
      <c r="NXZ33807" t="s">
        <v>372</v>
      </c>
    </row>
    <row r="52101" spans="2237:2237">
      <c r="CHA52101" t="s">
        <v>132</v>
      </c>
    </row>
    <row r="72871" spans="3181:3181">
      <c r="DRI72871" t="s">
        <v>134</v>
      </c>
    </row>
    <row r="97990" spans="15489:15489">
      <c r="VWS97990" t="s">
        <v>330</v>
      </c>
    </row>
    <row r="126487" spans="7641:7641">
      <c r="KGW126487" t="s">
        <v>327</v>
      </c>
    </row>
    <row r="127201" spans="8582:8582">
      <c r="LRB127201" t="s">
        <v>369</v>
      </c>
    </row>
    <row r="145792" spans="616:616">
      <c r="WR145792" t="s">
        <v>273</v>
      </c>
    </row>
    <row r="180594" spans="6884:6884">
      <c r="JDT180594" t="s">
        <v>130</v>
      </c>
    </row>
    <row r="215179" spans="15780:15780">
      <c r="WHX215179" t="s">
        <v>128</v>
      </c>
    </row>
    <row r="315957" spans="8218:8218">
      <c r="LDB315957" t="s">
        <v>370</v>
      </c>
    </row>
    <row r="337946" spans="8376:8376">
      <c r="LJD337946" t="s">
        <v>129</v>
      </c>
    </row>
    <row r="355778" spans="7237:7237">
      <c r="JRI355778" t="s">
        <v>272</v>
      </c>
    </row>
    <row r="395292" spans="3450:3450">
      <c r="EBR395292" t="s">
        <v>331</v>
      </c>
    </row>
    <row r="429486" spans="10474:10474">
      <c r="OLV429486" t="s">
        <v>127</v>
      </c>
    </row>
    <row r="465341" spans="3320:3320">
      <c r="DWR465341" t="s">
        <v>270</v>
      </c>
    </row>
    <row r="478772" spans="10413:10413">
      <c r="OJM478772" t="s">
        <v>368</v>
      </c>
    </row>
    <row r="524652" spans="10918:10918">
      <c r="PCX524652" t="s">
        <v>371</v>
      </c>
    </row>
    <row r="548743" spans="8282:8282">
      <c r="LFN548743" t="s">
        <v>334</v>
      </c>
    </row>
    <row r="589580" spans="15628:15628">
      <c r="WCB589580" t="s">
        <v>335</v>
      </c>
    </row>
    <row r="599458" spans="13970:13970">
      <c r="TQH599458" t="s">
        <v>324</v>
      </c>
    </row>
    <row r="627937" spans="5323:5323">
      <c r="GVS627937" t="s">
        <v>271</v>
      </c>
    </row>
    <row r="673496" spans="10706:10706">
      <c r="OUT673496" t="s">
        <v>131</v>
      </c>
    </row>
    <row r="689483" spans="3635:3635">
      <c r="EIU689483" t="s">
        <v>126</v>
      </c>
    </row>
    <row r="710388" spans="6744:6744">
      <c r="IYJ710388" t="s">
        <v>367</v>
      </c>
    </row>
    <row r="736988" spans="13864:13864">
      <c r="TMF736988" t="s">
        <v>333</v>
      </c>
    </row>
    <row r="776102" spans="16084:16084">
      <c r="WTP776102" t="s">
        <v>125</v>
      </c>
    </row>
    <row r="785993" spans="16046:16046">
      <c r="WSD785993" t="s">
        <v>332</v>
      </c>
    </row>
    <row r="806238" spans="7485:7485">
      <c r="KAW806238" t="s">
        <v>133</v>
      </c>
    </row>
    <row r="838353" spans="4176:4176">
      <c r="FDP838353" t="s">
        <v>329</v>
      </c>
    </row>
    <row r="894406" spans="2232:2232">
      <c r="CGV894406" t="s">
        <v>323</v>
      </c>
    </row>
    <row r="962493" spans="7998:7998">
      <c r="KUP962493" t="s">
        <v>328</v>
      </c>
    </row>
    <row r="972249" spans="8388:8388">
      <c r="LJP972249" t="s">
        <v>325</v>
      </c>
    </row>
    <row r="1030756" spans="1597:1597">
      <c r="BIK1030756" t="s">
        <v>326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AF04CD608624449DF38BA196FF397B" ma:contentTypeVersion="4" ma:contentTypeDescription="Create a new document." ma:contentTypeScope="" ma:versionID="99b9a9c079b07030585acb30cca3fdbb">
  <xsd:schema xmlns:xsd="http://www.w3.org/2001/XMLSchema" xmlns:xs="http://www.w3.org/2001/XMLSchema" xmlns:p="http://schemas.microsoft.com/office/2006/metadata/properties" xmlns:ns3="81fd33ce-ef4e-4d3d-b11c-66d52626de08" targetNamespace="http://schemas.microsoft.com/office/2006/metadata/properties" ma:root="true" ma:fieldsID="b714e8ad45e4f0ab7a4defb75ae6f02f" ns3:_="">
    <xsd:import namespace="81fd33ce-ef4e-4d3d-b11c-66d52626de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fd33ce-ef4e-4d3d-b11c-66d52626de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FCC6F5-A055-4618-B11F-F5CC23DCD8A2}">
  <ds:schemaRefs>
    <ds:schemaRef ds:uri="http://purl.org/dc/terms/"/>
    <ds:schemaRef ds:uri="http://purl.org/dc/dcmitype/"/>
    <ds:schemaRef ds:uri="http://schemas.microsoft.com/office/2006/documentManagement/types"/>
    <ds:schemaRef ds:uri="81fd33ce-ef4e-4d3d-b11c-66d52626de08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3FAFCDB-3832-4AFB-AACB-18BD965C46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fd33ce-ef4e-4d3d-b11c-66d52626de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A425AD-AA7F-44A5-B169-74848BCCF5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 Inventory</vt:lpstr>
      <vt:lpstr>Threat Analysis</vt:lpstr>
      <vt:lpstr>Asset CIA Classification - Risk</vt:lpstr>
      <vt:lpstr>Qualitative Risk Assesments</vt:lpstr>
      <vt:lpstr>Quantitative Risk Assesments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 Shahid</dc:creator>
  <cp:lastModifiedBy>Muhammad Usman Shahid</cp:lastModifiedBy>
  <dcterms:created xsi:type="dcterms:W3CDTF">2023-11-30T18:15:12Z</dcterms:created>
  <dcterms:modified xsi:type="dcterms:W3CDTF">2023-11-30T18:50:20Z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0x010100D0AF04CD608624449DF38BA196FF397B</vt:lpwstr>
  </property>
</Properties>
</file>