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505"/>
  <workbookPr/>
  <mc:AlternateContent xmlns:mc="http://schemas.openxmlformats.org/markup-compatibility/2006">
    <mc:Choice Requires="x15">
      <x15ac:absPath xmlns:x15ac="http://schemas.microsoft.com/office/spreadsheetml/2010/11/ac" url="/Users/ryan/Desktop/Hackathon/"/>
    </mc:Choice>
  </mc:AlternateContent>
  <bookViews>
    <workbookView xWindow="0" yWindow="460" windowWidth="28800" windowHeight="15880" tabRatio="500" activeTab="1"/>
  </bookViews>
  <sheets>
    <sheet name="Questionnaire" sheetId="4" r:id="rId1"/>
    <sheet name="Answers  Calculations" sheetId="5" r:id="rId2"/>
  </sheet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29" i="4" l="1"/>
  <c r="A27" i="4"/>
  <c r="A11" i="4"/>
  <c r="A3" i="4"/>
  <c r="A4" i="4"/>
  <c r="A8" i="4"/>
  <c r="C8" i="4"/>
  <c r="A24" i="4"/>
  <c r="A51" i="4"/>
  <c r="A55" i="4"/>
  <c r="A57" i="4"/>
  <c r="A60" i="4"/>
  <c r="A49" i="4"/>
  <c r="A5" i="4"/>
  <c r="A6" i="4"/>
  <c r="A64" i="4"/>
  <c r="A66" i="4"/>
  <c r="A71" i="4"/>
  <c r="A81" i="4"/>
  <c r="A89" i="4"/>
  <c r="A97" i="4"/>
  <c r="A99" i="4"/>
  <c r="A101" i="4"/>
  <c r="A62" i="4"/>
  <c r="A7" i="4"/>
  <c r="A34" i="4"/>
  <c r="A40" i="4"/>
  <c r="A43" i="4"/>
  <c r="A45" i="4"/>
  <c r="A32" i="4"/>
</calcChain>
</file>

<file path=xl/sharedStrings.xml><?xml version="1.0" encoding="utf-8"?>
<sst xmlns="http://schemas.openxmlformats.org/spreadsheetml/2006/main" count="226" uniqueCount="163">
  <si>
    <t xml:space="preserve">1. What is the total length of time you have lived on the streets or in shelters? </t>
  </si>
  <si>
    <t xml:space="preserve">2. In the past three years, how many times have you been housed and then homeless again? </t>
  </si>
  <si>
    <t>Refused</t>
  </si>
  <si>
    <t>Question 1 – "What is the total length of time you have lived on the streets or in shel- ters?" includes any and all types of homelessness. This may include living in a car, transitional housing stays, doubled up, couch sur ng, living outdoors, staying in shelters, etc. This also includes homelessness during periods of incarceration or during hospital stays. This does NOT include adult children living with parents. Question 1 purposely de nes "homelessness" broadly to help determine the individual’s acuity; it is not designed to determine whether an individual ful lls the criteria for speci c categories of homeless- ness that are linked to program eligibility, such as those used by the US Housing and Urban Development. Respondents are asked about the length of time they have "lived on the streets or in shelters" because this is the phrase that tested best and is understood the most. If in your community – or in the location where you are completing the survey – it makes sense to add a phrase such as "or in other places like a car, abandoned building or sleeping on a friend’s  oor?" to complete Question 1, you can certainly do so.</t>
  </si>
  <si>
    <t>Question 2 – "In the past three years, how many times have you been housed and then homeless again?" can also be modi ed. Instead of saying "In the past three years" you may replace it with "Since [insert date and year equal to three years ago] how many times have you been housed and then homeless?"</t>
  </si>
  <si>
    <t xml:space="preserve">3. In the past six months, how many times have you been to the emergency department/room? </t>
  </si>
  <si>
    <t xml:space="preserve">4. In the past six months, how many times have you had an interaction with the police? </t>
  </si>
  <si>
    <t xml:space="preserve">5. In the past six months, how many times have you been taken to the hospital in an ambulance? </t>
  </si>
  <si>
    <t xml:space="preserve">6. In the past six months, how many times have you used a crisis service, including distress centers or suicide prevention hotlines? </t>
  </si>
  <si>
    <t xml:space="preserve">7. In the past six months, how many times have you been hospitalized as an in-patient, including hospitalizations in a mental health hospital? </t>
  </si>
  <si>
    <t xml:space="preserve">8. Have you been attacked or beaten up since becoming homeless? </t>
  </si>
  <si>
    <t xml:space="preserve">9. Threatened to or tried to harm yourself or anyone else in the last year? </t>
  </si>
  <si>
    <t xml:space="preserve">10. Do you have any legal stuff going on right now that may result in you being locked up or having to pay fines? </t>
  </si>
  <si>
    <t xml:space="preserve">11. Does anybody force or trick you to do things that you do not want to do? </t>
  </si>
  <si>
    <t xml:space="preserve">12. Ever do things that may be considered to be risky like exchange sex for money, run drugs for someone, have unprotected sex with someone you don’t really know, share a needle, or anything like that? </t>
  </si>
  <si>
    <t xml:space="preserve">13. I am going to read types of places people sleep. Please tell me which one that you sleep at most often. (Check only one.) </t>
  </si>
  <si>
    <t>Questions 3, 4, 5, 6 and 7 all examine the frequency of interaction with various health and emergency services over the past 6 months. The literature con rms that to increase accuracy, you should assist the client’s recall by putting the past 6 months in context. The best way to do this is to count back, out loud,
with the individual. For example, let’s say today’s date is July 14, 2014. You would say, "The next questions Page 2
are about things that have happened in the last six months. Let’s count back: July to June is one, June to
May is two, May to April is three, April to March is four, March to February is  ve, February to January is six. So, since the middle of January how many times have you..." It is also helpful to include a landmark date when appropriate; for example, at the beginning of July, you might ask "Since New Year’s, how many times have you..."</t>
  </si>
  <si>
    <t>Question 3 – "How many times have you been to the emergency department/room?"In your community, use whichever is used most common – emergency department or emergency room. This question is examining the number of times the individual has engaged with emergency resources for the purposes of health care. Times when an individual goes to the emergency department for purposes other than health care (for example, to warm up on a cold night but does not engage with health care; to use the restroom but does not engage with health care) are not counted.</t>
  </si>
  <si>
    <t>Question 4 – "How many times have you had an interaction with police?" An interaction with police has to be for the purpose of law enforcement: this includes circumstances where the person was the victim of a crime, the witness to a crime, or the alleged perpetrator of an offence. A police of cer saying hello to someone would not be considered an interaction; a police of cer threatening someone with a ticket if they do not move along would count.</t>
  </si>
  <si>
    <t>Question 5 – "How many times have you been taken to the hospital in an ambulance?"
Ultimately this is about any incident where a cost is incurred through an ambulance/EMS interaction. The interaction with the ambulance is also about the purposes of health care. Let us say John gets hurt and his friend Bob rides along with John to the hospital. That is John’s interaction with the ambulance, not Bob’s.</t>
  </si>
  <si>
    <t>Question 8 – "Have you been attacked or beaten up since becoming homeless?" This question examines whether the individual has been in an altercation and/or harmed at the hands of another. This covers the entire time they have been homeless, including every instance of homelessness in their lifetime (not just the most recent consecutive period of homelessness).</t>
  </si>
  <si>
    <t>Question 9 – "Threatened to or tried to harm yourself or anyone else in the last year?"
This question examines whether the individual has suggested, through words or actions, that they were going to harm him- or herself or another person, as well as if they have actually attempted to harm themselves or any other person in the last 12 months. The person does not need to have been homeless at the time of these threats or attempts.</t>
  </si>
  <si>
    <t>Question 10 – "Do you have any legal stuff going on right now that may result in you being locked up or having to pay  nes?" The phrase "legal stuff" includes any type of legal matter such as being on a registered offender list, outstanding warrants, moving violations, pending charges, etc. The term "legal stuff" is used here because testing of the SPDAT and VI-SPDAT indicates that this phrasing was best understood by respondents to include a broad range of justice system interactions. For the "legal stuff" to count in this question, it must be an issue that can result in either being incarcer- ated or having to pay a  ne for an offence. Any legal matter that is unlikely to result in being locked up or having to pay a  ne does NOT count.</t>
  </si>
  <si>
    <t>Question 11 – "Does anybody force or trick you to do things that you do not want to do?" This question is examining the issues of exploitation and victimization. The use of force may be through physical or emotional means. The use of "trick" is often only understood through hindsight. The individual did not know they were being tricked at the time of the activity, but realizes or discovers they were after the fact.</t>
  </si>
  <si>
    <t>Question 12 – "Ever do things that may be considered to be risky like exchange sex for money, run drugs for someone, have unprotected sex with someone you don’t really know, share a needle, or anything like that?" It should be noted at the start of this question that it states "considered to be risky" so as to convey that the question is without judgment. This question is often the  rst time in the survey that someone will attempt to provide more information than what you are asking for – and should that occur, politely interrupt and let them know that you are seeking to know if they do any of these types of things, not which speci c thing or the context in which that occurred. Surveyors have also found it helpful to put the emphasis on the last part of the sentence..."or anything like that" so as to verbally convey that you are not seeking speci cs.</t>
  </si>
  <si>
    <t>Question 13 – "I am going to read types of places people sleep. Please tell me which one that you sleep at most often. (Check only one.)"
o Shelter
o Street, Sidewalk or Doorway
o Car, Van or RV
o Bus or Subway
o Beach, Riverbed or Park
o Other (SPECIFY): ___________________
For this question, anything other than "Shelter" is considered to be higher risk, and therefore, a score of 1 is provided if there is anything other than "Shelter" selected. If your community does not have a subway, that possible response can be amended as necessary. For "Other" it is important to specify. Frequently the question comes up with how to address being doubled-up or couch sur ng. That would fall under "Other" and should be speci ed. As the nature of the doubled-up or couch sur ng situation is unknown, and may be harmful, it is considered higher risk in this circumstance.</t>
  </si>
  <si>
    <t xml:space="preserve">14. Is there anybody that thinks you owe them money? </t>
  </si>
  <si>
    <t xml:space="preserve">15. Do you have any money coming in on a regular basis, like a job or government benefit or even working under the table, binning or bottle collecting, sex work, odd jobs, day labor, or anything like that? </t>
  </si>
  <si>
    <t xml:space="preserve">16. Do you have enough money to meet all of your expenses on a monthly basis? </t>
  </si>
  <si>
    <t xml:space="preserve">17. Do you have planned activities each day other than just surviving that bring you happiness and fulfillment? </t>
  </si>
  <si>
    <t xml:space="preserve">18. Do you have any friends, family or other people in your life out of convenience or necessity, but you do not like their company? </t>
  </si>
  <si>
    <t xml:space="preserve">19. Do any friends, family or other people in your life ever take your money, borrow cigarettes, use your drugs, drink your alcohol, or get you to do things you really don’t want to do? </t>
  </si>
  <si>
    <t xml:space="preserve">20. Surveyor, do you detect signs of poor hygiene or daily living skills? </t>
  </si>
  <si>
    <t>Question 14 – "Is there anybody that thinks you owe them money?" should not be confused with asking whether the person owes anybody money. This question gets at the risks of indebtedness or a perception of indebtedness, in addition to the possibility of debt.</t>
  </si>
  <si>
    <t xml:space="preserve">
Question 15 – "Do you have any money coming in on a regular basis, like a job or gov- ernment bene t or even working under the table, binning or bottle collecting, sex work, odd jobs, day labor, or anything like that?" examines whether people have a source of money. If "dumpster diving" or "treasure hunting" is used more in your local context than "binning" you can swap out those phrases. Like Question 12, put the emphasis on how you ask "or anything like that?" so as to be clear that you are not looking for speci cs of how they get money.
</t>
  </si>
  <si>
    <t>Question 16 – "Do you have enough money to meet all your expenses on a monthly basis?" is asking about present tense, not about a hypothetical of whether they feel they would have enough money right now if they were housed.</t>
  </si>
  <si>
    <t>Question 17 - "Do you have planned activities each day other than just surviving that bring you happiness and ful llment?" considers whether the respondent regularly engages in activities that they choose and that provide personal satisfaction and a sense of intellectual, emotional, social, physical or spiritual ful lment.</t>
  </si>
  <si>
    <t>Question 18 - "Do you have any friends, family or other people in your life out of conve- nience or necessity, but you do not like their company?" is designed to explore whether the respondent has relationships that may have some negative consequences for his or her wellness.</t>
  </si>
  <si>
    <t>Question 19 - "Do any friends, family or other people in your life ever take your money, borrow cigarettes, use your drugs, drink your alcohol, or get you to do things you really don’t want to do?" considers whether the respondent has relationships with people who are exploit- ing or using them.</t>
  </si>
  <si>
    <t>Question 20 is a stand-alone question – and is an observation question. If the VI-SPDAT is occurring over the phone there are supplemental questions used to take place of the observation. Those supplemental questions are provided in an appendix to this document.
Question 20 – "Surveyor, do you detect signs of poor hygiene or living skills?" is de- signed to identify any indicators that the respondent may lack the resources or capacity to meet their daily living and hygiene needs. The surveyor is observing for such things as:
þ Is the clothing appropriate for the season?
þ Is the clothing in a reasonable state of repair and are the clothes wearable?
ý Is the person unclean or malodorous (which may happen even if they have changed clothes)? ý If at an encampment, is the encampment disorganized or dishevelled?</t>
  </si>
  <si>
    <t xml:space="preserve">21. Where do you usually go for healthcare or when you’re not feeling well? </t>
  </si>
  <si>
    <t xml:space="preserve">26. History of Heat Stroke/Heat Exhaustion </t>
  </si>
  <si>
    <t xml:space="preserve">27. Heart disease, Arrhythmia, or Irregular Heartbeat </t>
  </si>
  <si>
    <t xml:space="preserve">28. Emphysema </t>
  </si>
  <si>
    <t xml:space="preserve">29. Diabetes </t>
  </si>
  <si>
    <t xml:space="preserve">30. Asthma </t>
  </si>
  <si>
    <t xml:space="preserve">31. Cancer </t>
  </si>
  <si>
    <t xml:space="preserve">32. Hepatitis C </t>
  </si>
  <si>
    <t xml:space="preserve">33. Tuberculosis </t>
  </si>
  <si>
    <t xml:space="preserve">34. Surveyor, do you observe signs or symptoms of a serious health condition? </t>
  </si>
  <si>
    <t>35. Have you ever had problematic drug or alcohol use, abused drugs or alcohol, or told you do?</t>
  </si>
  <si>
    <t>36. Have you consumed alcohol and/or drugs almost every day or every day for the past month?</t>
  </si>
  <si>
    <t>37. Have you ever used injection drugs or shots in the last six months?</t>
  </si>
  <si>
    <t>38. Have you ever been treated for drug or alcohol problems and returned to drinking or using drugs?</t>
  </si>
  <si>
    <t xml:space="preserve">39. Have you used non-beverage alcohol like cough syrup, mouthwash, rubbing alcohol, cooking wine, or anything like that in the past six months? </t>
  </si>
  <si>
    <t xml:space="preserve">22. Kidney disease/End Stage Renal Disease or Dialysis </t>
  </si>
  <si>
    <t xml:space="preserve">23. History of frostbite, Hypothermia, or Immersion Foot </t>
  </si>
  <si>
    <t xml:space="preserve">24. Liver disease, Cirrhosis, or End-Stage Liver Disease </t>
  </si>
  <si>
    <t xml:space="preserve">25. HIV+/AIDS </t>
  </si>
  <si>
    <t xml:space="preserve">40. Have you blacked out because of your alcohol or drug use in the past month? </t>
  </si>
  <si>
    <t xml:space="preserve">41. Surveyor, do you observe signs or symptoms or problematic alcohol or drug abuse? </t>
  </si>
  <si>
    <t xml:space="preserve">42. Ever been taken to a hospital against your will for a mental health reason? </t>
  </si>
  <si>
    <t xml:space="preserve">43. Gone to the emergency room because you weren’t feeling 100% well emotionally or because of your nerves? </t>
  </si>
  <si>
    <t xml:space="preserve">44. Spoken with a psychiatrist, psychologist or other mental health professional in the last six months because of your mental health – whether that was voluntary or because someone insisted that you do so? </t>
  </si>
  <si>
    <t xml:space="preserve">45. Had a serious brain injury or head trauma? </t>
  </si>
  <si>
    <t xml:space="preserve">46. Ever been told you have a learning disability or developmental disability? </t>
  </si>
  <si>
    <t xml:space="preserve">47. Do you have any problems concentrating and/or remembering things? </t>
  </si>
  <si>
    <t xml:space="preserve">48. Surveyor, do you detect signs or symptoms of severe, persistent mental illness or severely compromised cognitive functioning? </t>
  </si>
  <si>
    <t xml:space="preserve">49. Have you had any medicines prescribed to you by a doctor that you do not take, sell, had stolen, misplaced, or where the prescriptions were never filled? </t>
  </si>
  <si>
    <t xml:space="preserve">50. Yes or No – Have you experienced any emotional, physical, psychological, sexual or other type of abuse or trauma in your life which you have not sought help for, and/or which has caused your homelessness? </t>
  </si>
  <si>
    <t xml:space="preserve">Question 21 - "Where do you usually go for healthcare or when you’re not feeling well?"
DOMAIN SUBTOTAL If the Pre-Screen Total is equal </t>
  </si>
  <si>
    <t>Question</t>
  </si>
  <si>
    <t>Interviewer's Name</t>
  </si>
  <si>
    <t>Date</t>
  </si>
  <si>
    <t>Time</t>
  </si>
  <si>
    <t>Agency</t>
  </si>
  <si>
    <t>Location</t>
  </si>
  <si>
    <t>In what language d you feel best able to express yourself?</t>
  </si>
  <si>
    <t>First Name</t>
  </si>
  <si>
    <t>Last Name</t>
  </si>
  <si>
    <t>NickName</t>
  </si>
  <si>
    <t>SSN</t>
  </si>
  <si>
    <t>How old are you?</t>
  </si>
  <si>
    <t>What's your date of birth?</t>
  </si>
  <si>
    <t>Has consented to participate?</t>
  </si>
  <si>
    <t>Each one of questions 22-33 considers a single health condition. The health conditions outlined in questions 22-33 are those where there is an evidence base to support it being included. Health issues should not be added to, or removed from, the list, nor should some health conditions be swapped out for other health conditions.
Sometimes there are questions as to what these health conditions are, the circumstances under which one would get one of these health conditions, and the impact of the health condition. As a surveyor, you do not need to know what the health condition is or any other details. If a person has one of these health conditions, they are typically aware of its name. What you need to be able to do is pronounce the health condition.</t>
  </si>
  <si>
    <t xml:space="preserve">Question 34 is an observation question, asking the surveyor whether they detect any signs or symptoms of a serious health condition. This would include things such as:
þ Open wounds, beyond super cial lacerations, likely with blood and/or pus; þ Advanced medical apparatus like an oxygen tank;
þ A bracelet from a recent hospital admission;
þ Visibly rotting  esh.
If completing the survey over the phone, the supplemental questions provided in the appendix can be used in place of the observation.
</t>
  </si>
  <si>
    <t xml:space="preserve">Questions 22, 23, 24 and 25 are all Stand-Alone questions. Collectively, Questions 22-25 (inclusive) are the most heavily weighted questions of the entire Wellness Domain, with each af rmative answer resulting in a point toward the  nal VI-SPDAT score.
For each of these questions:
</t>
  </si>
  <si>
    <t>Question 41 is an observation question that asks the surveyor whether they observe signs or symptoms of problematic alcohol or drug use. Signs the surveyor should look for include:
þ Shakes, especially in the morning;
þ Morning intoxication;
þPuncture marks, track marks, in ammation or infection on arms, legs or other visibly places on the person where they have been punctured for injection substance use;
þ Sores or blisters at the front of the lips, with co-occurring blackening of gums and teeth in one area of the mouth;
þ Visibly seeing their rig, cooker or other drug using apparatus;
þ In an encampment, a large volume of empty cans or bottles beyond that which they have collected for recycling.
If completing the survey over the phone, the supplemental questions provided in the appendix can be used in place of the observation.</t>
  </si>
  <si>
    <t>Question 47 – "Do you have any problems concentrating and/or remembering things?"
is also related to cognitive function. It is intended to determine if the person struggles with memory, regardless of whether they have been tested or received a diagnosis.</t>
  </si>
  <si>
    <t>Question 48 is an observation question about whether severe, persistent mental illness or se- verely compromised cognitive functioning is detected. The types of cues to be looked for include:
þ Whether the person asks multiple times what the survey is for, after it has been explained;
þ Communication to the surveyor in gibberish, when you know that they can converse in English;
þ The participant attempts to communicate with persons or objects that are not present;
þHospital bracelet from a recent psychiatric admission – either a mental health hospital or the psychiatric ward of a hospital.
If completing the survey over the phone, the supplemental questions provided in the appendix can be used in place of the observation.</t>
  </si>
  <si>
    <t xml:space="preserve">Question 49 – "Have you had any medicines prescribed to you by a doctor that you do not take, sell, had stolen, misplaced, or where the prescriptions were never  lled?" is trying to determine if the person is not taking a medication that a health care professional believes she/ he should be taking. If you live in a location where nurse practitioners can prescribe medications, that would be included equally to "doctor". Also note that "doctor" includes mental health professionals such as psychiatrists that can prescribe medications.
</t>
  </si>
  <si>
    <t>Question 50 – "Yes or No – Have you experienced any emotional, physical, psycholog- ical, sexual or other type of abuse or trauma in your life, which you have not sought help for, and/or which has caused your homelessness?" While most questions up to this point have been Yes or No questions, this question starts in that way so as to remind the respondent indirectly that no particular details are being sought. This question is inquiring about two different things – if they have experienced abuse/trauma and not sought help for it, and/or if they have experienced abuse/trauma and believe that abuse/trauma caused their homelessness. The question is best asked by pausing after the word "life" and before the word "which", as well as pausing after "and/or" and before "which". These conversational pauses help delineate the various sub-sections of the question to make it more understandable.
Note that this is the only question in the VI-SPDAT that was not written by the primary authors of the tool (OrgCode Consulting and Community Solutions). This question was written by experts in trauma and abuse and is speci cally worded to decrease the likelihood of re-traumatizing someone through the asking of the question.</t>
  </si>
  <si>
    <t>How are you conducting this survey?</t>
  </si>
  <si>
    <t>Scoring</t>
  </si>
  <si>
    <t>Answers</t>
  </si>
  <si>
    <t>Yes</t>
  </si>
  <si>
    <t>No</t>
  </si>
  <si>
    <t>#13 Answer</t>
  </si>
  <si>
    <t>Shelter</t>
  </si>
  <si>
    <t>Street, Sidewalk or Doorway</t>
  </si>
  <si>
    <t>Car, Van or RV</t>
  </si>
  <si>
    <t>Bus or Subway</t>
  </si>
  <si>
    <t>Beach, Riverbed or Park</t>
  </si>
  <si>
    <t xml:space="preserve">Other (SPECIFY): ___________________ </t>
  </si>
  <si>
    <t>Addiitional Notes</t>
  </si>
  <si>
    <t>21 answer</t>
  </si>
  <si>
    <t>Hospital</t>
  </si>
  <si>
    <t>Clinic</t>
  </si>
  <si>
    <t>VA</t>
  </si>
  <si>
    <t xml:space="preserve">Other (specify) </t>
  </si>
  <si>
    <t>Does not go for care</t>
  </si>
  <si>
    <t>Tri-Momrbidity</t>
  </si>
  <si>
    <t>Tri-Morbidity occurs when the person has a physical health issue, mental health issue and substance use issue at the same time. The presence of Tri-Morbidity is determined by examining the respondent’s scores in the sections of the Wellness domain that address Physical Health, Mental Health and Substance Use.
If your VI-SPDAT is being entered into the PMCP database or into your HMIS, this is most likely auto-cal- culated for you. If you are doing the VI-SPDAT on paper, you will need to search for a "1" Score in Mental Health, a "1" Score in Substance Use" and either a "1" in any of Questions 22-25 (inclusive) or an "X" (which denotes a "Yes") to any of Questions 26-34. If these conditions are met, the person receives a score of 1 for Tri-Morbidity.</t>
  </si>
  <si>
    <t>Domain 1 - History of Homelessness</t>
  </si>
  <si>
    <t>Domain 2 - Risks</t>
  </si>
  <si>
    <t>Domain 3 - Socialization and Daily Functions</t>
  </si>
  <si>
    <t>Domain 4 - Wellness</t>
  </si>
  <si>
    <t>General Information</t>
  </si>
  <si>
    <t>Domain</t>
  </si>
  <si>
    <t>A. History of Housing and Homelessness</t>
  </si>
  <si>
    <t>B. Risks</t>
  </si>
  <si>
    <t>C. Socializiation And Daily Functions</t>
  </si>
  <si>
    <t>D. Wellness</t>
  </si>
  <si>
    <t>Pre-Screen Total</t>
  </si>
  <si>
    <t>Score 1.1</t>
  </si>
  <si>
    <t>Score 2.1</t>
  </si>
  <si>
    <t>Score 2.2</t>
  </si>
  <si>
    <t>Score 2.3</t>
  </si>
  <si>
    <t>Score 2.4</t>
  </si>
  <si>
    <t>Score 3.1</t>
  </si>
  <si>
    <t>Score 3.2</t>
  </si>
  <si>
    <t>Score 3.3</t>
  </si>
  <si>
    <t>Score 3.4</t>
  </si>
  <si>
    <t>Score 4.1</t>
  </si>
  <si>
    <t>Score 4.2</t>
  </si>
  <si>
    <t>Score 4.3</t>
  </si>
  <si>
    <t>Score 4.4</t>
  </si>
  <si>
    <t>Score 4.5</t>
  </si>
  <si>
    <t>Score 4.7</t>
  </si>
  <si>
    <t>Score 4.8</t>
  </si>
  <si>
    <t>Analysis</t>
  </si>
  <si>
    <t>If the Pre-Screen Total is equal to or greater than 10, the individual is recommended for a Permanent Supportive Housing/Housing First Assessment.</t>
  </si>
  <si>
    <t>If the Pre-Screen Total is 5, 6, 7, 8 or 9, the individual is recommended for a Rapid Re-Housing Assessment.</t>
  </si>
  <si>
    <t>If the Pre-Screen Total is 0, 1, 2, 3 or 4, the individual is not recommended for a Housing and Support Assessment at this time.</t>
  </si>
  <si>
    <t>Interviewer Notes</t>
  </si>
  <si>
    <r>
      <t xml:space="preserve">Question 6 – "How many times have you used a crisis service, including distress cen- ters or suicide prevention hotlines?" </t>
    </r>
    <r>
      <rPr>
        <sz val="12"/>
        <color theme="1"/>
        <rFont val="FiraSansOTLight"/>
      </rPr>
      <t xml:space="preserve">This includes any interaction with a crisis service on the person’s own behalf, whether that is in person or through other means like over the phone. Depending on your community – or the location where you are completing the survey – you may add something like </t>
    </r>
    <r>
      <rPr>
        <i/>
        <sz val="12"/>
        <color theme="1"/>
        <rFont val="FiraSansOTMedium"/>
      </rPr>
      <t xml:space="preserve">"...or rape crisis center, youth runaway hotline, or bad date crisis line?" </t>
    </r>
  </si>
  <si>
    <r>
      <t xml:space="preserve">Question 7 –"How many times have you been hospitalized as an in-patient, including hospitalizations in a mental health hospital?" </t>
    </r>
    <r>
      <rPr>
        <sz val="12"/>
        <color theme="1"/>
        <rFont val="FiraSansOTLight"/>
      </rPr>
      <t xml:space="preserve">Hospitalizations should not be confused with length of hospital stay. For example, someone that has a heart attack may be in hospital for seven days. That is one hospitalization. </t>
    </r>
  </si>
  <si>
    <r>
      <t xml:space="preserve">Question 35 – "Have you ever had problematic drug or alcohol use, abused drugs or alcohol, or been told you do?" </t>
    </r>
    <r>
      <rPr>
        <sz val="12"/>
        <color theme="1"/>
        <rFont val="FiraSansOTLight"/>
      </rPr>
      <t xml:space="preserve">is inquiring whether this has happened at any point in her/his lifetime. This is the only time the words "abused drugs or alcohol" appear. (In the SPDAT there is special attention to use the phrase "Substance Use" rather than "Substance Abuse".) </t>
    </r>
  </si>
  <si>
    <r>
      <t xml:space="preserve">Question 36 – "Have you consumed alcohol and/or drugs almost every day or every day for the past month?" </t>
    </r>
    <r>
      <rPr>
        <sz val="12"/>
        <color theme="1"/>
        <rFont val="FiraSansOTLight"/>
      </rPr>
      <t xml:space="preserve">is inquiring about use over the past 30-day period. </t>
    </r>
  </si>
  <si>
    <r>
      <t xml:space="preserve">Question 37 – "Have you used injection drugs or shots in the last six months?" </t>
    </r>
    <r>
      <rPr>
        <sz val="12"/>
        <color theme="1"/>
        <rFont val="FiraSansOTLight"/>
      </rPr>
      <t xml:space="preserve">refers solely to street-based substances that are used through needles. It does NOT refer to medications that may be administered in this manner. </t>
    </r>
  </si>
  <si>
    <r>
      <t xml:space="preserve">Question 38 – "Have you ever been treated for drug or alcohol problems and returned to drinking or using drugs?" </t>
    </r>
    <r>
      <rPr>
        <sz val="12"/>
        <color theme="1"/>
        <rFont val="FiraSansOTLight"/>
      </rPr>
      <t xml:space="preserve">is inquiring whether this has occurred at any point in her/his lifetime, even if they subsequently stopped permanently after having had a relapse. </t>
    </r>
  </si>
  <si>
    <r>
      <t xml:space="preserve">Question 39 – "Have you used non-beverage alcohol like cough syrup, mouthwash, rubbing alcohol, cooking wine, or anything like that in the past six months?" </t>
    </r>
    <r>
      <rPr>
        <sz val="12"/>
        <color theme="1"/>
        <rFont val="FiraSansOTLight"/>
      </rPr>
      <t xml:space="preserve">is deter- mining whether the person consumes forms of alcohol that can be more problematic for her/his health than alcohol intended for human consumption. If there is a particular type of non-beverage alcohol that is more popular in your community and is not mentioned here, you can add it to the list after "like". As in Question 12, put particular emphasis on how you state </t>
    </r>
    <r>
      <rPr>
        <i/>
        <sz val="12"/>
        <color theme="1"/>
        <rFont val="FiraSansOTMedium"/>
      </rPr>
      <t xml:space="preserve">"or anything like that?" </t>
    </r>
  </si>
  <si>
    <r>
      <t xml:space="preserve">Question 40 – "Have you blacked out because of your alcohol or drug use in the past month?" </t>
    </r>
    <r>
      <rPr>
        <sz val="12"/>
        <color theme="1"/>
        <rFont val="FiraSansOTLight"/>
      </rPr>
      <t xml:space="preserve">is a question that asks about any time in the past 30 days the individual has involuntarily slept or has gaps in memory as a result of using substances. </t>
    </r>
  </si>
  <si>
    <r>
      <t xml:space="preserve">Question 42 – "Ever been taken to a hospital against your will for a mental health reason?" </t>
    </r>
    <r>
      <rPr>
        <sz val="12"/>
        <color theme="1"/>
        <rFont val="FiraSansOTLight"/>
      </rPr>
      <t xml:space="preserve">is inquiring about involuntary interactions as a result of a mental health issue. This question intentionally does not ask about the outcome of that interaction (e.g., whether the individual was actually admitted to hospital or received a diagnosis as a result of being taken to hospital). This question covers the person’s entire lifetime. </t>
    </r>
  </si>
  <si>
    <r>
      <t xml:space="preserve">Question 43 – "Gone to the emergency room because you were not feeling 100% well emotionally or because of your nerves?" </t>
    </r>
    <r>
      <rPr>
        <sz val="12"/>
        <color theme="1"/>
        <rFont val="FiraSansOTLight"/>
      </rPr>
      <t xml:space="preserve">is inquiring whether they have ever voluntarily sought out supports for their mental health on an emergency basis. You can swap out </t>
    </r>
    <r>
      <rPr>
        <i/>
        <sz val="12"/>
        <color theme="1"/>
        <rFont val="FiraSansOTMedium"/>
      </rPr>
      <t xml:space="preserve">"emergency room" </t>
    </r>
    <r>
      <rPr>
        <sz val="12"/>
        <color theme="1"/>
        <rFont val="FiraSansOTLight"/>
      </rPr>
      <t xml:space="preserve">for </t>
    </r>
    <r>
      <rPr>
        <i/>
        <sz val="12"/>
        <color theme="1"/>
        <rFont val="FiraSansOTMedium"/>
      </rPr>
      <t xml:space="preserve">"emergency department" </t>
    </r>
    <r>
      <rPr>
        <sz val="12"/>
        <color theme="1"/>
        <rFont val="FiraSansOTLight"/>
      </rPr>
      <t xml:space="preserve">if "department" is used with greater frequency in your community. This ques- tion, like Question 42, intentionally does not address the outcome of seeking supports and covers the person’s entire lifetime. The decision to frame the question in this manner is based upon testing and likelihood of accuracy, as well as the potential reaction by the respondent to a question about the out- come of their decision to seek such support </t>
    </r>
  </si>
  <si>
    <r>
      <t xml:space="preserve">Question 44 – "Spoken with a psychiatrist, psychologist or other mental health profes- sional in the last six months because of your mental health – whether that was volun- tary or because someone insisted that you do so?" </t>
    </r>
    <r>
      <rPr>
        <sz val="12"/>
        <color theme="1"/>
        <rFont val="FiraSansOTLight"/>
      </rPr>
      <t xml:space="preserve">is framed this way because persons with a serious mental illness are more likely to have had such an interaction in the last six months than those that do not, either by their own choice or because they were forced to do so. Similar to other questions that consider the 6 months prior to the date that the VI-SPDAT is being completed, it is helpful to count the date back out loud and use "landmark" dates. </t>
    </r>
  </si>
  <si>
    <r>
      <t xml:space="preserve">Question 45 – "Had a serious brain injury or head trauma?" </t>
    </r>
    <r>
      <rPr>
        <sz val="12"/>
        <color theme="1"/>
        <rFont val="FiraSansOTLight"/>
      </rPr>
      <t xml:space="preserve">is inquiring about harm to the brain, which includes both acquired and organic brain injuries regardless of how the harm occurred. </t>
    </r>
  </si>
  <si>
    <r>
      <t xml:space="preserve">Question 46 – "Ever been told you have a learning disability or developmental disabil- ity?" </t>
    </r>
    <r>
      <rPr>
        <sz val="12"/>
        <color theme="1"/>
        <rFont val="FiraSansOTLight"/>
      </rPr>
      <t xml:space="preserve">determines whether the person may have these types of disabilities. It purposely does not deter- mine the circumstance under which they were told this information, or exactly what she/he was told. </t>
    </r>
  </si>
  <si>
    <t>Results</t>
  </si>
  <si>
    <t>Index</t>
  </si>
  <si>
    <t>Green = Submit answer here</t>
  </si>
  <si>
    <t>Yellow = Observational Questions</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</si>
</sst>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sz val="8"/>
      <color theme="1"/>
      <name val="Calibri"/>
      <scheme val="minor"/>
    </font>
    <font>
      <b/>
      <sz val="12"/>
      <color theme="1"/>
      <name val="FiraSansOT"/>
    </font>
    <font>
      <sz val="8"/>
      <color theme="1"/>
      <name val="Wingdings"/>
      <charset val="2"/>
    </font>
    <font>
      <sz val="18"/>
      <color theme="1"/>
      <name val="Calibri"/>
      <family val="2"/>
      <scheme val="minor"/>
    </font>
    <font>
      <sz val="12"/>
      <color theme="1"/>
      <name val="FiraSansOTLight"/>
    </font>
    <font>
      <i/>
      <sz val="12"/>
      <color theme="1"/>
      <name val="FiraSansOTMedium"/>
    </font>
  </fonts>
  <fills count="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s>
  <borders count="24">
    <border>
      <left/>
      <right/>
      <top/>
      <bottom/>
      <diagonal/>
    </border>
    <border>
      <left/>
      <right/>
      <top style="thin">
        <color auto="1"/>
      </top>
      <bottom/>
      <diagonal/>
    </border>
    <border>
      <left/>
      <right/>
      <top/>
      <bottom style="thin">
        <color auto="1"/>
      </bottom>
      <diagonal/>
    </border>
    <border>
      <left style="medium">
        <color auto="1"/>
      </left>
      <right/>
      <top style="medium">
        <color auto="1"/>
      </top>
      <bottom/>
      <diagonal/>
    </border>
    <border>
      <left/>
      <right/>
      <top style="medium">
        <color auto="1"/>
      </top>
      <bottom style="thin">
        <color auto="1"/>
      </bottom>
      <diagonal/>
    </border>
    <border>
      <left/>
      <right style="medium">
        <color auto="1"/>
      </right>
      <top style="medium">
        <color auto="1"/>
      </top>
      <bottom/>
      <diagonal/>
    </border>
    <border>
      <left style="medium">
        <color auto="1"/>
      </left>
      <right/>
      <top style="thin">
        <color auto="1"/>
      </top>
      <bottom/>
      <diagonal/>
    </border>
    <border>
      <left/>
      <right style="medium">
        <color auto="1"/>
      </right>
      <top style="thin">
        <color auto="1"/>
      </top>
      <bottom/>
      <diagonal/>
    </border>
    <border>
      <left style="medium">
        <color auto="1"/>
      </left>
      <right/>
      <top/>
      <bottom/>
      <diagonal/>
    </border>
    <border>
      <left/>
      <right style="medium">
        <color auto="1"/>
      </right>
      <top/>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style="medium">
        <color auto="1"/>
      </top>
      <bottom/>
      <diagonal/>
    </border>
    <border>
      <left/>
      <right/>
      <top style="thin">
        <color auto="1"/>
      </top>
      <bottom style="thin">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
    <xf numFmtId="0" fontId="0" fillId="0" borderId="0"/>
  </cellStyleXfs>
  <cellXfs count="53">
    <xf numFmtId="0" fontId="0" fillId="0" borderId="0" xfId="0"/>
    <xf numFmtId="0" fontId="1" fillId="0" borderId="0" xfId="0" applyFont="1"/>
    <xf numFmtId="0" fontId="0" fillId="0" borderId="0" xfId="0" applyAlignment="1">
      <alignment wrapText="1"/>
    </xf>
    <xf numFmtId="0" fontId="2" fillId="0" borderId="0" xfId="0" applyFont="1"/>
    <xf numFmtId="0" fontId="3" fillId="0" borderId="0" xfId="0" applyFont="1"/>
    <xf numFmtId="0" fontId="0" fillId="0" borderId="0" xfId="0" applyFont="1"/>
    <xf numFmtId="0" fontId="0" fillId="0" borderId="0" xfId="0" applyFont="1" applyAlignment="1">
      <alignment wrapText="1"/>
    </xf>
    <xf numFmtId="0" fontId="0" fillId="0" borderId="1" xfId="0" applyFont="1" applyBorder="1"/>
    <xf numFmtId="0" fontId="0" fillId="0" borderId="0" xfId="0" applyFont="1" applyBorder="1"/>
    <xf numFmtId="0" fontId="0" fillId="0" borderId="0" xfId="0" applyFont="1" applyBorder="1" applyAlignment="1">
      <alignment wrapText="1"/>
    </xf>
    <xf numFmtId="0" fontId="0" fillId="0" borderId="2" xfId="0" applyFont="1" applyBorder="1" applyAlignment="1">
      <alignment wrapText="1"/>
    </xf>
    <xf numFmtId="0" fontId="0" fillId="0" borderId="3" xfId="0" applyBorder="1"/>
    <xf numFmtId="0" fontId="0" fillId="2" borderId="0" xfId="0" applyFont="1" applyFill="1" applyBorder="1" applyAlignment="1">
      <alignment wrapText="1"/>
    </xf>
    <xf numFmtId="0" fontId="0" fillId="0" borderId="13" xfId="0" applyFont="1" applyBorder="1"/>
    <xf numFmtId="0" fontId="0" fillId="0" borderId="13" xfId="0" applyFont="1" applyBorder="1" applyAlignment="1">
      <alignment wrapText="1"/>
    </xf>
    <xf numFmtId="0" fontId="0" fillId="2" borderId="13" xfId="0" applyFont="1" applyFill="1" applyBorder="1" applyAlignment="1">
      <alignment wrapText="1"/>
    </xf>
    <xf numFmtId="0" fontId="0" fillId="0" borderId="17" xfId="0" applyBorder="1"/>
    <xf numFmtId="0" fontId="0" fillId="0" borderId="8" xfId="0" applyFont="1" applyBorder="1"/>
    <xf numFmtId="0" fontId="0" fillId="0" borderId="16" xfId="0" applyFont="1" applyBorder="1"/>
    <xf numFmtId="0" fontId="0" fillId="0" borderId="16" xfId="0" applyFont="1" applyBorder="1" applyAlignment="1">
      <alignment wrapText="1"/>
    </xf>
    <xf numFmtId="0" fontId="0" fillId="0" borderId="19" xfId="0" applyFont="1" applyBorder="1"/>
    <xf numFmtId="0" fontId="0" fillId="0" borderId="12" xfId="0" applyFont="1" applyBorder="1"/>
    <xf numFmtId="0" fontId="0" fillId="0" borderId="9" xfId="0" applyFont="1" applyBorder="1" applyAlignment="1">
      <alignment wrapText="1"/>
    </xf>
    <xf numFmtId="0" fontId="0" fillId="0" borderId="0" xfId="0"/>
    <xf numFmtId="0" fontId="4" fillId="0" borderId="15" xfId="0" applyFont="1" applyBorder="1" applyAlignment="1">
      <alignment horizontal="center"/>
    </xf>
    <xf numFmtId="0" fontId="4" fillId="0" borderId="4" xfId="0" applyFont="1" applyBorder="1" applyAlignment="1">
      <alignment horizontal="center"/>
    </xf>
    <xf numFmtId="0" fontId="0" fillId="0" borderId="6" xfId="0" applyFont="1" applyBorder="1" applyAlignment="1">
      <alignment horizontal="center"/>
    </xf>
    <xf numFmtId="0" fontId="0" fillId="0" borderId="12" xfId="0" applyFont="1" applyBorder="1" applyAlignment="1">
      <alignment horizontal="center"/>
    </xf>
    <xf numFmtId="0" fontId="0" fillId="0" borderId="1" xfId="0" applyFont="1" applyBorder="1" applyAlignment="1">
      <alignment horizontal="center"/>
    </xf>
    <xf numFmtId="0" fontId="0" fillId="0" borderId="8" xfId="0" applyFont="1" applyBorder="1" applyAlignment="1">
      <alignment horizontal="center"/>
    </xf>
    <xf numFmtId="0" fontId="0" fillId="0" borderId="10" xfId="0" applyFont="1" applyBorder="1" applyAlignment="1">
      <alignment horizontal="center"/>
    </xf>
    <xf numFmtId="0" fontId="0" fillId="0" borderId="0" xfId="0" applyFont="1" applyFill="1" applyBorder="1" applyAlignment="1">
      <alignment horizontal="center"/>
    </xf>
    <xf numFmtId="0" fontId="0" fillId="0" borderId="1" xfId="0" applyFont="1" applyFill="1" applyBorder="1" applyAlignment="1">
      <alignment horizontal="center"/>
    </xf>
    <xf numFmtId="0" fontId="0" fillId="0" borderId="0" xfId="0" applyFont="1" applyBorder="1" applyAlignment="1">
      <alignment horizontal="center"/>
    </xf>
    <xf numFmtId="0" fontId="0" fillId="0" borderId="18" xfId="0" applyFont="1" applyBorder="1" applyAlignment="1">
      <alignment wrapText="1"/>
    </xf>
    <xf numFmtId="0" fontId="0" fillId="0" borderId="20" xfId="0" applyFont="1" applyBorder="1" applyAlignment="1">
      <alignment wrapText="1"/>
    </xf>
    <xf numFmtId="0" fontId="0" fillId="0" borderId="14" xfId="0" applyFont="1" applyBorder="1" applyAlignment="1">
      <alignment wrapText="1"/>
    </xf>
    <xf numFmtId="0" fontId="0" fillId="0" borderId="5" xfId="0" applyFont="1" applyBorder="1" applyAlignment="1">
      <alignment wrapText="1"/>
    </xf>
    <xf numFmtId="0" fontId="2" fillId="0" borderId="0" xfId="0" applyFont="1" applyAlignment="1">
      <alignment wrapText="1"/>
    </xf>
    <xf numFmtId="0" fontId="0" fillId="0" borderId="7" xfId="0" applyFont="1" applyBorder="1" applyAlignment="1">
      <alignment wrapText="1"/>
    </xf>
    <xf numFmtId="0" fontId="0" fillId="0" borderId="11" xfId="0" applyFont="1" applyBorder="1" applyAlignment="1">
      <alignment wrapText="1"/>
    </xf>
    <xf numFmtId="0" fontId="0" fillId="0" borderId="3" xfId="0" applyFont="1" applyBorder="1"/>
    <xf numFmtId="0" fontId="0" fillId="0" borderId="15" xfId="0" applyFont="1" applyBorder="1"/>
    <xf numFmtId="0" fontId="0" fillId="0" borderId="8" xfId="0" applyBorder="1"/>
    <xf numFmtId="0" fontId="4" fillId="0" borderId="13" xfId="0" applyFont="1" applyBorder="1" applyAlignment="1">
      <alignment horizontal="center"/>
    </xf>
    <xf numFmtId="0" fontId="0" fillId="3" borderId="0" xfId="0" applyFont="1" applyFill="1" applyBorder="1"/>
    <xf numFmtId="0" fontId="0" fillId="3" borderId="13" xfId="0" applyFont="1" applyFill="1" applyBorder="1"/>
    <xf numFmtId="0" fontId="4" fillId="0" borderId="0" xfId="0" applyFont="1" applyBorder="1" applyAlignment="1">
      <alignment horizontal="center"/>
    </xf>
    <xf numFmtId="0" fontId="0" fillId="3" borderId="21" xfId="0" applyFont="1" applyFill="1" applyBorder="1"/>
    <xf numFmtId="0" fontId="0" fillId="3" borderId="22" xfId="0" applyFont="1" applyFill="1" applyBorder="1"/>
    <xf numFmtId="0" fontId="0" fillId="3" borderId="23" xfId="0" applyFont="1" applyFill="1" applyBorder="1"/>
    <xf numFmtId="0" fontId="0" fillId="3" borderId="2" xfId="0" applyFont="1" applyFill="1" applyBorder="1"/>
    <xf numFmtId="0" fontId="0" fillId="2" borderId="0" xfId="0" applyFont="1" applyFill="1" applyAlignment="1">
      <alignment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4"/>
  <sheetViews>
    <sheetView workbookViewId="0">
      <selection activeCell="D8" sqref="D8"/>
    </sheetView>
  </sheetViews>
  <sheetFormatPr baseColWidth="10" defaultRowHeight="16" x14ac:dyDescent="0.2"/>
  <cols>
    <col min="2" max="2" width="17.1640625" customWidth="1"/>
    <col min="3" max="3" width="69.33203125" style="2" customWidth="1"/>
    <col min="4" max="4" width="44.5" customWidth="1"/>
    <col min="5" max="5" width="166" style="6" customWidth="1"/>
  </cols>
  <sheetData>
    <row r="1" spans="1:12" ht="25" thickBot="1" x14ac:dyDescent="0.35">
      <c r="A1" s="44" t="s">
        <v>159</v>
      </c>
      <c r="B1" s="44"/>
      <c r="C1" s="44"/>
      <c r="D1" s="5"/>
    </row>
    <row r="2" spans="1:12" x14ac:dyDescent="0.2">
      <c r="A2" s="41"/>
      <c r="B2" s="42" t="s">
        <v>119</v>
      </c>
      <c r="C2" s="37"/>
      <c r="D2" s="5"/>
      <c r="E2" s="6" t="s">
        <v>160</v>
      </c>
    </row>
    <row r="3" spans="1:12" x14ac:dyDescent="0.2">
      <c r="A3" s="43">
        <f>A11</f>
        <v>0</v>
      </c>
      <c r="B3" s="8" t="s">
        <v>118</v>
      </c>
      <c r="C3" s="22"/>
      <c r="D3" s="5"/>
      <c r="E3" s="49" t="s">
        <v>161</v>
      </c>
    </row>
    <row r="4" spans="1:12" x14ac:dyDescent="0.2">
      <c r="A4" s="17">
        <f>A11</f>
        <v>0</v>
      </c>
      <c r="B4" s="8" t="s">
        <v>120</v>
      </c>
      <c r="C4" s="22"/>
      <c r="D4" s="5"/>
      <c r="E4" s="52" t="s">
        <v>162</v>
      </c>
    </row>
    <row r="5" spans="1:12" x14ac:dyDescent="0.2">
      <c r="A5" s="17">
        <f>A49</f>
        <v>1</v>
      </c>
      <c r="B5" s="8" t="s">
        <v>121</v>
      </c>
      <c r="C5" s="22"/>
      <c r="D5" s="5"/>
    </row>
    <row r="6" spans="1:12" x14ac:dyDescent="0.2">
      <c r="A6" s="17">
        <f>A49</f>
        <v>1</v>
      </c>
      <c r="B6" s="8" t="s">
        <v>122</v>
      </c>
      <c r="C6" s="22"/>
      <c r="D6" s="5"/>
    </row>
    <row r="7" spans="1:12" x14ac:dyDescent="0.2">
      <c r="A7" s="17">
        <f>A62</f>
        <v>3</v>
      </c>
      <c r="B7" s="8" t="s">
        <v>123</v>
      </c>
      <c r="C7" s="22"/>
      <c r="D7" s="5"/>
    </row>
    <row r="8" spans="1:12" ht="36" customHeight="1" thickBot="1" x14ac:dyDescent="0.25">
      <c r="A8" s="21">
        <f>SUM(A3:A7)</f>
        <v>5</v>
      </c>
      <c r="B8" s="13" t="s">
        <v>124</v>
      </c>
      <c r="C8" s="36" t="str">
        <f>IF(A8&gt;10,'Answers  Calculations'!D2, IF(Questionnaire!A8&lt;5,'Answers  Calculations'!D4,'Answers  Calculations'!D3))</f>
        <v>If the Pre-Screen Total is 5, 6, 7, 8 or 9, the individual is recommended for a Rapid Re-Housing Assessment.</v>
      </c>
      <c r="D8" s="5"/>
    </row>
    <row r="9" spans="1:12" x14ac:dyDescent="0.2">
      <c r="A9" s="5"/>
      <c r="B9" s="5"/>
      <c r="C9" s="6"/>
      <c r="D9" s="5"/>
    </row>
    <row r="10" spans="1:12" ht="17" thickBot="1" x14ac:dyDescent="0.25">
      <c r="A10" s="5"/>
      <c r="B10" s="5"/>
      <c r="C10" s="6"/>
      <c r="D10" s="5"/>
    </row>
    <row r="11" spans="1:12" ht="24" x14ac:dyDescent="0.3">
      <c r="A11" s="16">
        <f>A27</f>
        <v>0</v>
      </c>
      <c r="B11" s="25" t="s">
        <v>118</v>
      </c>
      <c r="C11" s="25"/>
      <c r="D11" s="25"/>
      <c r="E11" s="34"/>
    </row>
    <row r="12" spans="1:12" x14ac:dyDescent="0.2">
      <c r="A12" s="20" t="s">
        <v>94</v>
      </c>
      <c r="B12" s="18" t="s">
        <v>95</v>
      </c>
      <c r="C12" s="19" t="s">
        <v>71</v>
      </c>
      <c r="D12" s="18" t="s">
        <v>105</v>
      </c>
      <c r="E12" s="35" t="s">
        <v>145</v>
      </c>
    </row>
    <row r="13" spans="1:12" x14ac:dyDescent="0.2">
      <c r="A13" s="17"/>
      <c r="B13" s="48"/>
      <c r="C13" s="9" t="s">
        <v>72</v>
      </c>
      <c r="D13" s="48"/>
      <c r="E13" s="22"/>
    </row>
    <row r="14" spans="1:12" x14ac:dyDescent="0.2">
      <c r="A14" s="17"/>
      <c r="B14" s="49"/>
      <c r="C14" s="9" t="s">
        <v>75</v>
      </c>
      <c r="D14" s="49"/>
      <c r="E14" s="22"/>
      <c r="L14" s="23"/>
    </row>
    <row r="15" spans="1:12" x14ac:dyDescent="0.2">
      <c r="A15" s="17"/>
      <c r="B15" s="49"/>
      <c r="C15" s="9" t="s">
        <v>73</v>
      </c>
      <c r="D15" s="49"/>
      <c r="E15" s="22"/>
      <c r="L15" s="23"/>
    </row>
    <row r="16" spans="1:12" x14ac:dyDescent="0.2">
      <c r="A16" s="17"/>
      <c r="B16" s="49"/>
      <c r="C16" s="9" t="s">
        <v>74</v>
      </c>
      <c r="D16" s="49"/>
      <c r="E16" s="22"/>
      <c r="L16" s="23"/>
    </row>
    <row r="17" spans="1:12" x14ac:dyDescent="0.2">
      <c r="A17" s="17"/>
      <c r="B17" s="49"/>
      <c r="C17" s="9" t="s">
        <v>76</v>
      </c>
      <c r="D17" s="49"/>
      <c r="E17" s="22"/>
      <c r="L17" s="23"/>
    </row>
    <row r="18" spans="1:12" x14ac:dyDescent="0.2">
      <c r="A18" s="17"/>
      <c r="B18" s="49"/>
      <c r="C18" s="9" t="s">
        <v>93</v>
      </c>
      <c r="D18" s="49"/>
      <c r="E18" s="22"/>
      <c r="L18" s="23"/>
    </row>
    <row r="19" spans="1:12" x14ac:dyDescent="0.2">
      <c r="A19" s="17"/>
      <c r="B19" s="49"/>
      <c r="C19" s="9" t="s">
        <v>77</v>
      </c>
      <c r="D19" s="49"/>
      <c r="E19" s="22"/>
      <c r="K19" s="4"/>
    </row>
    <row r="20" spans="1:12" x14ac:dyDescent="0.2">
      <c r="A20" s="17"/>
      <c r="B20" s="49"/>
      <c r="C20" s="9" t="s">
        <v>78</v>
      </c>
      <c r="D20" s="49"/>
      <c r="E20" s="22"/>
    </row>
    <row r="21" spans="1:12" x14ac:dyDescent="0.2">
      <c r="A21" s="17"/>
      <c r="B21" s="49"/>
      <c r="C21" s="9" t="s">
        <v>79</v>
      </c>
      <c r="D21" s="49"/>
      <c r="E21" s="22"/>
    </row>
    <row r="22" spans="1:12" x14ac:dyDescent="0.2">
      <c r="A22" s="17"/>
      <c r="B22" s="49"/>
      <c r="C22" s="9" t="s">
        <v>80</v>
      </c>
      <c r="D22" s="49"/>
      <c r="E22" s="22"/>
    </row>
    <row r="23" spans="1:12" x14ac:dyDescent="0.2">
      <c r="A23" s="17"/>
      <c r="B23" s="49"/>
      <c r="C23" s="9" t="s">
        <v>81</v>
      </c>
      <c r="D23" s="49"/>
      <c r="E23" s="22"/>
    </row>
    <row r="24" spans="1:12" x14ac:dyDescent="0.2">
      <c r="A24" s="17">
        <f>IF(B24&gt;59, 1, 0)</f>
        <v>0</v>
      </c>
      <c r="B24" s="49"/>
      <c r="C24" s="9" t="s">
        <v>82</v>
      </c>
      <c r="D24" s="49"/>
      <c r="E24" s="22"/>
    </row>
    <row r="25" spans="1:12" x14ac:dyDescent="0.2">
      <c r="A25" s="17"/>
      <c r="B25" s="49"/>
      <c r="C25" s="9" t="s">
        <v>83</v>
      </c>
      <c r="D25" s="49"/>
      <c r="E25" s="22"/>
    </row>
    <row r="26" spans="1:12" ht="17" thickBot="1" x14ac:dyDescent="0.25">
      <c r="A26" s="21"/>
      <c r="B26" s="50"/>
      <c r="C26" s="14" t="s">
        <v>84</v>
      </c>
      <c r="D26" s="50"/>
      <c r="E26" s="36"/>
    </row>
    <row r="27" spans="1:12" ht="24" x14ac:dyDescent="0.3">
      <c r="A27" s="11">
        <f>A29</f>
        <v>0</v>
      </c>
      <c r="B27" s="47" t="s">
        <v>114</v>
      </c>
      <c r="C27" s="24"/>
      <c r="D27" s="24"/>
      <c r="E27" s="37"/>
    </row>
    <row r="28" spans="1:12" x14ac:dyDescent="0.2">
      <c r="A28" s="20" t="s">
        <v>94</v>
      </c>
      <c r="B28" s="18" t="s">
        <v>95</v>
      </c>
      <c r="C28" s="19" t="s">
        <v>71</v>
      </c>
      <c r="D28" s="18" t="s">
        <v>105</v>
      </c>
      <c r="E28" s="35"/>
    </row>
    <row r="29" spans="1:12" x14ac:dyDescent="0.2">
      <c r="A29" s="29">
        <f>IF(OR(B30&gt;1,B31&gt;3), 1, 0)</f>
        <v>0</v>
      </c>
      <c r="B29" s="33" t="s">
        <v>125</v>
      </c>
      <c r="C29" s="33"/>
      <c r="D29" s="8"/>
      <c r="E29" s="22"/>
    </row>
    <row r="30" spans="1:12" ht="96" x14ac:dyDescent="0.2">
      <c r="A30" s="29"/>
      <c r="B30" s="49"/>
      <c r="C30" s="9" t="s">
        <v>0</v>
      </c>
      <c r="D30" s="49"/>
      <c r="E30" s="22" t="s">
        <v>3</v>
      </c>
    </row>
    <row r="31" spans="1:12" ht="33" thickBot="1" x14ac:dyDescent="0.25">
      <c r="A31" s="27"/>
      <c r="B31" s="49"/>
      <c r="C31" s="14" t="s">
        <v>1</v>
      </c>
      <c r="D31" s="49"/>
      <c r="E31" s="6" t="s">
        <v>4</v>
      </c>
    </row>
    <row r="32" spans="1:12" ht="24" x14ac:dyDescent="0.3">
      <c r="A32" s="16">
        <f>SUM(A34:A48)</f>
        <v>0</v>
      </c>
      <c r="B32" s="25" t="s">
        <v>115</v>
      </c>
      <c r="C32" s="25"/>
      <c r="D32" s="25"/>
      <c r="E32" s="34"/>
    </row>
    <row r="33" spans="1:5" x14ac:dyDescent="0.2">
      <c r="A33" s="17" t="s">
        <v>94</v>
      </c>
      <c r="B33" s="8" t="s">
        <v>95</v>
      </c>
      <c r="C33" s="9" t="s">
        <v>71</v>
      </c>
      <c r="D33" s="8" t="s">
        <v>105</v>
      </c>
      <c r="E33" s="22"/>
    </row>
    <row r="34" spans="1:5" ht="96" x14ac:dyDescent="0.2">
      <c r="A34" s="26">
        <f>IF(SUM(B35:B39)&gt;3, 1, 0)</f>
        <v>0</v>
      </c>
      <c r="B34" s="28" t="s">
        <v>126</v>
      </c>
      <c r="C34" s="28"/>
      <c r="D34" s="7"/>
      <c r="E34" s="6" t="s">
        <v>16</v>
      </c>
    </row>
    <row r="35" spans="1:5" ht="48" x14ac:dyDescent="0.2">
      <c r="A35" s="29"/>
      <c r="B35" s="45"/>
      <c r="C35" s="9" t="s">
        <v>5</v>
      </c>
      <c r="D35" s="49"/>
      <c r="E35" s="6" t="s">
        <v>17</v>
      </c>
    </row>
    <row r="36" spans="1:5" ht="48" x14ac:dyDescent="0.2">
      <c r="A36" s="29"/>
      <c r="B36" s="45"/>
      <c r="C36" s="9" t="s">
        <v>6</v>
      </c>
      <c r="D36" s="49"/>
      <c r="E36" s="6" t="s">
        <v>18</v>
      </c>
    </row>
    <row r="37" spans="1:5" ht="48" x14ac:dyDescent="0.2">
      <c r="A37" s="29"/>
      <c r="B37" s="45"/>
      <c r="C37" s="9" t="s">
        <v>7</v>
      </c>
      <c r="D37" s="49"/>
      <c r="E37" s="6" t="s">
        <v>19</v>
      </c>
    </row>
    <row r="38" spans="1:5" ht="48" x14ac:dyDescent="0.2">
      <c r="A38" s="29"/>
      <c r="B38" s="45"/>
      <c r="C38" s="9" t="s">
        <v>8</v>
      </c>
      <c r="D38" s="49"/>
      <c r="E38" s="38" t="s">
        <v>146</v>
      </c>
    </row>
    <row r="39" spans="1:5" ht="32" x14ac:dyDescent="0.2">
      <c r="A39" s="30"/>
      <c r="B39" s="51"/>
      <c r="C39" s="10" t="s">
        <v>9</v>
      </c>
      <c r="D39" s="49"/>
      <c r="E39" s="38" t="s">
        <v>147</v>
      </c>
    </row>
    <row r="40" spans="1:5" x14ac:dyDescent="0.2">
      <c r="A40" s="26">
        <f>IF(OR(B41="Yes", B42="Yes"), 1, 0)</f>
        <v>0</v>
      </c>
      <c r="B40" s="28" t="s">
        <v>127</v>
      </c>
      <c r="C40" s="28"/>
      <c r="D40" s="7"/>
      <c r="E40" s="39"/>
    </row>
    <row r="41" spans="1:5" ht="32" x14ac:dyDescent="0.2">
      <c r="A41" s="29"/>
      <c r="B41" s="45" t="s">
        <v>97</v>
      </c>
      <c r="C41" s="9" t="s">
        <v>10</v>
      </c>
      <c r="D41" s="49"/>
      <c r="E41" s="6" t="s">
        <v>20</v>
      </c>
    </row>
    <row r="42" spans="1:5" ht="48" x14ac:dyDescent="0.2">
      <c r="A42" s="30"/>
      <c r="B42" s="45" t="s">
        <v>97</v>
      </c>
      <c r="C42" s="10" t="s">
        <v>11</v>
      </c>
      <c r="D42" s="49"/>
      <c r="E42" s="6" t="s">
        <v>21</v>
      </c>
    </row>
    <row r="43" spans="1:5" x14ac:dyDescent="0.2">
      <c r="A43" s="26">
        <f>IF(OR(B44="Yes"), 1, 0)</f>
        <v>0</v>
      </c>
      <c r="B43" s="28" t="s">
        <v>128</v>
      </c>
      <c r="C43" s="28"/>
      <c r="D43" s="7"/>
      <c r="E43" s="39"/>
    </row>
    <row r="44" spans="1:5" ht="64" x14ac:dyDescent="0.2">
      <c r="A44" s="29"/>
      <c r="B44" s="45" t="s">
        <v>97</v>
      </c>
      <c r="C44" s="9" t="s">
        <v>12</v>
      </c>
      <c r="D44" s="49"/>
      <c r="E44" s="6" t="s">
        <v>22</v>
      </c>
    </row>
    <row r="45" spans="1:5" x14ac:dyDescent="0.2">
      <c r="A45" s="29">
        <f>IF(OR(B46="Yes",B47="Yes",B48&lt;&gt;"shelter"),1,0)</f>
        <v>0</v>
      </c>
      <c r="B45" s="31" t="s">
        <v>129</v>
      </c>
      <c r="C45" s="31"/>
      <c r="D45" s="8"/>
    </row>
    <row r="46" spans="1:5" ht="48" x14ac:dyDescent="0.2">
      <c r="A46" s="29"/>
      <c r="B46" s="45" t="s">
        <v>97</v>
      </c>
      <c r="C46" s="9" t="s">
        <v>13</v>
      </c>
      <c r="D46" s="49"/>
      <c r="E46" s="6" t="s">
        <v>23</v>
      </c>
    </row>
    <row r="47" spans="1:5" ht="80" x14ac:dyDescent="0.2">
      <c r="A47" s="29"/>
      <c r="B47" s="45" t="s">
        <v>97</v>
      </c>
      <c r="C47" s="9" t="s">
        <v>14</v>
      </c>
      <c r="D47" s="49"/>
      <c r="E47" s="6" t="s">
        <v>24</v>
      </c>
    </row>
    <row r="48" spans="1:5" ht="161" thickBot="1" x14ac:dyDescent="0.25">
      <c r="A48" s="27"/>
      <c r="B48" s="46" t="s">
        <v>99</v>
      </c>
      <c r="C48" s="14" t="s">
        <v>15</v>
      </c>
      <c r="D48" s="49"/>
      <c r="E48" s="6" t="s">
        <v>25</v>
      </c>
    </row>
    <row r="49" spans="1:5" ht="24" x14ac:dyDescent="0.3">
      <c r="A49" s="16">
        <f>SUM(A51:A61)</f>
        <v>1</v>
      </c>
      <c r="B49" s="25" t="s">
        <v>116</v>
      </c>
      <c r="C49" s="25"/>
      <c r="D49" s="25"/>
      <c r="E49" s="34"/>
    </row>
    <row r="50" spans="1:5" x14ac:dyDescent="0.2">
      <c r="A50" s="17" t="s">
        <v>94</v>
      </c>
      <c r="B50" s="8" t="s">
        <v>95</v>
      </c>
      <c r="C50" s="9" t="s">
        <v>71</v>
      </c>
      <c r="D50" s="8" t="s">
        <v>105</v>
      </c>
      <c r="E50" s="22"/>
    </row>
    <row r="51" spans="1:5" x14ac:dyDescent="0.2">
      <c r="A51" s="26">
        <f>IF(OR(B52="Yes",B53="No",B54="No"),1,0)</f>
        <v>0</v>
      </c>
      <c r="B51" s="32" t="s">
        <v>130</v>
      </c>
      <c r="C51" s="32"/>
      <c r="D51" s="7"/>
      <c r="E51" s="39"/>
    </row>
    <row r="52" spans="1:5" ht="32" x14ac:dyDescent="0.2">
      <c r="A52" s="29"/>
      <c r="B52" s="45" t="s">
        <v>97</v>
      </c>
      <c r="C52" s="9" t="s">
        <v>26</v>
      </c>
      <c r="D52" s="49"/>
      <c r="E52" s="6" t="s">
        <v>33</v>
      </c>
    </row>
    <row r="53" spans="1:5" ht="80" x14ac:dyDescent="0.2">
      <c r="A53" s="29"/>
      <c r="B53" s="45" t="s">
        <v>2</v>
      </c>
      <c r="C53" s="9" t="s">
        <v>27</v>
      </c>
      <c r="D53" s="49"/>
      <c r="E53" s="6" t="s">
        <v>34</v>
      </c>
    </row>
    <row r="54" spans="1:5" ht="32" x14ac:dyDescent="0.2">
      <c r="A54" s="30"/>
      <c r="B54" s="45" t="s">
        <v>96</v>
      </c>
      <c r="C54" s="9" t="s">
        <v>28</v>
      </c>
      <c r="D54" s="49"/>
      <c r="E54" s="6" t="s">
        <v>35</v>
      </c>
    </row>
    <row r="55" spans="1:5" x14ac:dyDescent="0.2">
      <c r="A55" s="26">
        <f>IF(OR(B56="No"), 1, 0)</f>
        <v>1</v>
      </c>
      <c r="B55" s="28" t="s">
        <v>131</v>
      </c>
      <c r="C55" s="28"/>
      <c r="D55" s="7"/>
      <c r="E55" s="39"/>
    </row>
    <row r="56" spans="1:5" ht="32" x14ac:dyDescent="0.2">
      <c r="A56" s="29"/>
      <c r="B56" s="45" t="s">
        <v>97</v>
      </c>
      <c r="C56" s="9" t="s">
        <v>29</v>
      </c>
      <c r="D56" s="49"/>
      <c r="E56" s="6" t="s">
        <v>36</v>
      </c>
    </row>
    <row r="57" spans="1:5" x14ac:dyDescent="0.2">
      <c r="A57" s="26">
        <f>IF(OR(B58="Yes", B59="Yes"), 1, 0)</f>
        <v>0</v>
      </c>
      <c r="B57" s="28" t="s">
        <v>132</v>
      </c>
      <c r="C57" s="28"/>
      <c r="D57" s="7"/>
      <c r="E57" s="39"/>
    </row>
    <row r="58" spans="1:5" ht="32" x14ac:dyDescent="0.2">
      <c r="A58" s="29"/>
      <c r="B58" s="45" t="s">
        <v>97</v>
      </c>
      <c r="C58" s="9" t="s">
        <v>30</v>
      </c>
      <c r="D58" s="49"/>
      <c r="E58" s="6" t="s">
        <v>37</v>
      </c>
    </row>
    <row r="59" spans="1:5" ht="48" x14ac:dyDescent="0.2">
      <c r="A59" s="30"/>
      <c r="B59" s="45" t="s">
        <v>97</v>
      </c>
      <c r="C59" s="9" t="s">
        <v>31</v>
      </c>
      <c r="D59" s="49"/>
      <c r="E59" s="6" t="s">
        <v>38</v>
      </c>
    </row>
    <row r="60" spans="1:5" x14ac:dyDescent="0.2">
      <c r="A60" s="26">
        <f>IF(OR(B61="Yes"), 1, 0)</f>
        <v>0</v>
      </c>
      <c r="B60" s="28" t="s">
        <v>133</v>
      </c>
      <c r="C60" s="28"/>
      <c r="D60" s="7"/>
      <c r="E60" s="39"/>
    </row>
    <row r="61" spans="1:5" ht="113" thickBot="1" x14ac:dyDescent="0.25">
      <c r="A61" s="27"/>
      <c r="B61" s="46" t="s">
        <v>97</v>
      </c>
      <c r="C61" s="15" t="s">
        <v>32</v>
      </c>
      <c r="D61" s="49"/>
      <c r="E61" s="6" t="s">
        <v>39</v>
      </c>
    </row>
    <row r="62" spans="1:5" ht="24" x14ac:dyDescent="0.3">
      <c r="A62" s="16">
        <f>SUM(A64:A101)</f>
        <v>3</v>
      </c>
      <c r="B62" s="25" t="s">
        <v>117</v>
      </c>
      <c r="C62" s="25"/>
      <c r="D62" s="25"/>
      <c r="E62" s="34"/>
    </row>
    <row r="63" spans="1:5" x14ac:dyDescent="0.2">
      <c r="A63" s="17" t="s">
        <v>94</v>
      </c>
      <c r="B63" s="8" t="s">
        <v>95</v>
      </c>
      <c r="C63" s="9" t="s">
        <v>71</v>
      </c>
      <c r="D63" s="8" t="s">
        <v>105</v>
      </c>
      <c r="E63" s="22"/>
    </row>
    <row r="64" spans="1:5" x14ac:dyDescent="0.2">
      <c r="A64" s="26">
        <f>IF(OR(B65="does not go for care"), 1, 0)</f>
        <v>1</v>
      </c>
      <c r="B64" s="28" t="s">
        <v>134</v>
      </c>
      <c r="C64" s="28"/>
      <c r="D64" s="7"/>
      <c r="E64" s="39"/>
    </row>
    <row r="65" spans="1:5" ht="32" x14ac:dyDescent="0.2">
      <c r="A65" s="29"/>
      <c r="B65" s="8" t="s">
        <v>111</v>
      </c>
      <c r="C65" s="9" t="s">
        <v>40</v>
      </c>
      <c r="D65" s="8"/>
      <c r="E65" s="6" t="s">
        <v>70</v>
      </c>
    </row>
    <row r="66" spans="1:5" ht="80" x14ac:dyDescent="0.2">
      <c r="A66" s="26">
        <f>COUNTIF(B67:B70, "Yes")</f>
        <v>0</v>
      </c>
      <c r="B66" s="28" t="s">
        <v>135</v>
      </c>
      <c r="C66" s="28"/>
      <c r="D66" s="7"/>
      <c r="E66" s="6" t="s">
        <v>85</v>
      </c>
    </row>
    <row r="67" spans="1:5" ht="64" x14ac:dyDescent="0.2">
      <c r="A67" s="29"/>
      <c r="B67" s="45" t="s">
        <v>97</v>
      </c>
      <c r="C67" s="9" t="s">
        <v>55</v>
      </c>
      <c r="D67" s="49"/>
      <c r="E67" s="6" t="s">
        <v>87</v>
      </c>
    </row>
    <row r="68" spans="1:5" x14ac:dyDescent="0.2">
      <c r="A68" s="29"/>
      <c r="B68" s="45" t="s">
        <v>2</v>
      </c>
      <c r="C68" s="9" t="s">
        <v>56</v>
      </c>
      <c r="D68" s="49"/>
      <c r="E68" s="22"/>
    </row>
    <row r="69" spans="1:5" x14ac:dyDescent="0.2">
      <c r="A69" s="29"/>
      <c r="B69" s="45" t="s">
        <v>97</v>
      </c>
      <c r="C69" s="9" t="s">
        <v>57</v>
      </c>
      <c r="D69" s="49"/>
      <c r="E69" s="22"/>
    </row>
    <row r="70" spans="1:5" x14ac:dyDescent="0.2">
      <c r="A70" s="30"/>
      <c r="B70" s="45" t="s">
        <v>97</v>
      </c>
      <c r="C70" s="9" t="s">
        <v>58</v>
      </c>
      <c r="D70" s="49"/>
      <c r="E70" s="40"/>
    </row>
    <row r="71" spans="1:5" x14ac:dyDescent="0.2">
      <c r="A71" s="26">
        <f>IF(SUM(B72:B80)&gt;3, 1, 0)</f>
        <v>0</v>
      </c>
      <c r="B71" s="28" t="s">
        <v>136</v>
      </c>
      <c r="C71" s="28"/>
      <c r="D71" s="7"/>
      <c r="E71" s="39"/>
    </row>
    <row r="72" spans="1:5" x14ac:dyDescent="0.2">
      <c r="A72" s="29"/>
      <c r="B72" s="45" t="s">
        <v>97</v>
      </c>
      <c r="C72" s="9" t="s">
        <v>41</v>
      </c>
      <c r="D72" s="49"/>
      <c r="E72" s="22"/>
    </row>
    <row r="73" spans="1:5" x14ac:dyDescent="0.2">
      <c r="A73" s="29"/>
      <c r="B73" s="45" t="s">
        <v>97</v>
      </c>
      <c r="C73" s="9" t="s">
        <v>42</v>
      </c>
      <c r="D73" s="49"/>
      <c r="E73" s="22"/>
    </row>
    <row r="74" spans="1:5" x14ac:dyDescent="0.2">
      <c r="A74" s="29"/>
      <c r="B74" s="45" t="s">
        <v>97</v>
      </c>
      <c r="C74" s="9" t="s">
        <v>43</v>
      </c>
      <c r="D74" s="49"/>
      <c r="E74" s="22"/>
    </row>
    <row r="75" spans="1:5" x14ac:dyDescent="0.2">
      <c r="A75" s="29"/>
      <c r="B75" s="45" t="s">
        <v>97</v>
      </c>
      <c r="C75" s="9" t="s">
        <v>44</v>
      </c>
      <c r="D75" s="49"/>
      <c r="E75" s="22"/>
    </row>
    <row r="76" spans="1:5" x14ac:dyDescent="0.2">
      <c r="A76" s="29"/>
      <c r="B76" s="45" t="s">
        <v>97</v>
      </c>
      <c r="C76" s="9" t="s">
        <v>45</v>
      </c>
      <c r="D76" s="49"/>
      <c r="E76" s="22"/>
    </row>
    <row r="77" spans="1:5" x14ac:dyDescent="0.2">
      <c r="A77" s="29"/>
      <c r="B77" s="45" t="s">
        <v>97</v>
      </c>
      <c r="C77" s="9" t="s">
        <v>46</v>
      </c>
      <c r="D77" s="49"/>
      <c r="E77" s="22"/>
    </row>
    <row r="78" spans="1:5" x14ac:dyDescent="0.2">
      <c r="A78" s="29"/>
      <c r="B78" s="45" t="s">
        <v>97</v>
      </c>
      <c r="C78" s="9" t="s">
        <v>47</v>
      </c>
      <c r="D78" s="49"/>
      <c r="E78" s="22"/>
    </row>
    <row r="79" spans="1:5" x14ac:dyDescent="0.2">
      <c r="A79" s="29"/>
      <c r="B79" s="45" t="s">
        <v>97</v>
      </c>
      <c r="C79" s="9" t="s">
        <v>48</v>
      </c>
      <c r="D79" s="49"/>
      <c r="E79" s="22"/>
    </row>
    <row r="80" spans="1:5" ht="96" x14ac:dyDescent="0.2">
      <c r="A80" s="30"/>
      <c r="B80" s="45" t="s">
        <v>97</v>
      </c>
      <c r="C80" s="12" t="s">
        <v>49</v>
      </c>
      <c r="D80" s="49"/>
      <c r="E80" s="6" t="s">
        <v>86</v>
      </c>
    </row>
    <row r="81" spans="1:5" x14ac:dyDescent="0.2">
      <c r="A81" s="26">
        <f>IF(COUNTIF(B82:B88, "Yes")=0, 0, 1)</f>
        <v>0</v>
      </c>
      <c r="B81" s="28" t="s">
        <v>137</v>
      </c>
      <c r="C81" s="28"/>
      <c r="D81" s="7"/>
      <c r="E81" s="39"/>
    </row>
    <row r="82" spans="1:5" ht="32" x14ac:dyDescent="0.2">
      <c r="A82" s="29"/>
      <c r="B82" s="45" t="s">
        <v>97</v>
      </c>
      <c r="C82" s="9" t="s">
        <v>50</v>
      </c>
      <c r="D82" s="49"/>
      <c r="E82" s="38" t="s">
        <v>148</v>
      </c>
    </row>
    <row r="83" spans="1:5" ht="32" x14ac:dyDescent="0.2">
      <c r="A83" s="29"/>
      <c r="B83" s="45" t="s">
        <v>97</v>
      </c>
      <c r="C83" s="9" t="s">
        <v>51</v>
      </c>
      <c r="D83" s="49"/>
      <c r="E83" s="38" t="s">
        <v>149</v>
      </c>
    </row>
    <row r="84" spans="1:5" ht="32" x14ac:dyDescent="0.2">
      <c r="A84" s="29"/>
      <c r="B84" s="45" t="s">
        <v>97</v>
      </c>
      <c r="C84" s="9" t="s">
        <v>52</v>
      </c>
      <c r="D84" s="49"/>
      <c r="E84" s="38" t="s">
        <v>150</v>
      </c>
    </row>
    <row r="85" spans="1:5" ht="32" x14ac:dyDescent="0.2">
      <c r="A85" s="29"/>
      <c r="B85" s="45" t="s">
        <v>97</v>
      </c>
      <c r="C85" s="9" t="s">
        <v>53</v>
      </c>
      <c r="D85" s="49"/>
      <c r="E85" s="38" t="s">
        <v>151</v>
      </c>
    </row>
    <row r="86" spans="1:5" ht="48" x14ac:dyDescent="0.2">
      <c r="A86" s="29"/>
      <c r="B86" s="45" t="s">
        <v>97</v>
      </c>
      <c r="C86" s="9" t="s">
        <v>54</v>
      </c>
      <c r="D86" s="49"/>
      <c r="E86" s="38" t="s">
        <v>152</v>
      </c>
    </row>
    <row r="87" spans="1:5" ht="32" x14ac:dyDescent="0.2">
      <c r="A87" s="29"/>
      <c r="B87" s="45" t="s">
        <v>97</v>
      </c>
      <c r="C87" s="9" t="s">
        <v>59</v>
      </c>
      <c r="D87" s="49"/>
      <c r="E87" s="38" t="s">
        <v>153</v>
      </c>
    </row>
    <row r="88" spans="1:5" ht="160" x14ac:dyDescent="0.2">
      <c r="A88" s="30"/>
      <c r="B88" s="45" t="s">
        <v>97</v>
      </c>
      <c r="C88" s="12" t="s">
        <v>60</v>
      </c>
      <c r="D88" s="49"/>
      <c r="E88" s="6" t="s">
        <v>88</v>
      </c>
    </row>
    <row r="89" spans="1:5" x14ac:dyDescent="0.2">
      <c r="A89" s="26">
        <f>IF(COUNTIF(B90:B96, "Yes")=0, 0, 1)</f>
        <v>0</v>
      </c>
      <c r="B89" s="28" t="s">
        <v>138</v>
      </c>
      <c r="C89" s="28"/>
      <c r="D89" s="7"/>
      <c r="E89" s="39"/>
    </row>
    <row r="90" spans="1:5" ht="48" x14ac:dyDescent="0.2">
      <c r="A90" s="29"/>
      <c r="B90" s="45" t="s">
        <v>97</v>
      </c>
      <c r="C90" s="9" t="s">
        <v>61</v>
      </c>
      <c r="D90" s="49"/>
      <c r="E90" s="38" t="s">
        <v>154</v>
      </c>
    </row>
    <row r="91" spans="1:5" ht="64" x14ac:dyDescent="0.2">
      <c r="A91" s="29"/>
      <c r="B91" s="45" t="s">
        <v>97</v>
      </c>
      <c r="C91" s="9" t="s">
        <v>62</v>
      </c>
      <c r="D91" s="49"/>
      <c r="E91" s="38" t="s">
        <v>155</v>
      </c>
    </row>
    <row r="92" spans="1:5" ht="64" x14ac:dyDescent="0.2">
      <c r="A92" s="29"/>
      <c r="B92" s="45" t="s">
        <v>97</v>
      </c>
      <c r="C92" s="9" t="s">
        <v>63</v>
      </c>
      <c r="D92" s="49"/>
      <c r="E92" s="38" t="s">
        <v>156</v>
      </c>
    </row>
    <row r="93" spans="1:5" x14ac:dyDescent="0.2">
      <c r="A93" s="29"/>
      <c r="B93" s="45" t="s">
        <v>97</v>
      </c>
      <c r="C93" s="9" t="s">
        <v>64</v>
      </c>
      <c r="D93" s="49"/>
      <c r="E93" s="38" t="s">
        <v>157</v>
      </c>
    </row>
    <row r="94" spans="1:5" ht="32" x14ac:dyDescent="0.2">
      <c r="A94" s="29"/>
      <c r="B94" s="45" t="s">
        <v>97</v>
      </c>
      <c r="C94" s="9" t="s">
        <v>65</v>
      </c>
      <c r="D94" s="49"/>
      <c r="E94" s="38" t="s">
        <v>158</v>
      </c>
    </row>
    <row r="95" spans="1:5" ht="32" x14ac:dyDescent="0.2">
      <c r="A95" s="29"/>
      <c r="B95" s="45" t="s">
        <v>97</v>
      </c>
      <c r="C95" s="9" t="s">
        <v>66</v>
      </c>
      <c r="D95" s="49"/>
      <c r="E95" s="6" t="s">
        <v>89</v>
      </c>
    </row>
    <row r="96" spans="1:5" ht="96" x14ac:dyDescent="0.2">
      <c r="A96" s="30"/>
      <c r="B96" s="45" t="s">
        <v>97</v>
      </c>
      <c r="C96" s="12" t="s">
        <v>67</v>
      </c>
      <c r="D96" s="49"/>
      <c r="E96" s="6" t="s">
        <v>90</v>
      </c>
    </row>
    <row r="97" spans="1:5" x14ac:dyDescent="0.2">
      <c r="A97" s="26">
        <f>IF(OR(A89=1, A81=1, A66&gt;0,A71&gt;0), 1, 0)</f>
        <v>0</v>
      </c>
      <c r="B97" s="28" t="s">
        <v>112</v>
      </c>
      <c r="C97" s="28"/>
      <c r="D97" s="7"/>
      <c r="E97" s="39"/>
    </row>
    <row r="98" spans="1:5" ht="160" x14ac:dyDescent="0.2">
      <c r="A98" s="29"/>
      <c r="B98" s="45" t="s">
        <v>96</v>
      </c>
      <c r="C98" s="9" t="s">
        <v>113</v>
      </c>
      <c r="D98" s="49"/>
      <c r="E98" s="22" t="s">
        <v>113</v>
      </c>
    </row>
    <row r="99" spans="1:5" x14ac:dyDescent="0.2">
      <c r="A99" s="26">
        <f>IF(OR(B100="Yes"), 1, 0)</f>
        <v>1</v>
      </c>
      <c r="B99" s="28" t="s">
        <v>139</v>
      </c>
      <c r="C99" s="28"/>
      <c r="D99" s="7"/>
      <c r="E99" s="39"/>
    </row>
    <row r="100" spans="1:5" ht="64" x14ac:dyDescent="0.2">
      <c r="A100" s="29"/>
      <c r="B100" s="45" t="s">
        <v>96</v>
      </c>
      <c r="C100" s="9" t="s">
        <v>68</v>
      </c>
      <c r="D100" s="49"/>
      <c r="E100" s="6" t="s">
        <v>91</v>
      </c>
    </row>
    <row r="101" spans="1:5" x14ac:dyDescent="0.2">
      <c r="A101" s="26">
        <f>IF(OR(B102="Yes"), 1, 0)</f>
        <v>1</v>
      </c>
      <c r="B101" s="28" t="s">
        <v>140</v>
      </c>
      <c r="C101" s="28"/>
      <c r="D101" s="7"/>
    </row>
    <row r="102" spans="1:5" ht="113" thickBot="1" x14ac:dyDescent="0.25">
      <c r="A102" s="27"/>
      <c r="B102" s="46" t="s">
        <v>96</v>
      </c>
      <c r="C102" s="14" t="s">
        <v>69</v>
      </c>
      <c r="D102" s="49"/>
      <c r="E102" s="6" t="s">
        <v>92</v>
      </c>
    </row>
    <row r="103" spans="1:5" x14ac:dyDescent="0.2">
      <c r="A103" s="5"/>
      <c r="B103" s="5"/>
      <c r="C103" s="6"/>
      <c r="D103" s="5"/>
    </row>
    <row r="104" spans="1:5" x14ac:dyDescent="0.2">
      <c r="C104" s="6"/>
      <c r="D104" s="5"/>
    </row>
    <row r="105" spans="1:5" x14ac:dyDescent="0.2">
      <c r="C105" s="6"/>
      <c r="D105" s="5"/>
    </row>
    <row r="106" spans="1:5" x14ac:dyDescent="0.2">
      <c r="C106" s="6"/>
      <c r="D106" s="5"/>
    </row>
    <row r="107" spans="1:5" x14ac:dyDescent="0.2">
      <c r="C107" s="6"/>
      <c r="D107" s="5"/>
    </row>
    <row r="108" spans="1:5" x14ac:dyDescent="0.2">
      <c r="C108" s="6"/>
      <c r="D108" s="5"/>
    </row>
    <row r="109" spans="1:5" x14ac:dyDescent="0.2">
      <c r="C109" s="6"/>
      <c r="D109" s="5"/>
    </row>
    <row r="110" spans="1:5" x14ac:dyDescent="0.2">
      <c r="C110" s="6"/>
      <c r="D110" s="5"/>
    </row>
    <row r="111" spans="1:5" x14ac:dyDescent="0.2">
      <c r="A111" s="5"/>
      <c r="B111" s="5"/>
      <c r="C111" s="6"/>
      <c r="D111" s="5"/>
    </row>
    <row r="112" spans="1:5" x14ac:dyDescent="0.2">
      <c r="A112" s="5"/>
      <c r="B112" s="5"/>
      <c r="C112" s="6"/>
      <c r="D112" s="5"/>
    </row>
    <row r="113" spans="1:4" x14ac:dyDescent="0.2">
      <c r="A113" s="5"/>
      <c r="B113" s="5"/>
      <c r="C113" s="6"/>
      <c r="D113" s="5"/>
    </row>
    <row r="114" spans="1:4" x14ac:dyDescent="0.2">
      <c r="A114" s="5"/>
      <c r="B114" s="5"/>
      <c r="C114" s="6"/>
      <c r="D114" s="5"/>
    </row>
    <row r="115" spans="1:4" x14ac:dyDescent="0.2">
      <c r="A115" s="5"/>
      <c r="B115" s="5"/>
      <c r="C115" s="6"/>
      <c r="D115" s="5"/>
    </row>
    <row r="116" spans="1:4" x14ac:dyDescent="0.2">
      <c r="A116" s="5"/>
      <c r="B116" s="5"/>
      <c r="C116" s="6"/>
      <c r="D116" s="5"/>
    </row>
    <row r="117" spans="1:4" x14ac:dyDescent="0.2">
      <c r="A117" s="5"/>
      <c r="B117" s="5"/>
      <c r="C117" s="6"/>
      <c r="D117" s="5"/>
    </row>
    <row r="118" spans="1:4" x14ac:dyDescent="0.2">
      <c r="A118" s="5"/>
      <c r="B118" s="5"/>
      <c r="C118" s="6"/>
      <c r="D118" s="5"/>
    </row>
    <row r="119" spans="1:4" x14ac:dyDescent="0.2">
      <c r="A119" s="5"/>
      <c r="B119" s="5"/>
      <c r="C119" s="6"/>
      <c r="D119" s="5"/>
    </row>
    <row r="120" spans="1:4" x14ac:dyDescent="0.2">
      <c r="A120" s="5"/>
      <c r="B120" s="5"/>
      <c r="C120" s="6"/>
      <c r="D120" s="5"/>
    </row>
    <row r="121" spans="1:4" x14ac:dyDescent="0.2">
      <c r="A121" s="5"/>
      <c r="B121" s="5"/>
      <c r="C121" s="6"/>
      <c r="D121" s="5"/>
    </row>
    <row r="122" spans="1:4" x14ac:dyDescent="0.2">
      <c r="A122" s="5"/>
      <c r="B122" s="5"/>
      <c r="C122" s="6"/>
      <c r="D122" s="5"/>
    </row>
    <row r="123" spans="1:4" x14ac:dyDescent="0.2">
      <c r="A123" s="5"/>
      <c r="B123" s="5"/>
      <c r="C123" s="6"/>
      <c r="D123" s="5"/>
    </row>
    <row r="124" spans="1:4" x14ac:dyDescent="0.2">
      <c r="A124" s="5"/>
      <c r="B124" s="5"/>
      <c r="C124" s="6"/>
      <c r="D124" s="5"/>
    </row>
    <row r="125" spans="1:4" x14ac:dyDescent="0.2">
      <c r="A125" s="5"/>
      <c r="B125" s="5"/>
      <c r="C125" s="6"/>
      <c r="D125" s="5"/>
    </row>
    <row r="126" spans="1:4" x14ac:dyDescent="0.2">
      <c r="A126" s="5"/>
      <c r="B126" s="5"/>
      <c r="C126" s="6"/>
      <c r="D126" s="5"/>
    </row>
    <row r="127" spans="1:4" x14ac:dyDescent="0.2">
      <c r="A127" s="5"/>
      <c r="B127" s="5"/>
      <c r="C127" s="6"/>
      <c r="D127" s="5"/>
    </row>
    <row r="128" spans="1:4" x14ac:dyDescent="0.2">
      <c r="A128" s="5"/>
      <c r="B128" s="5"/>
      <c r="C128" s="6"/>
      <c r="D128" s="5"/>
    </row>
    <row r="129" spans="1:4" x14ac:dyDescent="0.2">
      <c r="A129" s="5"/>
      <c r="B129" s="5"/>
      <c r="C129" s="6"/>
      <c r="D129" s="5"/>
    </row>
    <row r="130" spans="1:4" x14ac:dyDescent="0.2">
      <c r="A130" s="5"/>
      <c r="B130" s="5"/>
      <c r="C130" s="6"/>
      <c r="D130" s="5"/>
    </row>
    <row r="131" spans="1:4" x14ac:dyDescent="0.2">
      <c r="A131" s="5"/>
      <c r="B131" s="5"/>
      <c r="C131" s="6"/>
      <c r="D131" s="5"/>
    </row>
    <row r="132" spans="1:4" x14ac:dyDescent="0.2">
      <c r="A132" s="5"/>
      <c r="B132" s="5"/>
      <c r="C132" s="6"/>
      <c r="D132" s="5"/>
    </row>
    <row r="133" spans="1:4" x14ac:dyDescent="0.2">
      <c r="A133" s="5"/>
      <c r="B133" s="5"/>
      <c r="C133" s="6"/>
      <c r="D133" s="5"/>
    </row>
    <row r="134" spans="1:4" x14ac:dyDescent="0.2">
      <c r="A134" s="5"/>
      <c r="B134" s="5"/>
      <c r="C134" s="6"/>
      <c r="D134" s="5"/>
    </row>
    <row r="135" spans="1:4" x14ac:dyDescent="0.2">
      <c r="A135" s="5"/>
      <c r="B135" s="5"/>
      <c r="C135" s="6"/>
      <c r="D135" s="5"/>
    </row>
    <row r="136" spans="1:4" x14ac:dyDescent="0.2">
      <c r="A136" s="5"/>
      <c r="B136" s="5"/>
      <c r="C136" s="6"/>
      <c r="D136" s="5"/>
    </row>
    <row r="137" spans="1:4" x14ac:dyDescent="0.2">
      <c r="A137" s="5"/>
      <c r="B137" s="5"/>
      <c r="C137" s="6"/>
      <c r="D137" s="5"/>
    </row>
    <row r="138" spans="1:4" x14ac:dyDescent="0.2">
      <c r="A138" s="5"/>
      <c r="B138" s="5"/>
      <c r="C138" s="6"/>
      <c r="D138" s="5"/>
    </row>
    <row r="139" spans="1:4" x14ac:dyDescent="0.2">
      <c r="A139" s="5"/>
      <c r="B139" s="5"/>
      <c r="C139" s="6"/>
      <c r="D139" s="5"/>
    </row>
    <row r="140" spans="1:4" x14ac:dyDescent="0.2">
      <c r="A140" s="5"/>
      <c r="B140" s="5"/>
      <c r="C140" s="6"/>
      <c r="D140" s="5"/>
    </row>
    <row r="141" spans="1:4" x14ac:dyDescent="0.2">
      <c r="A141" s="5"/>
      <c r="B141" s="5"/>
      <c r="C141" s="6"/>
      <c r="D141" s="5"/>
    </row>
    <row r="142" spans="1:4" x14ac:dyDescent="0.2">
      <c r="A142" s="5"/>
      <c r="B142" s="5"/>
      <c r="C142" s="6"/>
      <c r="D142" s="5"/>
    </row>
    <row r="143" spans="1:4" x14ac:dyDescent="0.2">
      <c r="A143" s="5"/>
      <c r="B143" s="5"/>
      <c r="C143" s="6"/>
      <c r="D143" s="5"/>
    </row>
    <row r="144" spans="1:4" x14ac:dyDescent="0.2">
      <c r="A144" s="5"/>
      <c r="B144" s="5"/>
      <c r="C144" s="6"/>
      <c r="D144" s="5"/>
    </row>
  </sheetData>
  <mergeCells count="41">
    <mergeCell ref="A34:A39"/>
    <mergeCell ref="A29:A31"/>
    <mergeCell ref="A1:C1"/>
    <mergeCell ref="A45:A48"/>
    <mergeCell ref="A51:A54"/>
    <mergeCell ref="B51:C51"/>
    <mergeCell ref="B43:C43"/>
    <mergeCell ref="B40:C40"/>
    <mergeCell ref="A43:A44"/>
    <mergeCell ref="A40:A42"/>
    <mergeCell ref="B71:C71"/>
    <mergeCell ref="A55:A56"/>
    <mergeCell ref="B55:C55"/>
    <mergeCell ref="A57:A59"/>
    <mergeCell ref="B57:C57"/>
    <mergeCell ref="A60:A61"/>
    <mergeCell ref="B60:C60"/>
    <mergeCell ref="B11:D11"/>
    <mergeCell ref="A101:A102"/>
    <mergeCell ref="B101:C101"/>
    <mergeCell ref="A97:A98"/>
    <mergeCell ref="B97:C97"/>
    <mergeCell ref="A81:A88"/>
    <mergeCell ref="B81:C81"/>
    <mergeCell ref="A89:A96"/>
    <mergeCell ref="B89:C89"/>
    <mergeCell ref="A99:A100"/>
    <mergeCell ref="B99:C99"/>
    <mergeCell ref="A64:A65"/>
    <mergeCell ref="B64:C64"/>
    <mergeCell ref="A66:A70"/>
    <mergeCell ref="B66:C66"/>
    <mergeCell ref="A71:A80"/>
    <mergeCell ref="L14:L18"/>
    <mergeCell ref="B27:D27"/>
    <mergeCell ref="B32:D32"/>
    <mergeCell ref="B49:D49"/>
    <mergeCell ref="B62:D62"/>
    <mergeCell ref="B45:C45"/>
    <mergeCell ref="B34:C34"/>
    <mergeCell ref="B29:C29"/>
  </mergeCells>
  <dataValidations count="2">
    <dataValidation type="list" allowBlank="1" showInputMessage="1" showErrorMessage="1" sqref="B44 B98 B102 B100 B90:B95 B82:B87 B72:B79 B67:B70 B58:B59 B56 B52:B54 B46:B47">
      <formula1>$A$2:$A$4</formula1>
    </dataValidation>
    <dataValidation type="list" allowBlank="1" showInputMessage="1" showErrorMessage="1" sqref="B88 B61 B80">
      <formula1>$A$2:$A$3</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'Answers  Calculations'!$A$2:$A$4</xm:f>
          </x14:formula1>
          <xm:sqref>B41:B42</xm:sqref>
        </x14:dataValidation>
        <x14:dataValidation type="list" allowBlank="1" showInputMessage="1" showErrorMessage="1">
          <x14:formula1>
            <xm:f>'Answers  Calculations'!$B$2:$B$7</xm:f>
          </x14:formula1>
          <xm:sqref>B48</xm:sqref>
        </x14:dataValidation>
        <x14:dataValidation type="list" allowBlank="1" showInputMessage="1" showErrorMessage="1">
          <x14:formula1>
            <xm:f>'Answers  Calculations'!$A$2:$A$3</xm:f>
          </x14:formula1>
          <xm:sqref>B96</xm:sqref>
        </x14:dataValidation>
        <x14:dataValidation type="list" allowBlank="1" showInputMessage="1" showErrorMessage="1">
          <x14:formula1>
            <xm:f>'Answers  Calculations'!$C$2:$C$6</xm:f>
          </x14:formula1>
          <xm:sqref>B65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tabSelected="1" workbookViewId="0">
      <selection activeCell="D3" sqref="D3"/>
    </sheetView>
  </sheetViews>
  <sheetFormatPr baseColWidth="10" defaultRowHeight="16" x14ac:dyDescent="0.2"/>
  <sheetData>
    <row r="1" spans="1:4" x14ac:dyDescent="0.2">
      <c r="A1" t="s">
        <v>95</v>
      </c>
      <c r="B1" t="s">
        <v>98</v>
      </c>
      <c r="C1" t="s">
        <v>106</v>
      </c>
      <c r="D1" t="s">
        <v>141</v>
      </c>
    </row>
    <row r="2" spans="1:4" x14ac:dyDescent="0.2">
      <c r="A2" t="s">
        <v>96</v>
      </c>
      <c r="B2" s="3" t="s">
        <v>99</v>
      </c>
      <c r="C2" s="1" t="s">
        <v>107</v>
      </c>
      <c r="D2" t="s">
        <v>142</v>
      </c>
    </row>
    <row r="3" spans="1:4" x14ac:dyDescent="0.2">
      <c r="A3" t="s">
        <v>97</v>
      </c>
      <c r="B3" s="3" t="s">
        <v>100</v>
      </c>
      <c r="C3" s="1" t="s">
        <v>108</v>
      </c>
      <c r="D3" t="s">
        <v>143</v>
      </c>
    </row>
    <row r="4" spans="1:4" x14ac:dyDescent="0.2">
      <c r="A4" t="s">
        <v>2</v>
      </c>
      <c r="B4" s="3" t="s">
        <v>101</v>
      </c>
      <c r="C4" s="1" t="s">
        <v>109</v>
      </c>
      <c r="D4" t="s">
        <v>144</v>
      </c>
    </row>
    <row r="5" spans="1:4" x14ac:dyDescent="0.2">
      <c r="B5" s="3" t="s">
        <v>102</v>
      </c>
      <c r="C5" s="1" t="s">
        <v>110</v>
      </c>
    </row>
    <row r="6" spans="1:4" x14ac:dyDescent="0.2">
      <c r="B6" s="3" t="s">
        <v>103</v>
      </c>
      <c r="C6" s="1" t="s">
        <v>111</v>
      </c>
    </row>
    <row r="7" spans="1:4" x14ac:dyDescent="0.2">
      <c r="B7" s="3" t="s">
        <v>104</v>
      </c>
      <c r="C7"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Questionnaire</vt:lpstr>
      <vt:lpstr>Answers  Calculations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2016-10-22T03:38:20Z</dcterms:created>
  <dcterms:modified xsi:type="dcterms:W3CDTF">2016-10-22T20:30:59Z</dcterms:modified>
</cp:coreProperties>
</file>