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  <sheet state="visible" name="Foglio4" sheetId="4" r:id="rId7"/>
    <sheet state="visible" name="Foglio5" sheetId="5" r:id="rId8"/>
    <sheet state="visible" name="Foglio6" sheetId="6" r:id="rId9"/>
    <sheet state="visible" name="Foglio7" sheetId="7" r:id="rId10"/>
    <sheet state="visible" name="Foglio8" sheetId="8" r:id="rId11"/>
    <sheet state="visible" name="Foglio9" sheetId="9" r:id="rId12"/>
    <sheet state="visible" name="Foglio10" sheetId="10" r:id="rId13"/>
    <sheet state="visible" name="Foglio11" sheetId="11" r:id="rId14"/>
    <sheet state="visible" name="Foglio12" sheetId="12" r:id="rId15"/>
    <sheet state="visible" name="Foglio13" sheetId="13" r:id="rId16"/>
    <sheet state="visible" name="Foglio14" sheetId="14" r:id="rId17"/>
    <sheet state="visible" name="Foglio15" sheetId="15" r:id="rId18"/>
    <sheet state="visible" name="Foglio16" sheetId="16" r:id="rId19"/>
    <sheet state="visible" name="Foglio17" sheetId="17" r:id="rId20"/>
    <sheet state="visible" name="Foglio18" sheetId="18" r:id="rId21"/>
    <sheet state="visible" name="Foglio19" sheetId="19" r:id="rId22"/>
    <sheet state="visible" name="Foglio20" sheetId="20" r:id="rId23"/>
  </sheets>
  <definedNames/>
  <calcPr/>
</workbook>
</file>

<file path=xl/sharedStrings.xml><?xml version="1.0" encoding="utf-8"?>
<sst xmlns="http://schemas.openxmlformats.org/spreadsheetml/2006/main" count="1917" uniqueCount="51">
  <si>
    <t>DESCRIZIONE</t>
  </si>
  <si>
    <t>MERCATO</t>
  </si>
  <si>
    <t>VENDITE</t>
  </si>
  <si>
    <t>TIPOLOGIA CLIENTE</t>
  </si>
  <si>
    <t>TOTALE</t>
  </si>
  <si>
    <t>Hard Disk</t>
  </si>
  <si>
    <t>Francia</t>
  </si>
  <si>
    <t>Azienda</t>
  </si>
  <si>
    <t>Monitor</t>
  </si>
  <si>
    <t>Germania</t>
  </si>
  <si>
    <t>Privato</t>
  </si>
  <si>
    <t>Conta Tastiera in Europa</t>
  </si>
  <si>
    <t>CPU</t>
  </si>
  <si>
    <t>Scheda madre</t>
  </si>
  <si>
    <t>Italia</t>
  </si>
  <si>
    <t>RAM</t>
  </si>
  <si>
    <t>Europa</t>
  </si>
  <si>
    <t>Scheda grafica</t>
  </si>
  <si>
    <t>Nord America</t>
  </si>
  <si>
    <t>Tastiera</t>
  </si>
  <si>
    <t>Alimentatore</t>
  </si>
  <si>
    <t>Ventole</t>
  </si>
  <si>
    <t>Case per pc</t>
  </si>
  <si>
    <t>Sud America</t>
  </si>
  <si>
    <t>SSD</t>
  </si>
  <si>
    <t>USB</t>
  </si>
  <si>
    <t>Archiviazione dati</t>
  </si>
  <si>
    <t>Olanda</t>
  </si>
  <si>
    <t>Mouse</t>
  </si>
  <si>
    <t>Asia</t>
  </si>
  <si>
    <t>Spagna</t>
  </si>
  <si>
    <t>Belgio</t>
  </si>
  <si>
    <t>Calcola il numero più alto di TOTALE</t>
  </si>
  <si>
    <t xml:space="preserve">Somma VENDITE di SSD in America </t>
  </si>
  <si>
    <t>Somma VENDITE maggiori di 65</t>
  </si>
  <si>
    <t>Calcola media TOTALE</t>
  </si>
  <si>
    <t>Somma VENDITE di Hard Disk in America e USB in Spagna</t>
  </si>
  <si>
    <t>Somma solo il TOTALE superiore a 12000</t>
  </si>
  <si>
    <t>Conta Ventole in Nord America</t>
  </si>
  <si>
    <t>Calcola quarto numero più piccolo della colonna VENDITE</t>
  </si>
  <si>
    <t>Conta numero righe dalla 17 alla 29</t>
  </si>
  <si>
    <t>Somma TOTALE di Mouse in Europa e RAM in Italia</t>
  </si>
  <si>
    <t>Calcola il secondo numero più grande della colonna VENDITE</t>
  </si>
  <si>
    <t>Somma TOTALE di Ventole in Asia</t>
  </si>
  <si>
    <t>Calcola media VENDITE di Alimentatore</t>
  </si>
  <si>
    <t>Conta Alimentatore in America</t>
  </si>
  <si>
    <t>Somma TOTALE di Case per pc in Francia e Mouse in Belgio</t>
  </si>
  <si>
    <t>Calcola numero più basso di VENDITE</t>
  </si>
  <si>
    <t>Somma VENDITE di USB in Sud America e SSD in Olanda</t>
  </si>
  <si>
    <t>Conta Scheda grafica in Germania</t>
  </si>
  <si>
    <t>Calcola numero più basso di VENDITE di USB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</si>
</sst>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€&quot;\ * #,##0_-;\-&quot;€&quot;\ * #,##0_-;_-&quot;€&quot;\ * &quot;-&quot;??_-;_-@"/>
  </numFmts>
  <fonts count="8">
    <font>
      <sz val="10.0"/>
      <color rgb="FF000000"/>
      <name val="Arial"/>
      <scheme val="minor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Aptos Narrow"/>
    </font>
    <font/>
    <font>
      <color theme="1"/>
      <name val="Arial"/>
      <scheme val="minor"/>
    </font>
    <font>
      <b/>
      <sz val="14.0"/>
      <color theme="1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B3E5A1"/>
        <bgColor rgb="FFB3E5A1"/>
      </patternFill>
    </fill>
    <fill>
      <patternFill patternType="solid">
        <fgColor rgb="FFD9F2D0"/>
        <bgColor rgb="FFD9F2D0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theme="0"/>
      </left>
      <right/>
      <top style="thin">
        <color rgb="FF8ED873"/>
      </top>
      <bottom/>
    </border>
    <border>
      <left style="thin">
        <color theme="0"/>
      </left>
      <right style="thin">
        <color rgb="FF8ED873"/>
      </right>
      <top style="thin">
        <color rgb="FF8ED873"/>
      </top>
      <bottom/>
    </border>
    <border>
      <left style="thin">
        <color theme="0"/>
      </left>
      <right/>
      <top style="thick">
        <color theme="0"/>
      </top>
      <bottom/>
    </border>
    <border>
      <left style="thin">
        <color theme="0"/>
      </left>
      <right style="thin">
        <color rgb="FF8ED873"/>
      </right>
      <top style="thick">
        <color theme="0"/>
      </top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rgb="FF8ED873"/>
      </right>
      <top style="thin">
        <color theme="0"/>
      </top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2" fontId="1" numFmtId="0" xfId="0" applyAlignment="1" applyBorder="1" applyFont="1">
      <alignment horizontal="right" vertical="bottom"/>
    </xf>
    <xf borderId="3" fillId="3" fontId="2" numFmtId="0" xfId="0" applyAlignment="1" applyBorder="1" applyFill="1" applyFont="1">
      <alignment horizontal="right" shrinkToFit="0" vertical="bottom" wrapText="1"/>
    </xf>
    <xf borderId="3" fillId="3" fontId="2" numFmtId="1" xfId="0" applyAlignment="1" applyBorder="1" applyFont="1" applyNumberFormat="1">
      <alignment horizontal="right" vertical="bottom"/>
    </xf>
    <xf borderId="4" fillId="3" fontId="2" numFmtId="164" xfId="0" applyAlignment="1" applyBorder="1" applyFont="1" applyNumberFormat="1">
      <alignment horizontal="right" vertical="bottom"/>
    </xf>
    <xf borderId="5" fillId="4" fontId="2" numFmtId="0" xfId="0" applyAlignment="1" applyBorder="1" applyFill="1" applyFont="1">
      <alignment horizontal="right" shrinkToFit="0" vertical="bottom" wrapText="1"/>
    </xf>
    <xf borderId="5" fillId="4" fontId="2" numFmtId="1" xfId="0" applyAlignment="1" applyBorder="1" applyFont="1" applyNumberFormat="1">
      <alignment horizontal="right" vertical="bottom"/>
    </xf>
    <xf borderId="6" fillId="4" fontId="2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5" fillId="3" fontId="2" numFmtId="0" xfId="0" applyAlignment="1" applyBorder="1" applyFont="1">
      <alignment horizontal="right" shrinkToFit="0" vertical="bottom" wrapText="1"/>
    </xf>
    <xf borderId="5" fillId="3" fontId="2" numFmtId="1" xfId="0" applyAlignment="1" applyBorder="1" applyFont="1" applyNumberFormat="1">
      <alignment horizontal="right" vertical="bottom"/>
    </xf>
    <xf borderId="6" fillId="3" fontId="2" numFmtId="164" xfId="0" applyAlignment="1" applyBorder="1" applyFont="1" applyNumberFormat="1">
      <alignment horizontal="right" vertical="bottom"/>
    </xf>
    <xf borderId="7" fillId="5" fontId="4" numFmtId="0" xfId="0" applyAlignment="1" applyBorder="1" applyFill="1" applyFont="1">
      <alignment vertical="bottom"/>
    </xf>
    <xf borderId="8" fillId="0" fontId="5" numFmtId="0" xfId="0" applyBorder="1" applyFont="1"/>
    <xf borderId="0" fillId="0" fontId="4" numFmtId="0" xfId="0" applyAlignment="1" applyFont="1">
      <alignment vertical="bottom"/>
    </xf>
    <xf borderId="0" fillId="0" fontId="6" numFmtId="0" xfId="0" applyFont="1"/>
    <xf borderId="7" fillId="5" fontId="4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8" fillId="5" fontId="4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8" fillId="5" fontId="2" numFmtId="0" xfId="0" applyAlignment="1" applyBorder="1" applyFont="1">
      <alignment readingOrder="0" vertical="bottom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9" t="s">
        <v>11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3">
        <f>COUNTIFS(A2:A30,"Tastiera",C2:C30,"Europa")</f>
        <v>0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4:G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5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40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COUNTA(A17:E31)</f>
        <v>75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</sheetData>
  <mergeCells count="1">
    <mergeCell ref="G4:G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5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28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41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SUMIFS(C2:C30, A2:A30, "Mouse", B2:B30, "Europa")</f>
        <v>43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9">
        <f>SUMIFS(C2:C30, A2:A30, "RAM", B2:B30, "Italia")</f>
        <v>351</v>
      </c>
    </row>
    <row r="6">
      <c r="A6" s="10" t="s">
        <v>15</v>
      </c>
      <c r="B6" s="10" t="s">
        <v>14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15</v>
      </c>
      <c r="B18" s="10" t="s">
        <v>14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28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28</v>
      </c>
      <c r="B31" s="6" t="s">
        <v>16</v>
      </c>
      <c r="C31" s="7">
        <v>4.0</v>
      </c>
      <c r="D31" s="6" t="s">
        <v>7</v>
      </c>
      <c r="E31" s="8">
        <v>1280.0</v>
      </c>
      <c r="F31" s="15"/>
      <c r="G31" s="1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5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42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/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</sheetData>
  <mergeCells count="1">
    <mergeCell ref="G4:G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43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SUMIFS(C2:C30, A2:A30, "Ventole", B2:B30, "Asia")</f>
        <v>40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21</v>
      </c>
      <c r="B13" s="6" t="s">
        <v>29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21</v>
      </c>
      <c r="B22" s="10" t="s">
        <v>29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21</v>
      </c>
      <c r="B27" s="6" t="s">
        <v>29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</sheetData>
  <mergeCells count="1">
    <mergeCell ref="G4:G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44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AVERAGEIF(A2:A30, "Alimentatore", C2:C30)</f>
        <v>168.5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20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20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</sheetData>
  <mergeCells count="1">
    <mergeCell ref="G4:G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20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45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COUNTIFS(A2:A30, "Alimentatore", B2:B30, "Nord America")</f>
        <v>3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>
        <f>COUNTIFS(A2:A30, "Alimentatore", B2:B30, "Sud America")</f>
        <v>0</v>
      </c>
    </row>
    <row r="7">
      <c r="A7" s="6" t="s">
        <v>20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29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24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18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24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</sheetData>
  <mergeCells count="1">
    <mergeCell ref="G4:G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2.75"/>
    <col customWidth="1" min="7" max="7" width="4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  <c r="H1" s="15"/>
    </row>
    <row r="2">
      <c r="A2" s="3" t="s">
        <v>22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  <c r="H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20" t="s">
        <v>46</v>
      </c>
      <c r="H3" s="15"/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SUMIFS(C2:C30, A2:A30, "Case per pc", B2:B30, "Francia")</f>
        <v>111</v>
      </c>
      <c r="H4" s="15"/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  <c r="H5" s="15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21">
        <f>SUMIFS(C2:C30, A2:A30, "Mouse", B2:B30, "Belgio")</f>
        <v>58</v>
      </c>
      <c r="H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  <c r="H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  <c r="H8" s="15"/>
    </row>
    <row r="9">
      <c r="A9" s="6" t="s">
        <v>22</v>
      </c>
      <c r="B9" s="6" t="s">
        <v>6</v>
      </c>
      <c r="C9" s="7">
        <v>98.0</v>
      </c>
      <c r="D9" s="6" t="s">
        <v>10</v>
      </c>
      <c r="E9" s="8">
        <v>1640.0</v>
      </c>
      <c r="F9" s="15"/>
      <c r="G9" s="15"/>
      <c r="H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  <c r="H10" s="15"/>
    </row>
    <row r="11">
      <c r="A11" s="6" t="s">
        <v>28</v>
      </c>
      <c r="B11" s="6" t="s">
        <v>31</v>
      </c>
      <c r="C11" s="7">
        <v>46.0</v>
      </c>
      <c r="D11" s="6" t="s">
        <v>10</v>
      </c>
      <c r="E11" s="8">
        <v>23600.0</v>
      </c>
      <c r="F11" s="15"/>
      <c r="G11" s="15"/>
      <c r="H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  <c r="H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  <c r="H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  <c r="H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  <c r="H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  <c r="H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  <c r="H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  <c r="H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  <c r="H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  <c r="H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  <c r="H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  <c r="H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  <c r="H23" s="15"/>
    </row>
    <row r="24">
      <c r="A24" s="10" t="s">
        <v>28</v>
      </c>
      <c r="B24" s="10" t="s">
        <v>31</v>
      </c>
      <c r="C24" s="11">
        <v>12.0</v>
      </c>
      <c r="D24" s="10" t="s">
        <v>7</v>
      </c>
      <c r="E24" s="12">
        <v>2520.0</v>
      </c>
      <c r="F24" s="15"/>
      <c r="G24" s="15"/>
      <c r="H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  <c r="H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  <c r="H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  <c r="H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  <c r="H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  <c r="H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  <c r="H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  <c r="H31" s="15"/>
    </row>
    <row r="32">
      <c r="A32" s="15"/>
      <c r="B32" s="15"/>
      <c r="C32" s="15"/>
      <c r="D32" s="15"/>
      <c r="E32" s="15"/>
      <c r="F32" s="15"/>
      <c r="G32" s="15"/>
      <c r="H32" s="15"/>
    </row>
    <row r="33">
      <c r="A33" s="15"/>
      <c r="B33" s="15"/>
      <c r="C33" s="15"/>
      <c r="D33" s="15"/>
      <c r="E33" s="15"/>
      <c r="F33" s="15"/>
      <c r="G33" s="15"/>
      <c r="H33" s="15"/>
    </row>
    <row r="34">
      <c r="A34" s="15"/>
      <c r="B34" s="15"/>
      <c r="C34" s="15"/>
      <c r="D34" s="15"/>
      <c r="E34" s="15"/>
      <c r="F34" s="15"/>
      <c r="G34" s="15"/>
      <c r="H34" s="15"/>
    </row>
    <row r="35">
      <c r="A35" s="15"/>
      <c r="B35" s="15"/>
      <c r="C35" s="15"/>
      <c r="D35" s="15"/>
      <c r="E35" s="15"/>
      <c r="F35" s="15"/>
      <c r="G35" s="15"/>
      <c r="H35" s="15"/>
    </row>
    <row r="36">
      <c r="A36" s="15"/>
      <c r="B36" s="15"/>
      <c r="C36" s="15"/>
      <c r="D36" s="15"/>
      <c r="E36" s="15"/>
      <c r="F36" s="15"/>
      <c r="G36" s="15"/>
      <c r="H36" s="15"/>
    </row>
  </sheetData>
  <mergeCells count="1">
    <mergeCell ref="G4:G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47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 t="str">
        <f>MIN.SE(C2:C30, A2:A30, "USB")</f>
        <v>#NAME?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</sheetData>
  <mergeCells count="1">
    <mergeCell ref="G4:G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48</v>
      </c>
    </row>
    <row r="4">
      <c r="A4" s="10" t="s">
        <v>24</v>
      </c>
      <c r="B4" s="10" t="s">
        <v>27</v>
      </c>
      <c r="C4" s="11">
        <v>29.0</v>
      </c>
      <c r="D4" s="10" t="s">
        <v>7</v>
      </c>
      <c r="E4" s="12">
        <v>21000.0</v>
      </c>
      <c r="F4" s="15"/>
      <c r="G4" s="13">
        <f>SUMIFS(C2:C30, A2:A30, "USB", B2:B30, "Sud America") </f>
        <v>17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22">
        <f>SUMIFS(C2:C30, A2:A30, "SSD", B2:B30, "Olanda")</f>
        <v>93</v>
      </c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25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27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17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49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COUNTIFS(A2:A30, "scheda grafica", B2:B30, "Germania")</f>
        <v>3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9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17</v>
      </c>
      <c r="B28" s="10" t="s">
        <v>9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</sheetData>
  <mergeCells count="1">
    <mergeCell ref="G4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9" t="s">
        <v>32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3"/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4:G5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25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23" t="s">
        <v>50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 t="str">
        <f>MIN.SE(C2:C100, A2:A100, "USB")</f>
        <v>#NAME?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16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25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  <row r="32">
      <c r="A32" s="15"/>
      <c r="B32" s="15"/>
      <c r="C32" s="15"/>
      <c r="D32" s="15"/>
      <c r="E32" s="15"/>
      <c r="F32" s="15"/>
      <c r="G32" s="15"/>
    </row>
    <row r="33">
      <c r="A33" s="15"/>
      <c r="B33" s="15"/>
      <c r="C33" s="15"/>
      <c r="D33" s="15"/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</sheetData>
  <mergeCells count="1">
    <mergeCell ref="G4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9" t="s">
        <v>33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3">
        <f>SUMIFS(C2:C30, A2:A30, "SSD", B2:B30, "Nord America")</f>
        <v>0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G6" s="16">
        <f>SUMIFS(C2:C30, A2:A30, "SSD", B2:B30, "Sud America")</f>
        <v>75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</sheetData>
  <mergeCells count="1">
    <mergeCell ref="G4:G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G2" s="9" t="s">
        <v>34</v>
      </c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13">
        <f>SUMIF(E2:E30, "&gt;65")</f>
        <v>261250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4"/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3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9" t="s">
        <v>35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7">
        <f>AVERAGE(E2:E31)</f>
        <v>8751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4: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15"/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9" t="s">
        <v>36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3">
        <f>SUMIFS(C2:C30, A2:A30, "Hard Disk", B2:B30, "Nord America")</f>
        <v>0</v>
      </c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G6" s="14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G7" s="18">
        <f>SUMIFS(C2:C30, A2:A30, "USB", B2:B30, "Spagna")</f>
        <v>26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30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23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5:G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G3" s="9" t="s">
        <v>37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G4" s="13">
        <f>SUM(E2:E31 &gt;  12000,)</f>
        <v>0</v>
      </c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</row>
  </sheetData>
  <mergeCells count="1">
    <mergeCell ref="G4:G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38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>
        <f>COUNTIFS(A2:A30, "Ventole", B2:B30, "Nord America")</f>
        <v>3</v>
      </c>
    </row>
    <row r="5">
      <c r="A5" s="6" t="s">
        <v>21</v>
      </c>
      <c r="B5" s="6" t="s">
        <v>18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21</v>
      </c>
      <c r="B20" s="10" t="s">
        <v>23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</sheetData>
  <mergeCells count="1">
    <mergeCell ref="G4:G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7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/>
      <c r="G1" s="15"/>
    </row>
    <row r="2">
      <c r="A2" s="3" t="s">
        <v>5</v>
      </c>
      <c r="B2" s="3" t="s">
        <v>6</v>
      </c>
      <c r="C2" s="4">
        <v>13.0</v>
      </c>
      <c r="D2" s="3" t="s">
        <v>7</v>
      </c>
      <c r="E2" s="5">
        <v>6000.0</v>
      </c>
      <c r="F2" s="15"/>
      <c r="G2" s="15"/>
    </row>
    <row r="3">
      <c r="A3" s="6" t="s">
        <v>8</v>
      </c>
      <c r="B3" s="6" t="s">
        <v>9</v>
      </c>
      <c r="C3" s="7">
        <v>34.0</v>
      </c>
      <c r="D3" s="6" t="s">
        <v>10</v>
      </c>
      <c r="E3" s="8">
        <v>290.0</v>
      </c>
      <c r="F3" s="15"/>
      <c r="G3" s="9" t="s">
        <v>39</v>
      </c>
    </row>
    <row r="4">
      <c r="A4" s="10" t="s">
        <v>12</v>
      </c>
      <c r="B4" s="10" t="s">
        <v>9</v>
      </c>
      <c r="C4" s="11">
        <v>29.0</v>
      </c>
      <c r="D4" s="10" t="s">
        <v>7</v>
      </c>
      <c r="E4" s="12">
        <v>21000.0</v>
      </c>
      <c r="F4" s="15"/>
      <c r="G4" s="13"/>
    </row>
    <row r="5">
      <c r="A5" s="6" t="s">
        <v>13</v>
      </c>
      <c r="B5" s="6" t="s">
        <v>14</v>
      </c>
      <c r="C5" s="7">
        <v>121.0</v>
      </c>
      <c r="D5" s="6" t="s">
        <v>7</v>
      </c>
      <c r="E5" s="8">
        <v>12400.0</v>
      </c>
      <c r="F5" s="15"/>
      <c r="G5" s="14"/>
    </row>
    <row r="6">
      <c r="A6" s="10" t="s">
        <v>15</v>
      </c>
      <c r="B6" s="10" t="s">
        <v>16</v>
      </c>
      <c r="C6" s="11">
        <v>339.0</v>
      </c>
      <c r="D6" s="10" t="s">
        <v>7</v>
      </c>
      <c r="E6" s="12">
        <v>1520.0</v>
      </c>
      <c r="F6" s="15"/>
      <c r="G6" s="15"/>
    </row>
    <row r="7">
      <c r="A7" s="6" t="s">
        <v>17</v>
      </c>
      <c r="B7" s="6" t="s">
        <v>18</v>
      </c>
      <c r="C7" s="7">
        <v>411.0</v>
      </c>
      <c r="D7" s="6" t="s">
        <v>7</v>
      </c>
      <c r="E7" s="8">
        <v>4900.0</v>
      </c>
      <c r="F7" s="15"/>
      <c r="G7" s="15"/>
    </row>
    <row r="8">
      <c r="A8" s="10" t="s">
        <v>19</v>
      </c>
      <c r="B8" s="10" t="s">
        <v>18</v>
      </c>
      <c r="C8" s="11">
        <v>52.0</v>
      </c>
      <c r="D8" s="10" t="s">
        <v>7</v>
      </c>
      <c r="E8" s="12">
        <v>2900.0</v>
      </c>
      <c r="F8" s="15"/>
      <c r="G8" s="15"/>
    </row>
    <row r="9">
      <c r="A9" s="6" t="s">
        <v>20</v>
      </c>
      <c r="B9" s="6" t="s">
        <v>18</v>
      </c>
      <c r="C9" s="7">
        <v>98.0</v>
      </c>
      <c r="D9" s="6" t="s">
        <v>10</v>
      </c>
      <c r="E9" s="8">
        <v>1640.0</v>
      </c>
      <c r="F9" s="15"/>
      <c r="G9" s="15"/>
    </row>
    <row r="10">
      <c r="A10" s="10" t="s">
        <v>21</v>
      </c>
      <c r="B10" s="10" t="s">
        <v>18</v>
      </c>
      <c r="C10" s="11">
        <v>499.0</v>
      </c>
      <c r="D10" s="10" t="s">
        <v>7</v>
      </c>
      <c r="E10" s="12">
        <v>3000.0</v>
      </c>
      <c r="F10" s="15"/>
      <c r="G10" s="15"/>
    </row>
    <row r="11">
      <c r="A11" s="6" t="s">
        <v>22</v>
      </c>
      <c r="B11" s="6" t="s">
        <v>23</v>
      </c>
      <c r="C11" s="7">
        <v>46.0</v>
      </c>
      <c r="D11" s="6" t="s">
        <v>10</v>
      </c>
      <c r="E11" s="8">
        <v>23600.0</v>
      </c>
      <c r="F11" s="15"/>
      <c r="G11" s="15"/>
    </row>
    <row r="12">
      <c r="A12" s="10" t="s">
        <v>24</v>
      </c>
      <c r="B12" s="10" t="s">
        <v>23</v>
      </c>
      <c r="C12" s="11">
        <v>11.0</v>
      </c>
      <c r="D12" s="10" t="s">
        <v>7</v>
      </c>
      <c r="E12" s="12">
        <v>7800.0</v>
      </c>
      <c r="F12" s="15"/>
      <c r="G12" s="15"/>
    </row>
    <row r="13">
      <c r="A13" s="6" t="s">
        <v>25</v>
      </c>
      <c r="B13" s="6" t="s">
        <v>23</v>
      </c>
      <c r="C13" s="7">
        <v>12.0</v>
      </c>
      <c r="D13" s="6" t="s">
        <v>7</v>
      </c>
      <c r="E13" s="8">
        <v>4320.0</v>
      </c>
      <c r="F13" s="15"/>
      <c r="G13" s="15"/>
    </row>
    <row r="14">
      <c r="A14" s="10" t="s">
        <v>26</v>
      </c>
      <c r="B14" s="10" t="s">
        <v>27</v>
      </c>
      <c r="C14" s="11">
        <v>3.0</v>
      </c>
      <c r="D14" s="10" t="s">
        <v>7</v>
      </c>
      <c r="E14" s="12">
        <v>960.0</v>
      </c>
      <c r="F14" s="15"/>
      <c r="G14" s="15"/>
    </row>
    <row r="15">
      <c r="A15" s="6" t="s">
        <v>28</v>
      </c>
      <c r="B15" s="6" t="s">
        <v>16</v>
      </c>
      <c r="C15" s="7">
        <v>12.0</v>
      </c>
      <c r="D15" s="6" t="s">
        <v>7</v>
      </c>
      <c r="E15" s="8">
        <v>5280.0</v>
      </c>
      <c r="F15" s="15"/>
      <c r="G15" s="15"/>
    </row>
    <row r="16">
      <c r="A16" s="10" t="s">
        <v>5</v>
      </c>
      <c r="B16" s="10" t="s">
        <v>23</v>
      </c>
      <c r="C16" s="11">
        <v>12.0</v>
      </c>
      <c r="D16" s="10" t="s">
        <v>7</v>
      </c>
      <c r="E16" s="12">
        <v>2160.0</v>
      </c>
      <c r="F16" s="15"/>
      <c r="G16" s="15"/>
    </row>
    <row r="17">
      <c r="A17" s="6" t="s">
        <v>8</v>
      </c>
      <c r="B17" s="6" t="s">
        <v>18</v>
      </c>
      <c r="C17" s="7">
        <v>5.0</v>
      </c>
      <c r="D17" s="6" t="s">
        <v>7</v>
      </c>
      <c r="E17" s="8">
        <v>1600.0</v>
      </c>
      <c r="F17" s="15"/>
      <c r="G17" s="15"/>
    </row>
    <row r="18">
      <c r="A18" s="10" t="s">
        <v>12</v>
      </c>
      <c r="B18" s="10" t="s">
        <v>29</v>
      </c>
      <c r="C18" s="11">
        <v>12.0</v>
      </c>
      <c r="D18" s="10" t="s">
        <v>10</v>
      </c>
      <c r="E18" s="12">
        <v>1500.0</v>
      </c>
      <c r="F18" s="15"/>
      <c r="G18" s="15"/>
    </row>
    <row r="19">
      <c r="A19" s="6" t="s">
        <v>13</v>
      </c>
      <c r="B19" s="6" t="s">
        <v>23</v>
      </c>
      <c r="C19" s="7">
        <v>7.0</v>
      </c>
      <c r="D19" s="6" t="s">
        <v>7</v>
      </c>
      <c r="E19" s="8">
        <v>12600.0</v>
      </c>
      <c r="F19" s="15"/>
      <c r="G19" s="15"/>
    </row>
    <row r="20">
      <c r="A20" s="10" t="s">
        <v>15</v>
      </c>
      <c r="B20" s="10" t="s">
        <v>29</v>
      </c>
      <c r="C20" s="11">
        <v>60.0</v>
      </c>
      <c r="D20" s="10" t="s">
        <v>7</v>
      </c>
      <c r="E20" s="12">
        <v>90000.0</v>
      </c>
      <c r="F20" s="15"/>
      <c r="G20" s="15"/>
    </row>
    <row r="21">
      <c r="A21" s="6" t="s">
        <v>17</v>
      </c>
      <c r="B21" s="6" t="s">
        <v>16</v>
      </c>
      <c r="C21" s="7">
        <v>8.0</v>
      </c>
      <c r="D21" s="6" t="s">
        <v>7</v>
      </c>
      <c r="E21" s="8">
        <v>14400.0</v>
      </c>
      <c r="F21" s="15"/>
      <c r="G21" s="15"/>
    </row>
    <row r="22">
      <c r="A22" s="10" t="s">
        <v>19</v>
      </c>
      <c r="B22" s="10" t="s">
        <v>16</v>
      </c>
      <c r="C22" s="11">
        <v>14.0</v>
      </c>
      <c r="D22" s="10" t="s">
        <v>7</v>
      </c>
      <c r="E22" s="12">
        <v>6160.0</v>
      </c>
      <c r="F22" s="15"/>
      <c r="G22" s="15"/>
    </row>
    <row r="23">
      <c r="A23" s="6" t="s">
        <v>20</v>
      </c>
      <c r="B23" s="6" t="s">
        <v>16</v>
      </c>
      <c r="C23" s="7">
        <v>48.0</v>
      </c>
      <c r="D23" s="6" t="s">
        <v>7</v>
      </c>
      <c r="E23" s="8">
        <v>3080.0</v>
      </c>
      <c r="F23" s="15"/>
      <c r="G23" s="15"/>
    </row>
    <row r="24">
      <c r="A24" s="10" t="s">
        <v>21</v>
      </c>
      <c r="B24" s="10" t="s">
        <v>18</v>
      </c>
      <c r="C24" s="11">
        <v>12.0</v>
      </c>
      <c r="D24" s="10" t="s">
        <v>7</v>
      </c>
      <c r="E24" s="12">
        <v>2520.0</v>
      </c>
      <c r="F24" s="15"/>
      <c r="G24" s="15"/>
    </row>
    <row r="25">
      <c r="A25" s="6" t="s">
        <v>22</v>
      </c>
      <c r="B25" s="6" t="s">
        <v>23</v>
      </c>
      <c r="C25" s="7">
        <v>5.0</v>
      </c>
      <c r="D25" s="6" t="s">
        <v>7</v>
      </c>
      <c r="E25" s="8">
        <v>7500.0</v>
      </c>
      <c r="F25" s="15"/>
      <c r="G25" s="15"/>
    </row>
    <row r="26">
      <c r="A26" s="10" t="s">
        <v>24</v>
      </c>
      <c r="B26" s="10" t="s">
        <v>23</v>
      </c>
      <c r="C26" s="11">
        <v>64.0</v>
      </c>
      <c r="D26" s="10" t="s">
        <v>7</v>
      </c>
      <c r="E26" s="12">
        <v>7800.0</v>
      </c>
      <c r="F26" s="15"/>
      <c r="G26" s="15"/>
    </row>
    <row r="27">
      <c r="A27" s="6" t="s">
        <v>25</v>
      </c>
      <c r="B27" s="6" t="s">
        <v>30</v>
      </c>
      <c r="C27" s="7">
        <v>14.0</v>
      </c>
      <c r="D27" s="6" t="s">
        <v>7</v>
      </c>
      <c r="E27" s="8">
        <v>5460.0</v>
      </c>
      <c r="F27" s="15"/>
      <c r="G27" s="15"/>
    </row>
    <row r="28">
      <c r="A28" s="10" t="s">
        <v>26</v>
      </c>
      <c r="B28" s="10" t="s">
        <v>27</v>
      </c>
      <c r="C28" s="11">
        <v>97.0</v>
      </c>
      <c r="D28" s="10" t="s">
        <v>7</v>
      </c>
      <c r="E28" s="12">
        <v>2880.0</v>
      </c>
      <c r="F28" s="15"/>
      <c r="G28" s="15"/>
    </row>
    <row r="29">
      <c r="A29" s="6" t="s">
        <v>28</v>
      </c>
      <c r="B29" s="6" t="s">
        <v>16</v>
      </c>
      <c r="C29" s="7">
        <v>31.0</v>
      </c>
      <c r="D29" s="6" t="s">
        <v>10</v>
      </c>
      <c r="E29" s="8">
        <v>180.0</v>
      </c>
      <c r="F29" s="15"/>
      <c r="G29" s="15"/>
    </row>
    <row r="30">
      <c r="A30" s="10" t="s">
        <v>5</v>
      </c>
      <c r="B30" s="10" t="s">
        <v>31</v>
      </c>
      <c r="C30" s="11">
        <v>29.0</v>
      </c>
      <c r="D30" s="10" t="s">
        <v>7</v>
      </c>
      <c r="E30" s="12">
        <v>7800.0</v>
      </c>
      <c r="F30" s="15"/>
      <c r="G30" s="15"/>
    </row>
    <row r="31">
      <c r="A31" s="6" t="s">
        <v>8</v>
      </c>
      <c r="B31" s="6" t="s">
        <v>18</v>
      </c>
      <c r="C31" s="7">
        <v>4.0</v>
      </c>
      <c r="D31" s="6" t="s">
        <v>7</v>
      </c>
      <c r="E31" s="8">
        <v>1280.0</v>
      </c>
      <c r="F31" s="15"/>
      <c r="G31" s="15"/>
    </row>
  </sheetData>
  <mergeCells count="1">
    <mergeCell ref="G4:G5"/>
  </mergeCells>
  <drawing r:id="rId1"/>
</worksheet>
</file>