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E74B4381-647E-4A7C-B6F4-7757964BDCA2}" xr6:coauthVersionLast="47" xr6:coauthVersionMax="47" xr10:uidLastSave="{00000000-0000-0000-0000-000000000000}"/>
  <bookViews>
    <workbookView xWindow="28680" yWindow="-120" windowWidth="29040" windowHeight="15990" firstSheet="3" activeTab="6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  <sheet name="CharEXP" sheetId="6" r:id="rId6"/>
    <sheet name="WeaponList" sheetId="7" r:id="rId7"/>
  </sheets>
  <definedNames>
    <definedName name="_xlnm._FilterDatabase" localSheetId="5" hidden="1">CharEXP!$S$51:$S$91</definedName>
    <definedName name="_xlnm.Extract" localSheetId="5">CharEXP!$T$135:$T$150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Y87" i="6"/>
  <c r="AA87" i="6"/>
  <c r="AC87" i="6"/>
  <c r="AE87" i="6"/>
  <c r="AG87" i="6"/>
  <c r="AI87" i="6"/>
  <c r="W88" i="6"/>
  <c r="Y88" i="6"/>
  <c r="AA88" i="6"/>
  <c r="AC88" i="6"/>
  <c r="AE88" i="6"/>
  <c r="AG88" i="6"/>
  <c r="AI88" i="6"/>
  <c r="W89" i="6"/>
  <c r="Y89" i="6"/>
  <c r="AA89" i="6"/>
  <c r="AC89" i="6"/>
  <c r="AE89" i="6"/>
  <c r="AG89" i="6"/>
  <c r="AI89" i="6"/>
  <c r="W90" i="6"/>
  <c r="Y90" i="6"/>
  <c r="AA90" i="6"/>
  <c r="AC90" i="6"/>
  <c r="AE90" i="6"/>
  <c r="AG90" i="6"/>
  <c r="AI90" i="6"/>
  <c r="W91" i="6"/>
  <c r="Y91" i="6"/>
  <c r="AA91" i="6"/>
  <c r="AC91" i="6"/>
  <c r="AE91" i="6"/>
  <c r="AG91" i="6"/>
  <c r="AI91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61" i="6"/>
  <c r="M261" i="6"/>
  <c r="N261" i="6"/>
  <c r="L262" i="6"/>
  <c r="M262" i="6"/>
  <c r="N262" i="6"/>
  <c r="L263" i="6"/>
  <c r="M263" i="6"/>
  <c r="N263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O248" i="6"/>
  <c r="O249" i="6"/>
  <c r="O250" i="6"/>
  <c r="O251" i="6"/>
  <c r="O252" i="6"/>
  <c r="N248" i="6"/>
  <c r="N249" i="6"/>
  <c r="N250" i="6"/>
  <c r="N251" i="6"/>
  <c r="N252" i="6"/>
  <c r="M248" i="6"/>
  <c r="M249" i="6"/>
  <c r="M250" i="6"/>
  <c r="M251" i="6"/>
  <c r="M252" i="6"/>
  <c r="L249" i="6"/>
  <c r="L250" i="6"/>
  <c r="L251" i="6"/>
  <c r="L252" i="6"/>
  <c r="L248" i="6"/>
  <c r="U250" i="6"/>
  <c r="U247" i="6"/>
  <c r="U246" i="6"/>
  <c r="U266" i="6"/>
  <c r="U267" i="6"/>
  <c r="U268" i="6"/>
  <c r="U269" i="6"/>
  <c r="W270" i="6"/>
  <c r="W271" i="6"/>
  <c r="W272" i="6"/>
  <c r="W273" i="6"/>
  <c r="W274" i="6"/>
  <c r="W275" i="6"/>
  <c r="W276" i="6"/>
  <c r="U248" i="6"/>
  <c r="U249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02" i="6"/>
  <c r="R137" i="6"/>
  <c r="T137" i="6" s="1"/>
  <c r="R138" i="6"/>
  <c r="T138" i="6" s="1"/>
  <c r="R129" i="6"/>
  <c r="T129" i="6" s="1"/>
  <c r="R130" i="6"/>
  <c r="T130" i="6" s="1"/>
  <c r="R131" i="6"/>
  <c r="T131" i="6" s="1"/>
  <c r="R132" i="6"/>
  <c r="T132" i="6" s="1"/>
  <c r="R133" i="6"/>
  <c r="T133" i="6" s="1"/>
  <c r="R134" i="6"/>
  <c r="T134" i="6" s="1"/>
  <c r="R135" i="6"/>
  <c r="T135" i="6" s="1"/>
  <c r="R136" i="6"/>
  <c r="T136" i="6"/>
  <c r="R128" i="6"/>
  <c r="T128" i="6"/>
  <c r="T124" i="6"/>
  <c r="T125" i="6"/>
  <c r="T126" i="6"/>
  <c r="T123" i="6"/>
  <c r="T122" i="6"/>
  <c r="T121" i="6"/>
  <c r="T120" i="6"/>
  <c r="T119" i="6"/>
  <c r="T118" i="6"/>
  <c r="T113" i="6"/>
  <c r="R110" i="6"/>
  <c r="T110" i="6" s="1"/>
  <c r="R111" i="6"/>
  <c r="T111" i="6" s="1"/>
  <c r="R112" i="6"/>
  <c r="T112" i="6" s="1"/>
  <c r="R113" i="6"/>
  <c r="R114" i="6"/>
  <c r="T114" i="6" s="1"/>
  <c r="R115" i="6"/>
  <c r="T115" i="6" s="1"/>
  <c r="R116" i="6"/>
  <c r="T116" i="6" s="1"/>
  <c r="R109" i="6"/>
  <c r="T109" i="6" s="1"/>
  <c r="T102" i="6"/>
  <c r="R103" i="6"/>
  <c r="T103" i="6" s="1"/>
  <c r="R104" i="6"/>
  <c r="T104" i="6" s="1"/>
  <c r="R105" i="6"/>
  <c r="T105" i="6" s="1"/>
  <c r="R106" i="6"/>
  <c r="T106" i="6" s="1"/>
  <c r="R107" i="6"/>
  <c r="T107" i="6" s="1"/>
  <c r="W86" i="6"/>
  <c r="Y86" i="6"/>
  <c r="AA86" i="6"/>
  <c r="AC86" i="6"/>
  <c r="AE86" i="6"/>
  <c r="AG86" i="6"/>
  <c r="AI86" i="6"/>
  <c r="W52" i="6"/>
  <c r="Y52" i="6"/>
  <c r="AA52" i="6"/>
  <c r="AC52" i="6"/>
  <c r="AE52" i="6"/>
  <c r="AG52" i="6"/>
  <c r="AI52" i="6"/>
  <c r="W53" i="6"/>
  <c r="Y53" i="6"/>
  <c r="AA53" i="6"/>
  <c r="AC53" i="6"/>
  <c r="AE53" i="6"/>
  <c r="AG53" i="6"/>
  <c r="AI53" i="6"/>
  <c r="W54" i="6"/>
  <c r="Y54" i="6"/>
  <c r="AA54" i="6"/>
  <c r="AC54" i="6"/>
  <c r="AE54" i="6"/>
  <c r="AG54" i="6"/>
  <c r="AI54" i="6"/>
  <c r="W55" i="6"/>
  <c r="Y55" i="6"/>
  <c r="AA55" i="6"/>
  <c r="AC55" i="6"/>
  <c r="AE55" i="6"/>
  <c r="AG55" i="6"/>
  <c r="AI55" i="6"/>
  <c r="W56" i="6"/>
  <c r="Y56" i="6"/>
  <c r="AA56" i="6"/>
  <c r="AC56" i="6"/>
  <c r="AE56" i="6"/>
  <c r="AG56" i="6"/>
  <c r="AI56" i="6"/>
  <c r="W57" i="6"/>
  <c r="Y57" i="6"/>
  <c r="AA57" i="6"/>
  <c r="AC57" i="6"/>
  <c r="AE57" i="6"/>
  <c r="AG57" i="6"/>
  <c r="AI57" i="6"/>
  <c r="W58" i="6"/>
  <c r="Y58" i="6"/>
  <c r="AA58" i="6"/>
  <c r="AC58" i="6"/>
  <c r="AE58" i="6"/>
  <c r="AG58" i="6"/>
  <c r="AI58" i="6"/>
  <c r="W59" i="6"/>
  <c r="Y59" i="6"/>
  <c r="AA59" i="6"/>
  <c r="AC59" i="6"/>
  <c r="AE59" i="6"/>
  <c r="AG59" i="6"/>
  <c r="AI59" i="6"/>
  <c r="W60" i="6"/>
  <c r="Y60" i="6"/>
  <c r="AA60" i="6"/>
  <c r="AC60" i="6"/>
  <c r="AE60" i="6"/>
  <c r="AG60" i="6"/>
  <c r="AI60" i="6"/>
  <c r="W61" i="6"/>
  <c r="Y61" i="6"/>
  <c r="AA61" i="6"/>
  <c r="AC61" i="6"/>
  <c r="AE61" i="6"/>
  <c r="AG61" i="6"/>
  <c r="AI61" i="6"/>
  <c r="W62" i="6"/>
  <c r="Y62" i="6"/>
  <c r="AA62" i="6"/>
  <c r="AC62" i="6"/>
  <c r="AE62" i="6"/>
  <c r="AG62" i="6"/>
  <c r="AI62" i="6"/>
  <c r="W63" i="6"/>
  <c r="Y63" i="6"/>
  <c r="AA63" i="6"/>
  <c r="AC63" i="6"/>
  <c r="AE63" i="6"/>
  <c r="AG63" i="6"/>
  <c r="AI63" i="6"/>
  <c r="W64" i="6"/>
  <c r="Y64" i="6"/>
  <c r="AA64" i="6"/>
  <c r="AC64" i="6"/>
  <c r="AE64" i="6"/>
  <c r="AG64" i="6"/>
  <c r="AI64" i="6"/>
  <c r="W65" i="6"/>
  <c r="Y65" i="6"/>
  <c r="AA65" i="6"/>
  <c r="AC65" i="6"/>
  <c r="AE65" i="6"/>
  <c r="AG65" i="6"/>
  <c r="AI65" i="6"/>
  <c r="W66" i="6"/>
  <c r="Y66" i="6"/>
  <c r="AA66" i="6"/>
  <c r="AC66" i="6"/>
  <c r="AE66" i="6"/>
  <c r="AG66" i="6"/>
  <c r="AI66" i="6"/>
  <c r="W67" i="6"/>
  <c r="Y67" i="6"/>
  <c r="AA67" i="6"/>
  <c r="AC67" i="6"/>
  <c r="AE67" i="6"/>
  <c r="AG67" i="6"/>
  <c r="AI67" i="6"/>
  <c r="W68" i="6"/>
  <c r="Y68" i="6"/>
  <c r="AA68" i="6"/>
  <c r="AC68" i="6"/>
  <c r="AE68" i="6"/>
  <c r="AG68" i="6"/>
  <c r="AI68" i="6"/>
  <c r="W69" i="6"/>
  <c r="Y69" i="6"/>
  <c r="AA69" i="6"/>
  <c r="AC69" i="6"/>
  <c r="AE69" i="6"/>
  <c r="AG69" i="6"/>
  <c r="AI69" i="6"/>
  <c r="W70" i="6"/>
  <c r="Y70" i="6"/>
  <c r="AA70" i="6"/>
  <c r="AC70" i="6"/>
  <c r="AE70" i="6"/>
  <c r="AG70" i="6"/>
  <c r="AI70" i="6"/>
  <c r="W71" i="6"/>
  <c r="Y71" i="6"/>
  <c r="AA71" i="6"/>
  <c r="AC71" i="6"/>
  <c r="AE71" i="6"/>
  <c r="AG71" i="6"/>
  <c r="AI71" i="6"/>
  <c r="W72" i="6"/>
  <c r="Y72" i="6"/>
  <c r="AA72" i="6"/>
  <c r="AC72" i="6"/>
  <c r="AE72" i="6"/>
  <c r="AG72" i="6"/>
  <c r="AI72" i="6"/>
  <c r="W73" i="6"/>
  <c r="Y73" i="6"/>
  <c r="AA73" i="6"/>
  <c r="AC73" i="6"/>
  <c r="AE73" i="6"/>
  <c r="AG73" i="6"/>
  <c r="AI73" i="6"/>
  <c r="W74" i="6"/>
  <c r="Y74" i="6"/>
  <c r="AA74" i="6"/>
  <c r="AC74" i="6"/>
  <c r="AE74" i="6"/>
  <c r="AG74" i="6"/>
  <c r="AI74" i="6"/>
  <c r="W75" i="6"/>
  <c r="Y75" i="6"/>
  <c r="AA75" i="6"/>
  <c r="AC75" i="6"/>
  <c r="AE75" i="6"/>
  <c r="AG75" i="6"/>
  <c r="AI75" i="6"/>
  <c r="W76" i="6"/>
  <c r="Y76" i="6"/>
  <c r="AA76" i="6"/>
  <c r="AC76" i="6"/>
  <c r="AE76" i="6"/>
  <c r="AG76" i="6"/>
  <c r="AI76" i="6"/>
  <c r="W77" i="6"/>
  <c r="Y77" i="6"/>
  <c r="AA77" i="6"/>
  <c r="AC77" i="6"/>
  <c r="AE77" i="6"/>
  <c r="AG77" i="6"/>
  <c r="AI77" i="6"/>
  <c r="W78" i="6"/>
  <c r="Y78" i="6"/>
  <c r="AA78" i="6"/>
  <c r="AC78" i="6"/>
  <c r="AE78" i="6"/>
  <c r="AG78" i="6"/>
  <c r="AI78" i="6"/>
  <c r="W79" i="6"/>
  <c r="Y79" i="6"/>
  <c r="AA79" i="6"/>
  <c r="AC79" i="6"/>
  <c r="AE79" i="6"/>
  <c r="AG79" i="6"/>
  <c r="AI79" i="6"/>
  <c r="W80" i="6"/>
  <c r="Y80" i="6"/>
  <c r="AA80" i="6"/>
  <c r="AC80" i="6"/>
  <c r="AE80" i="6"/>
  <c r="AG80" i="6"/>
  <c r="AI80" i="6"/>
  <c r="W81" i="6"/>
  <c r="Y81" i="6"/>
  <c r="AA81" i="6"/>
  <c r="AC81" i="6"/>
  <c r="AE81" i="6"/>
  <c r="AG81" i="6"/>
  <c r="AI81" i="6"/>
  <c r="W82" i="6"/>
  <c r="Y82" i="6"/>
  <c r="AA82" i="6"/>
  <c r="AC82" i="6"/>
  <c r="AE82" i="6"/>
  <c r="AG82" i="6"/>
  <c r="AI82" i="6"/>
  <c r="W83" i="6"/>
  <c r="Y83" i="6"/>
  <c r="AA83" i="6"/>
  <c r="AC83" i="6"/>
  <c r="AE83" i="6"/>
  <c r="AG83" i="6"/>
  <c r="AI83" i="6"/>
  <c r="W84" i="6"/>
  <c r="Y84" i="6"/>
  <c r="AA84" i="6"/>
  <c r="AC84" i="6"/>
  <c r="AE84" i="6"/>
  <c r="AG84" i="6"/>
  <c r="AI84" i="6"/>
  <c r="W85" i="6"/>
  <c r="Y85" i="6"/>
  <c r="AA85" i="6"/>
  <c r="AC85" i="6"/>
  <c r="AE85" i="6"/>
  <c r="AG85" i="6"/>
  <c r="AI85" i="6"/>
  <c r="AI51" i="6"/>
  <c r="AG51" i="6"/>
  <c r="AE51" i="6"/>
  <c r="AC51" i="6"/>
  <c r="AA51" i="6"/>
  <c r="Y51" i="6"/>
  <c r="W51" i="6"/>
  <c r="AC37" i="6"/>
  <c r="AC38" i="6"/>
  <c r="AC39" i="6"/>
  <c r="AC40" i="6"/>
  <c r="AC41" i="6"/>
  <c r="AC42" i="6"/>
  <c r="AC43" i="6"/>
  <c r="AC44" i="6"/>
  <c r="AC45" i="6"/>
  <c r="AC36" i="6"/>
  <c r="AA37" i="6"/>
  <c r="AA38" i="6"/>
  <c r="AA39" i="6"/>
  <c r="AA40" i="6"/>
  <c r="AA41" i="6"/>
  <c r="AA42" i="6"/>
  <c r="AA43" i="6"/>
  <c r="AA44" i="6"/>
  <c r="AA45" i="6"/>
  <c r="AA36" i="6"/>
  <c r="Y37" i="6"/>
  <c r="Y38" i="6"/>
  <c r="Y39" i="6"/>
  <c r="Y40" i="6"/>
  <c r="Y41" i="6"/>
  <c r="Y42" i="6"/>
  <c r="Y43" i="6"/>
  <c r="Y44" i="6"/>
  <c r="Y45" i="6"/>
  <c r="Y36" i="6"/>
  <c r="W37" i="6"/>
  <c r="W38" i="6"/>
  <c r="W39" i="6"/>
  <c r="W40" i="6"/>
  <c r="W41" i="6"/>
  <c r="W42" i="6"/>
  <c r="W43" i="6"/>
  <c r="W44" i="6"/>
  <c r="W45" i="6"/>
  <c r="W36" i="6"/>
  <c r="U43" i="6"/>
  <c r="U44" i="6"/>
  <c r="U45" i="6"/>
  <c r="U37" i="6"/>
  <c r="U38" i="6"/>
  <c r="U39" i="6"/>
  <c r="U40" i="6"/>
  <c r="U41" i="6"/>
  <c r="U42" i="6"/>
  <c r="U36" i="6"/>
  <c r="S43" i="6"/>
  <c r="S44" i="6"/>
  <c r="S45" i="6"/>
  <c r="S37" i="6"/>
  <c r="S38" i="6"/>
  <c r="S39" i="6"/>
  <c r="S40" i="6"/>
  <c r="S41" i="6"/>
  <c r="S42" i="6"/>
  <c r="S36" i="6"/>
  <c r="Q43" i="6"/>
  <c r="Q44" i="6"/>
  <c r="Q45" i="6"/>
  <c r="Q37" i="6"/>
  <c r="Q38" i="6"/>
  <c r="Q39" i="6"/>
  <c r="Q40" i="6"/>
  <c r="Q41" i="6"/>
  <c r="Q42" i="6"/>
  <c r="Q36" i="6"/>
  <c r="O37" i="6"/>
  <c r="O38" i="6"/>
  <c r="O39" i="6"/>
  <c r="O40" i="6"/>
  <c r="O41" i="6"/>
  <c r="O42" i="6"/>
  <c r="O43" i="6"/>
  <c r="O44" i="6"/>
  <c r="O45" i="6"/>
  <c r="O36" i="6"/>
  <c r="P37" i="6"/>
  <c r="P38" i="6" s="1"/>
  <c r="P39" i="6" s="1"/>
  <c r="P40" i="6" s="1"/>
  <c r="P41" i="6" s="1"/>
  <c r="P42" i="6" s="1"/>
  <c r="P43" i="6" s="1"/>
  <c r="P44" i="6" s="1"/>
  <c r="P45" i="6" s="1"/>
  <c r="M43" i="6"/>
  <c r="M44" i="6"/>
  <c r="M45" i="6"/>
  <c r="M37" i="6"/>
  <c r="M38" i="6"/>
  <c r="M39" i="6"/>
  <c r="M40" i="6"/>
  <c r="M41" i="6"/>
  <c r="M42" i="6"/>
  <c r="M36" i="6"/>
  <c r="AG13" i="6"/>
  <c r="AG14" i="6"/>
  <c r="AG15" i="6"/>
  <c r="AG16" i="6"/>
  <c r="AG17" i="6"/>
  <c r="AG18" i="6"/>
  <c r="AG12" i="6"/>
  <c r="AA13" i="6"/>
  <c r="AC13" i="6"/>
  <c r="AE13" i="6"/>
  <c r="AA14" i="6"/>
  <c r="AC14" i="6"/>
  <c r="AE14" i="6"/>
  <c r="AA15" i="6"/>
  <c r="AC15" i="6"/>
  <c r="AE15" i="6"/>
  <c r="AA16" i="6"/>
  <c r="AC16" i="6"/>
  <c r="AE16" i="6"/>
  <c r="AA17" i="6"/>
  <c r="AC17" i="6"/>
  <c r="AE17" i="6"/>
  <c r="AA18" i="6"/>
  <c r="AC18" i="6"/>
  <c r="AE18" i="6"/>
  <c r="AE12" i="6"/>
  <c r="AC12" i="6"/>
  <c r="AA12" i="6"/>
  <c r="Y13" i="6"/>
  <c r="Y14" i="6"/>
  <c r="Y15" i="6"/>
  <c r="Y16" i="6"/>
  <c r="Y17" i="6"/>
  <c r="Y18" i="6"/>
  <c r="Y12" i="6"/>
  <c r="W13" i="6"/>
  <c r="W14" i="6"/>
  <c r="W15" i="6"/>
  <c r="W16" i="6"/>
  <c r="W17" i="6"/>
  <c r="W18" i="6"/>
  <c r="W12" i="6"/>
  <c r="U13" i="6"/>
  <c r="U14" i="6"/>
  <c r="U15" i="6"/>
  <c r="U16" i="6"/>
  <c r="U17" i="6"/>
  <c r="U18" i="6"/>
  <c r="U12" i="6"/>
  <c r="S13" i="6"/>
  <c r="S14" i="6"/>
  <c r="S15" i="6"/>
  <c r="S16" i="6"/>
  <c r="S17" i="6"/>
  <c r="S18" i="6"/>
  <c r="S12" i="6"/>
  <c r="Q13" i="6"/>
  <c r="Q14" i="6"/>
  <c r="Q15" i="6"/>
  <c r="Q16" i="6"/>
  <c r="Q17" i="6"/>
  <c r="Q18" i="6"/>
  <c r="Q12" i="6"/>
  <c r="M13" i="6"/>
  <c r="M14" i="6"/>
  <c r="M15" i="6"/>
  <c r="M16" i="6"/>
  <c r="M17" i="6"/>
  <c r="M18" i="6"/>
  <c r="M12" i="6"/>
  <c r="O13" i="6"/>
  <c r="O14" i="6"/>
  <c r="O15" i="6"/>
  <c r="O16" i="6"/>
  <c r="O17" i="6"/>
  <c r="O18" i="6"/>
  <c r="O12" i="6"/>
  <c r="F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C3" i="6"/>
  <c r="J3" i="6" s="1"/>
  <c r="C4" i="6"/>
  <c r="J4" i="6" s="1"/>
  <c r="C5" i="6"/>
  <c r="J5" i="6" s="1"/>
  <c r="C6" i="6"/>
  <c r="J6" i="6" s="1"/>
  <c r="C7" i="6"/>
  <c r="J7" i="6" s="1"/>
  <c r="C8" i="6"/>
  <c r="J8" i="6" s="1"/>
  <c r="C9" i="6"/>
  <c r="J9" i="6" s="1"/>
  <c r="C10" i="6"/>
  <c r="J10" i="6" s="1"/>
  <c r="C11" i="6"/>
  <c r="J11" i="6" s="1"/>
  <c r="C12" i="6"/>
  <c r="J12" i="6" s="1"/>
  <c r="C13" i="6"/>
  <c r="J13" i="6" s="1"/>
  <c r="C14" i="6"/>
  <c r="J14" i="6" s="1"/>
  <c r="C15" i="6"/>
  <c r="J15" i="6" s="1"/>
  <c r="C16" i="6"/>
  <c r="J16" i="6" s="1"/>
  <c r="C17" i="6"/>
  <c r="J17" i="6" s="1"/>
  <c r="C18" i="6"/>
  <c r="J18" i="6" s="1"/>
  <c r="C19" i="6"/>
  <c r="J19" i="6" s="1"/>
  <c r="C20" i="6"/>
  <c r="J20" i="6" s="1"/>
  <c r="C21" i="6"/>
  <c r="J21" i="6" s="1"/>
  <c r="C22" i="6"/>
  <c r="J22" i="6" s="1"/>
  <c r="C23" i="6"/>
  <c r="J23" i="6" s="1"/>
  <c r="C24" i="6"/>
  <c r="J24" i="6" s="1"/>
  <c r="C25" i="6"/>
  <c r="J25" i="6" s="1"/>
  <c r="C26" i="6"/>
  <c r="J26" i="6" s="1"/>
  <c r="C27" i="6"/>
  <c r="J27" i="6" s="1"/>
  <c r="C28" i="6"/>
  <c r="J28" i="6" s="1"/>
  <c r="C29" i="6"/>
  <c r="J29" i="6" s="1"/>
  <c r="C30" i="6"/>
  <c r="J30" i="6" s="1"/>
  <c r="C31" i="6"/>
  <c r="J31" i="6" s="1"/>
  <c r="C32" i="6"/>
  <c r="J32" i="6" s="1"/>
  <c r="C33" i="6"/>
  <c r="J33" i="6" s="1"/>
  <c r="C34" i="6"/>
  <c r="J34" i="6" s="1"/>
  <c r="C35" i="6"/>
  <c r="J35" i="6" s="1"/>
  <c r="C36" i="6"/>
  <c r="J36" i="6" s="1"/>
  <c r="C37" i="6"/>
  <c r="J37" i="6" s="1"/>
  <c r="C38" i="6"/>
  <c r="J38" i="6" s="1"/>
  <c r="C39" i="6"/>
  <c r="J39" i="6" s="1"/>
  <c r="C40" i="6"/>
  <c r="J40" i="6" s="1"/>
  <c r="C41" i="6"/>
  <c r="J41" i="6" s="1"/>
  <c r="C42" i="6"/>
  <c r="J42" i="6" s="1"/>
  <c r="C43" i="6"/>
  <c r="J43" i="6" s="1"/>
  <c r="C44" i="6"/>
  <c r="J44" i="6" s="1"/>
  <c r="C45" i="6"/>
  <c r="J45" i="6" s="1"/>
  <c r="C46" i="6"/>
  <c r="J46" i="6" s="1"/>
  <c r="C47" i="6"/>
  <c r="J47" i="6" s="1"/>
  <c r="C48" i="6"/>
  <c r="J48" i="6" s="1"/>
  <c r="C49" i="6"/>
  <c r="J49" i="6" s="1"/>
  <c r="C50" i="6"/>
  <c r="J50" i="6" s="1"/>
  <c r="C51" i="6"/>
  <c r="J51" i="6" s="1"/>
  <c r="C52" i="6"/>
  <c r="J52" i="6" s="1"/>
  <c r="C53" i="6"/>
  <c r="J53" i="6" s="1"/>
  <c r="C54" i="6"/>
  <c r="J54" i="6" s="1"/>
  <c r="C55" i="6"/>
  <c r="J55" i="6" s="1"/>
  <c r="C56" i="6"/>
  <c r="J56" i="6" s="1"/>
  <c r="C57" i="6"/>
  <c r="J57" i="6" s="1"/>
  <c r="C58" i="6"/>
  <c r="J58" i="6" s="1"/>
  <c r="C59" i="6"/>
  <c r="J59" i="6" s="1"/>
  <c r="C60" i="6"/>
  <c r="J60" i="6" s="1"/>
  <c r="C61" i="6"/>
  <c r="J61" i="6" s="1"/>
  <c r="C62" i="6"/>
  <c r="J62" i="6" s="1"/>
  <c r="C63" i="6"/>
  <c r="J63" i="6" s="1"/>
  <c r="C64" i="6"/>
  <c r="J64" i="6" s="1"/>
  <c r="C65" i="6"/>
  <c r="J65" i="6" s="1"/>
  <c r="C66" i="6"/>
  <c r="J66" i="6" s="1"/>
  <c r="C67" i="6"/>
  <c r="J67" i="6" s="1"/>
  <c r="C68" i="6"/>
  <c r="J68" i="6" s="1"/>
  <c r="C69" i="6"/>
  <c r="J69" i="6" s="1"/>
  <c r="C70" i="6"/>
  <c r="J70" i="6" s="1"/>
  <c r="C71" i="6"/>
  <c r="J71" i="6" s="1"/>
  <c r="C72" i="6"/>
  <c r="J72" i="6" s="1"/>
  <c r="C73" i="6"/>
  <c r="J73" i="6" s="1"/>
  <c r="C74" i="6"/>
  <c r="J74" i="6" s="1"/>
  <c r="C75" i="6"/>
  <c r="J75" i="6" s="1"/>
  <c r="C76" i="6"/>
  <c r="J76" i="6" s="1"/>
  <c r="C77" i="6"/>
  <c r="J77" i="6" s="1"/>
  <c r="C78" i="6"/>
  <c r="J78" i="6" s="1"/>
  <c r="C79" i="6"/>
  <c r="J79" i="6" s="1"/>
  <c r="C80" i="6"/>
  <c r="J80" i="6" s="1"/>
  <c r="C81" i="6"/>
  <c r="J81" i="6" s="1"/>
  <c r="C82" i="6"/>
  <c r="J82" i="6" s="1"/>
  <c r="C83" i="6"/>
  <c r="J83" i="6" s="1"/>
  <c r="C84" i="6"/>
  <c r="J84" i="6" s="1"/>
  <c r="C85" i="6"/>
  <c r="J85" i="6" s="1"/>
  <c r="C86" i="6"/>
  <c r="J86" i="6" s="1"/>
  <c r="C87" i="6"/>
  <c r="J87" i="6" s="1"/>
  <c r="C88" i="6"/>
  <c r="J88" i="6" s="1"/>
  <c r="C89" i="6"/>
  <c r="J89" i="6" s="1"/>
  <c r="C90" i="6"/>
  <c r="J90" i="6" s="1"/>
  <c r="C91" i="6"/>
  <c r="J91" i="6" s="1"/>
  <c r="C92" i="6"/>
  <c r="J9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N115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<sst xmlns="http://schemas.openxmlformats.org/spreadsheetml/2006/main" count="6719" uniqueCount="1541">
  <si>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</si>
  <si>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</si>
  <si>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</si>
  <si>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</si>
  <si>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</si>
  <si>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</si>
  <si>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</si>
  <si>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</si>
  <si>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</si>
  <si>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</si>
  <si>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</si>
  <si>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</si>
  <si>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</si>
  <si>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</si>
  <si>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</si>
  <si>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</si>
  <si>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</si>
  <si>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</si>
  <si>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</si>
  <si>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</si>
  <si>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</si>
  <si>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</si>
  <si>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</si>
  <si>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</si>
  <si>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</si>
  <si>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</si>
  <si>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</si>
  <si>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</si>
  <si>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</si>
  <si>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</si>
  <si>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</si>
  <si>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</si>
  <si>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</si>
  <si>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</si>
  <si>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</si>
  <si>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</si>
  <si>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</si>
  <si>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</si>
  <si>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</si>
  <si>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</si>
  <si>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</si>
  <si>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</si>
  <si>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</si>
  <si>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</si>
  <si>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</si>
  <si>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</si>
  <si>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</si>
  <si>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</si>
  <si>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</si>
  <si>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</si>
  <si>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</si>
  <si>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</si>
  <si>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</si>
  <si>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</si>
  <si>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</si>
  <si>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</si>
  <si>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</si>
  <si>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</si>
  <si>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</si>
  <si>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</si>
  <si>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</si>
  <si>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</si>
  <si>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</si>
  <si>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</si>
  <si>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</si>
  <si>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</si>
  <si>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</si>
  <si>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</si>
  <si>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</si>
  <si>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</si>
  <si>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</si>
  <si>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</si>
  <si>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</si>
  <si>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</si>
  <si>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</si>
  <si>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</si>
  <si>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</si>
  <si>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</si>
  <si>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</si>
  <si>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</si>
  <si>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</si>
  <si>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</si>
  <si>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</si>
  <si>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</si>
  <si>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</si>
  <si>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</si>
  <si>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</si>
  <si>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</si>
  <si>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</si>
  <si>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</si>
  <si>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</si>
  <si>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</si>
  <si>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</si>
  <si>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</si>
  <si>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</si>
  <si>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</si>
  <si>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</si>
  <si>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</si>
  <si>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</si>
  <si>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</si>
  <si>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</si>
  <si>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</si>
  <si>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</si>
  <si>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</si>
  <si>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</si>
  <si>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</si>
  <si>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</si>
  <si>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</si>
  <si>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</si>
  <si>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</si>
  <si>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</si>
  <si>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</si>
  <si>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</si>
  <si>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</si>
  <si>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</si>
  <si>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</si>
  <si>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</si>
  <si>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</si>
  <si>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</si>
  <si>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</si>
  <si>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</si>
  <si>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</si>
  <si>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</si>
  <si>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</si>
  <si>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</si>
  <si>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</si>
  <si>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</si>
  <si>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</si>
  <si>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</si>
  <si>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</si>
  <si>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</si>
  <si>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</si>
  <si>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</si>
  <si>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</si>
  <si>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</si>
  <si>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</si>
  <si>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</si>
  <si>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</si>
  <si>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</si>
  <si>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</si>
  <si>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</si>
  <si>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</si>
  <si>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</si>
  <si>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</si>
  <si>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</si>
  <si>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</si>
  <si>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</si>
  <si>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</si>
  <si>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</si>
  <si>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</si>
  <si>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</si>
  <si>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</si>
  <si>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</si>
  <si>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</si>
  <si>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</si>
  <si>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</si>
  <si>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</si>
  <si>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</si>
  <si>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</si>
  <si>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</si>
  <si>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</si>
  <si>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</si>
  <si>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</si>
  <si>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</si>
  <si>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</si>
  <si>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</si>
  <si>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</si>
  <si>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</si>
  <si>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</si>
  <si>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</si>
  <si>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</si>
  <si>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</si>
  <si>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</si>
  <si>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</si>
  <si>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</si>
  <si>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</si>
  <si>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</si>
  <si>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</si>
  <si>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</si>
  <si>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</si>
  <si>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</si>
  <si>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</si>
  <si>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</si>
  <si>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</si>
  <si>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</si>
  <si>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</si>
  <si>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</si>
  <si>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</si>
  <si>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</si>
  <si>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</si>
  <si>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</si>
  <si>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</si>
  <si>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</si>
  <si>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</si>
  <si>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</si>
  <si>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</si>
  <si>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</si>
  <si>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</si>
  <si>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</si>
  <si>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</si>
  <si>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</si>
  <si>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</si>
  <si>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</si>
  <si>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</si>
  <si>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</si>
  <si>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</si>
  <si>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</si>
  <si>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</si>
  <si>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</si>
  <si>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</si>
  <si>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</si>
  <si>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</si>
  <si>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</si>
  <si>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</si>
  <si>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</si>
  <si>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</si>
  <si>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</si>
  <si>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</si>
  <si>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</si>
  <si>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</si>
  <si>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</si>
  <si>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</si>
  <si>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</si>
  <si>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</si>
  <si>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</si>
  <si>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</si>
  <si>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</si>
  <si>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</si>
  <si>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</si>
  <si>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</si>
  <si>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</si>
  <si>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</si>
  <si>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</si>
  <si>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</si>
  <si>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</si>
  <si>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</si>
  <si>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</si>
  <si>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</si>
  <si>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</si>
  <si>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</si>
  <si>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</si>
  <si>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</si>
  <si>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</si>
  <si>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</si>
  <si>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</si>
  <si>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</si>
  <si>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</si>
  <si>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</si>
  <si>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</si>
  <si>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</si>
  <si>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</si>
  <si>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</si>
  <si>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</si>
  <si>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</si>
  <si>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</si>
  <si>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</si>
  <si>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</si>
  <si>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</si>
  <si>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</si>
  <si>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</si>
  <si>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</si>
  <si>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</si>
  <si>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</si>
  <si>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</si>
  <si>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</si>
  <si>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</si>
  <si>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</si>
  <si>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</si>
  <si>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</si>
  <si>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</si>
  <si>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</si>
  <si>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</si>
  <si>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</si>
  <si>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</si>
  <si>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</si>
  <si>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</si>
  <si>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</si>
  <si>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</si>
  <si>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</si>
  <si>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</si>
  <si>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</si>
  <si>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</si>
  <si>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</si>
  <si>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</si>
  <si>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</si>
  <si>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</si>
  <si>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</si>
  <si>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</si>
  <si>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</si>
  <si>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</si>
  <si>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</si>
  <si>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</si>
  <si>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</si>
  <si>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</si>
  <si>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</si>
  <si>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</si>
  <si>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</si>
  <si>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</si>
  <si>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</si>
  <si>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</si>
  <si>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</si>
  <si>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</si>
  <si>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</si>
  <si>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</si>
  <si>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</si>
  <si>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</si>
  <si>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</si>
  <si>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</si>
  <si>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</si>
  <si>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</si>
  <si>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</si>
  <si>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</si>
  <si>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</si>
  <si>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</si>
  <si>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</si>
  <si>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</si>
  <si>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</si>
  <si>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</si>
  <si>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</si>
  <si>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</si>
  <si>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</si>
  <si>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</si>
  <si>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</si>
  <si>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</si>
  <si>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</si>
  <si>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</si>
  <si>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</si>
  <si>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</si>
  <si>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</si>
  <si>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</si>
  <si>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</si>
  <si>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</si>
  <si>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</si>
  <si>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</si>
  <si>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</si>
  <si>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</si>
  <si>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</si>
  <si>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</si>
  <si>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</si>
  <si>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</si>
  <si>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</si>
  <si>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</si>
  <si>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</si>
  <si>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</si>
  <si>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</si>
  <si>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</si>
  <si>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</si>
  <si>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</si>
  <si>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</si>
  <si>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</si>
  <si>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</si>
  <si>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</si>
  <si>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</si>
  <si>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</si>
  <si>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</si>
  <si>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</si>
  <si>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</si>
  <si>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</si>
  <si>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</si>
  <si>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</si>
  <si>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</si>
  <si>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</si>
  <si>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</si>
  <si>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</si>
  <si>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</si>
  <si>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</si>
  <si>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</si>
  <si>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</si>
  <si>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</si>
  <si>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</si>
  <si>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</si>
  <si>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</si>
  <si>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</si>
  <si>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</si>
  <si>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</si>
  <si>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</si>
  <si>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</si>
  <si>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</si>
  <si>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</si>
  <si>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</si>
  <si>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</si>
  <si>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</si>
  <si>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</si>
  <si>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</si>
  <si>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</si>
  <si>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</si>
  <si>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</si>
  <si>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</si>
  <si>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</si>
  <si>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</si>
  <si>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</si>
  <si>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</si>
  <si>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</si>
  <si>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</si>
  <si>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</si>
  <si>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</si>
  <si>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</si>
  <si>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</si>
  <si>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</si>
  <si>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</si>
  <si>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</si>
  <si>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</si>
  <si>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</si>
  <si>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</si>
  <si>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</si>
  <si>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</si>
  <si>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</si>
  <si>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</si>
  <si>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</si>
  <si>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</si>
  <si>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</si>
  <si>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</si>
  <si>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</si>
  <si>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</si>
  <si>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</si>
  <si>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</si>
  <si>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</si>
  <si>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</si>
  <si>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</si>
  <si>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</si>
  <si>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</si>
  <si>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</si>
  <si>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</si>
  <si>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</si>
  <si>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</si>
  <si>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</si>
  <si>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</si>
  <si>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</si>
  <si>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</si>
  <si>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</si>
  <si>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</si>
  <si>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</si>
  <si>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</si>
  <si>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</si>
  <si>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</si>
  <si>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</si>
  <si>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</si>
  <si>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</si>
  <si>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</si>
  <si>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</si>
  <si>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</si>
  <si>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</si>
  <si>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</si>
  <si>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</si>
  <si>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</si>
  <si>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</si>
  <si>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</si>
  <si>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</si>
  <si>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</si>
  <si>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</si>
  <si>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</si>
  <si>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</si>
  <si>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</si>
  <si>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</si>
  <si>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</si>
  <si>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</si>
  <si>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</si>
  <si>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</si>
  <si>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</si>
  <si>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</si>
  <si>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</si>
  <si>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</si>
  <si>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</si>
  <si>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</si>
  <si>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</si>
  <si>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</si>
  <si>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</si>
  <si>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</si>
  <si>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</si>
  <si>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</si>
  <si>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</si>
  <si>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</si>
  <si>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</si>
  <si>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</si>
  <si>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</si>
  <si>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</si>
  <si>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</si>
  <si>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</si>
  <si>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</si>
  <si>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</si>
  <si>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</si>
  <si>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</si>
  <si>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</si>
  <si>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</si>
  <si>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</si>
  <si>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</si>
  <si>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</si>
  <si>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</si>
  <si>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</si>
  <si>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</si>
  <si>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</si>
  <si>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</si>
  <si>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</si>
  <si>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</si>
  <si>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</si>
  <si>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</si>
  <si>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</si>
  <si>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</si>
  <si>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</si>
  <si>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</si>
  <si>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</si>
  <si>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</si>
  <si>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</si>
  <si>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</si>
  <si>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</si>
  <si>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</si>
  <si>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</si>
  <si>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</si>
  <si>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</si>
  <si>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</si>
  <si>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</si>
  <si>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</si>
  <si>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</si>
  <si>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</si>
  <si>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</si>
  <si>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</si>
  <si>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</si>
  <si>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</si>
  <si>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</si>
  <si>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</si>
  <si>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</si>
  <si>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</si>
  <si>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</si>
  <si>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</si>
  <si>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</si>
  <si>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</si>
  <si>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</si>
  <si>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</si>
  <si>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</si>
  <si>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</si>
  <si>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</si>
  <si>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</si>
  <si>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</si>
  <si>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</si>
  <si>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</si>
  <si>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</si>
  <si>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</si>
  <si>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</si>
  <si>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</si>
  <si>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</si>
  <si>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</si>
  <si>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</si>
  <si>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</si>
  <si>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</si>
  <si>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</si>
  <si>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</si>
  <si>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</si>
  <si>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</si>
  <si>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</si>
  <si>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</si>
  <si>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</si>
  <si>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</si>
  <si>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</si>
  <si>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</si>
  <si>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</si>
  <si>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</si>
  <si>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</si>
  <si>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</si>
  <si>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</si>
  <si>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</si>
  <si>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</si>
  <si>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</si>
  <si>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</si>
  <si>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</si>
  <si>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</si>
  <si>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</si>
  <si>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</si>
  <si>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</si>
  <si>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</si>
  <si>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</si>
  <si>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</si>
  <si>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</si>
  <si>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</si>
  <si>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</si>
  <si>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</si>
  <si>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</si>
  <si>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</si>
  <si>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</si>
  <si>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</si>
  <si>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</si>
  <si>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</si>
  <si>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</si>
  <si>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</si>
  <si>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</si>
  <si>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</si>
  <si>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</si>
  <si>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</si>
  <si>
    <t>Travele-Geo</t>
    <phoneticPr fontId="1" type="noConversion"/>
  </si>
  <si>
    <t>欄10</t>
  </si>
  <si>
    <t>欄11</t>
  </si>
  <si>
    <t>欄12</t>
  </si>
  <si>
    <t>欄13</t>
  </si>
  <si>
    <t>欄14</t>
  </si>
  <si>
    <t>因果點破</t>
  </si>
  <si>
    <t>水中幻願</t>
  </si>
  <si>
    <t>星命定軌</t>
  </si>
  <si>
    <t>","element_zh":"</t>
    <phoneticPr fontId="1" type="noConversion"/>
  </si>
  <si>
    <t>","normal_zh":"</t>
    <phoneticPr fontId="1" type="noConversion"/>
  </si>
  <si>
    <t>","final_zh":"</t>
    <phoneticPr fontId="1" type="noConversion"/>
  </si>
  <si>
    <t>unknown</t>
  </si>
  <si>
    <t>unknown</t>
    <phoneticPr fontId="1" type="noConversion"/>
  </si>
  <si>
    <t>","normal_en":"</t>
    <phoneticPr fontId="1" type="noConversion"/>
  </si>
  <si>
    <t>","element_en":"</t>
    <phoneticPr fontId="1" type="noConversion"/>
  </si>
  <si>
    <t>","final_en":"</t>
    <phoneticPr fontId="1" type="noConversion"/>
  </si>
  <si>
    <t>EN</t>
    <phoneticPr fontId="1" type="noConversion"/>
  </si>
  <si>
    <t>ZH</t>
    <phoneticPr fontId="1" type="noConversion"/>
  </si>
  <si>
    <t>逆焰之刃</t>
  </si>
  <si>
    <t>黎明</t>
  </si>
  <si>
    <t>高天之歌</t>
  </si>
  <si>
    <t>砰砰</t>
  </si>
  <si>
    <t>仙法·救苦度厄</t>
  </si>
  <si>
    <t>仙法·寒病鬼差</t>
  </si>
  <si>
    <t>岩雨</t>
  </si>
  <si>
    <t>地心</t>
  </si>
  <si>
    <t>天星</t>
  </si>
  <si>
    <t>Raiden Shougun</t>
    <phoneticPr fontId="1" type="noConversion"/>
  </si>
  <si>
    <t>安神秘法</t>
  </si>
  <si>
    <t>焰硝庭火舞</t>
  </si>
  <si>
    <t>千早振</t>
  </si>
  <si>
    <t>捉浪</t>
  </si>
  <si>
    <t>斫雷</t>
  </si>
  <si>
    <t>神射手</t>
  </si>
  <si>
    <t>箭雨</t>
  </si>
  <si>
    <t>指尖雷暴</t>
  </si>
  <si>
    <t>雷牙</t>
  </si>
  <si>
    <t>夜巡影翼</t>
  </si>
  <si>
    <t>美妙旅程</t>
  </si>
  <si>
    <t>白案功夫</t>
  </si>
  <si>
    <t>炎舞</t>
  </si>
  <si>
    <t>叛逆刮弦</t>
  </si>
  <si>
    <t>噬罪的告解</t>
  </si>
  <si>
    <t>火漆制印</t>
  </si>
  <si>
    <t>西風劍術·白</t>
  </si>
  <si>
    <t>水之淺唱</t>
  </si>
  <si>
    <t>征濤</t>
  </si>
  <si>
    <t>好運劍</t>
  </si>
  <si>
    <t>滅邪四式</t>
  </si>
  <si>
    <t>淬煉之劍</t>
  </si>
  <si>
    <t>獵人射術</t>
  </si>
  <si>
    <t>西風劍術·宗室</t>
  </si>
  <si>
    <t>罪滅之矢</t>
  </si>
  <si>
    <t>流天射術</t>
  </si>
  <si>
    <t>往生秘傳槍法</t>
  </si>
  <si>
    <t>西風劍術</t>
  </si>
  <si>
    <t>我流劍術</t>
  </si>
  <si>
    <t>儀典劍術</t>
  </si>
  <si>
    <t>神裡流·傾</t>
  </si>
  <si>
    <t>雲來劍法</t>
  </si>
  <si>
    <t>千金擲</t>
  </si>
  <si>
    <t>西風劍術·女僕</t>
  </si>
  <si>
    <t>雲來古劍法</t>
  </si>
  <si>
    <t>鋼脊</t>
  </si>
  <si>
    <t>教會槍術</t>
  </si>
  <si>
    <t>忍刀·終末番</t>
  </si>
  <si>
    <t>簡式風靈作成</t>
  </si>
  <si>
    <t>斷雨</t>
  </si>
  <si>
    <t>異邦岩峰</t>
  </si>
  <si>
    <t>異邦鐵風</t>
  </si>
  <si>
    <t>異邦驚雷</t>
  </si>
  <si>
    <t>神代射術</t>
  </si>
  <si>
    <t>卷積微塵</t>
  </si>
  <si>
    <t>古華劍法</t>
  </si>
  <si>
    <t>煙火打揚</t>
  </si>
  <si>
    <t>創生法·擬造陽華</t>
  </si>
  <si>
    <t>爆彈玩偶</t>
  </si>
  <si>
    <t>演唱，開始♪</t>
  </si>
  <si>
    <t>熱情超載</t>
  </si>
  <si>
    <t>重華疊霜·靈刃</t>
  </si>
  <si>
    <t>貓爪凍凍</t>
  </si>
  <si>
    <t>冰潮的渦旋</t>
  </si>
  <si>
    <t>山澤麟跡</t>
  </si>
  <si>
    <t>蝶引來生</t>
  </si>
  <si>
    <t>風壓劍</t>
  </si>
  <si>
    <t>霜襲</t>
  </si>
  <si>
    <t>神裡流·冰華</t>
  </si>
  <si>
    <t>星斗歸位</t>
  </si>
  <si>
    <t>蹦蹦炸彈</t>
  </si>
  <si>
    <t>蒼雷</t>
  </si>
  <si>
    <t>璿璣屏</t>
  </si>
  <si>
    <t>護心鎧</t>
  </si>
  <si>
    <t>利爪與蒼雷</t>
  </si>
  <si>
    <t>嗚呼流·風隱急進</t>
  </si>
  <si>
    <t>風靈作成·陸三零捌</t>
  </si>
  <si>
    <t>魔王武裝·狂瀾</t>
  </si>
  <si>
    <t>星隕劍</t>
  </si>
  <si>
    <t>風渦劍</t>
  </si>
  <si>
    <t>雷影劍</t>
  </si>
  <si>
    <t>鍋巴出擊</t>
  </si>
  <si>
    <t>風輪兩立</t>
  </si>
  <si>
    <t>古華劍·畫雨籠山</t>
  </si>
  <si>
    <t>熱情拂掃</t>
  </si>
  <si>
    <t>丹書立約</t>
  </si>
  <si>
    <t>誕生式·大地之潮</t>
  </si>
  <si>
    <t>靈刃·雲開星落</t>
  </si>
  <si>
    <t>最烈特調</t>
  </si>
  <si>
    <t>凝浪之光劍</t>
  </si>
  <si>
    <t>至夜幻現</t>
  </si>
  <si>
    <t>降眾天華</t>
  </si>
  <si>
    <t>蒲公英之風</t>
  </si>
  <si>
    <t>萬葉之一刀</t>
  </si>
  <si>
    <t>凜冽輪舞</t>
  </si>
  <si>
    <t>神裡流·霜滅</t>
  </si>
  <si>
    <t>天街巡遊</t>
  </si>
  <si>
    <t>轟轟火花</t>
  </si>
  <si>
    <t>薔薇的雷光</t>
  </si>
  <si>
    <t>天權崩玉</t>
  </si>
  <si>
    <t>大掃除</t>
  </si>
  <si>
    <t>終命的聖禮</t>
  </si>
  <si>
    <t>嗚呼流·影貉繚亂</t>
  </si>
  <si>
    <t>禁·風靈作成·柒伍同構貳型</t>
  </si>
  <si>
    <t>極惡技·盡滅閃</t>
  </si>
  <si>
    <t>岩潮疊嶂</t>
  </si>
  <si>
    <t>風息激蕩</t>
  </si>
  <si>
    <t>雷轟電轉</t>
  </si>
  <si>
    <t>風神之詩</t>
  </si>
  <si>
    <t>旋火輪</t>
  </si>
  <si>
    <t>靖妖儺舞</t>
  </si>
  <si>
    <t>古華劍·裁雨留虹</t>
  </si>
  <si>
    <t>憑此結契</t>
  </si>
  <si>
    <t>琉金雲間草</t>
  </si>
  <si>
    <t>閃耀奇跡♪</t>
  </si>
  <si>
    <t>Abiogenesis: Solar Isotoma</t>
    <phoneticPr fontId="1" type="noConversion"/>
  </si>
  <si>
    <t>Favonius Bladework - Weiss</t>
    <phoneticPr fontId="1" type="noConversion"/>
  </si>
  <si>
    <t>Rite of Progeniture: Tectonic Tide</t>
    <phoneticPr fontId="1" type="noConversion"/>
  </si>
  <si>
    <t>Sharpshooter</t>
    <phoneticPr fontId="1" type="noConversion"/>
  </si>
  <si>
    <t>Explosive Puppet</t>
    <phoneticPr fontId="1" type="noConversion"/>
  </si>
  <si>
    <t>Fiery Rain</t>
    <phoneticPr fontId="1" type="noConversion"/>
  </si>
  <si>
    <t>Whisper of Water</t>
    <phoneticPr fontId="1" type="noConversion"/>
  </si>
  <si>
    <r>
      <t>Let the Show Begin</t>
    </r>
    <r>
      <rPr>
        <sz val="12"/>
        <color theme="1"/>
        <rFont val="Segoe UI Symbol"/>
        <family val="2"/>
      </rPr>
      <t>♪</t>
    </r>
    <phoneticPr fontId="1" type="noConversion"/>
  </si>
  <si>
    <r>
      <t>Shining Miracle</t>
    </r>
    <r>
      <rPr>
        <sz val="12"/>
        <color theme="1"/>
        <rFont val="Segoe UI Symbol"/>
        <family val="2"/>
      </rPr>
      <t>♪</t>
    </r>
    <phoneticPr fontId="1" type="noConversion"/>
  </si>
  <si>
    <t>Oceanborne</t>
    <phoneticPr fontId="1" type="noConversion"/>
  </si>
  <si>
    <t>Tidecaller</t>
    <phoneticPr fontId="1" type="noConversion"/>
  </si>
  <si>
    <t>Stormbreaker</t>
    <phoneticPr fontId="1" type="noConversion"/>
  </si>
  <si>
    <t>Strike of Fortune</t>
    <phoneticPr fontId="1" type="noConversion"/>
  </si>
  <si>
    <t>Passion Overload</t>
    <phoneticPr fontId="1" type="noConversion"/>
  </si>
  <si>
    <t>Fantastic Voyage</t>
    <phoneticPr fontId="1" type="noConversion"/>
  </si>
  <si>
    <t>Demonbane</t>
    <phoneticPr fontId="1" type="noConversion"/>
  </si>
  <si>
    <t>Spirit Blade: Chonghua's Layered Frost</t>
    <phoneticPr fontId="1" type="noConversion"/>
  </si>
  <si>
    <t>Spirit Blade: Cloud-Parting Star</t>
    <phoneticPr fontId="1" type="noConversion"/>
  </si>
  <si>
    <t>Tempered Sword</t>
    <phoneticPr fontId="1" type="noConversion"/>
  </si>
  <si>
    <t>Searing Onslaught</t>
    <phoneticPr fontId="1" type="noConversion"/>
  </si>
  <si>
    <t>Dawn</t>
    <phoneticPr fontId="1" type="noConversion"/>
  </si>
  <si>
    <t>Kätzlein Style</t>
    <phoneticPr fontId="1" type="noConversion"/>
  </si>
  <si>
    <t>Icy Paws</t>
    <phoneticPr fontId="1" type="noConversion"/>
  </si>
  <si>
    <t>Signature Mix</t>
    <phoneticPr fontId="1" type="noConversion"/>
  </si>
  <si>
    <t>Favonius Bladework - Edel</t>
    <phoneticPr fontId="1" type="noConversion"/>
  </si>
  <si>
    <t>Icetide Vortex</t>
    <phoneticPr fontId="1" type="noConversion"/>
  </si>
  <si>
    <t>Glacial Illumination</t>
    <phoneticPr fontId="1" type="noConversion"/>
  </si>
  <si>
    <t>Bolts of Downfall</t>
    <phoneticPr fontId="1" type="noConversion"/>
  </si>
  <si>
    <t>Nightrider</t>
    <phoneticPr fontId="1" type="noConversion"/>
  </si>
  <si>
    <t>Midnight Phantasmagoria</t>
    <phoneticPr fontId="1" type="noConversion"/>
  </si>
  <si>
    <t>Liutian Archery</t>
    <phoneticPr fontId="1" type="noConversion"/>
  </si>
  <si>
    <t>Trail of the Qilin</t>
    <phoneticPr fontId="1" type="noConversion"/>
  </si>
  <si>
    <t>Celestial Shower</t>
    <phoneticPr fontId="1" type="noConversion"/>
  </si>
  <si>
    <t>Secret Spear of Wangsheng</t>
    <phoneticPr fontId="1" type="noConversion"/>
  </si>
  <si>
    <t>Guide to Afterlife</t>
    <phoneticPr fontId="1" type="noConversion"/>
  </si>
  <si>
    <t>Spirit Soother</t>
    <phoneticPr fontId="1" type="noConversion"/>
  </si>
  <si>
    <t>Favonius Bladework</t>
    <phoneticPr fontId="1" type="noConversion"/>
  </si>
  <si>
    <t>Gale Blade</t>
    <phoneticPr fontId="1" type="noConversion"/>
  </si>
  <si>
    <t>Dandelion Breeze</t>
    <phoneticPr fontId="1" type="noConversion"/>
  </si>
  <si>
    <t>Garyuu Bladework</t>
    <phoneticPr fontId="1" type="noConversion"/>
  </si>
  <si>
    <t>Chihayaburu</t>
    <phoneticPr fontId="1" type="noConversion"/>
  </si>
  <si>
    <t>Kazuha Slash</t>
    <phoneticPr fontId="1" type="noConversion"/>
  </si>
  <si>
    <t>Ceremonial Bladework</t>
    <phoneticPr fontId="1" type="noConversion"/>
  </si>
  <si>
    <t>Frostgnaw</t>
    <phoneticPr fontId="1" type="noConversion"/>
  </si>
  <si>
    <t>Glacial Waltz</t>
    <phoneticPr fontId="1" type="noConversion"/>
  </si>
  <si>
    <t>Kamisato Art: Kabuki</t>
    <phoneticPr fontId="1" type="noConversion"/>
  </si>
  <si>
    <t>Kamisato Art: Hyouka</t>
    <phoneticPr fontId="1" type="noConversion"/>
  </si>
  <si>
    <t>Kamisato Art: Soumetsu</t>
    <phoneticPr fontId="1" type="noConversion"/>
  </si>
  <si>
    <t>Yunlai Swordsmanship</t>
    <phoneticPr fontId="1" type="noConversion"/>
  </si>
  <si>
    <t>Stellar Restoration</t>
    <phoneticPr fontId="1" type="noConversion"/>
  </si>
  <si>
    <t>Starward Sword</t>
    <phoneticPr fontId="1" type="noConversion"/>
  </si>
  <si>
    <t>Kaboom!</t>
    <phoneticPr fontId="1" type="noConversion"/>
  </si>
  <si>
    <t>Jumpy Dumpty</t>
    <phoneticPr fontId="1" type="noConversion"/>
  </si>
  <si>
    <t>Lightning Touch</t>
    <phoneticPr fontId="1" type="noConversion"/>
  </si>
  <si>
    <t>Violet Arc</t>
    <phoneticPr fontId="1" type="noConversion"/>
  </si>
  <si>
    <t>Sparks 'n' Splash</t>
    <phoneticPr fontId="1" type="noConversion"/>
  </si>
  <si>
    <t>Lightning Rose</t>
    <phoneticPr fontId="1" type="noConversion"/>
  </si>
  <si>
    <t>Ripple of Fate</t>
    <phoneticPr fontId="1" type="noConversion"/>
  </si>
  <si>
    <t>Mirror Reflection of Doom</t>
    <phoneticPr fontId="1" type="noConversion"/>
  </si>
  <si>
    <t>Stellaris Phantasm</t>
    <phoneticPr fontId="1" type="noConversion"/>
  </si>
  <si>
    <t>Sparkling Scatter</t>
    <phoneticPr fontId="1" type="noConversion"/>
  </si>
  <si>
    <t>Jade Screen</t>
    <phoneticPr fontId="1" type="noConversion"/>
  </si>
  <si>
    <t>Starshatter</t>
    <phoneticPr fontId="1" type="noConversion"/>
  </si>
  <si>
    <t>Favonius Bladework - Maid</t>
    <phoneticPr fontId="1" type="noConversion"/>
  </si>
  <si>
    <t>Breastplate</t>
    <phoneticPr fontId="1" type="noConversion"/>
  </si>
  <si>
    <t>Sweeping Time</t>
    <phoneticPr fontId="1" type="noConversion"/>
  </si>
  <si>
    <t>Ancient Sword Art</t>
    <phoneticPr fontId="1" type="noConversion"/>
  </si>
  <si>
    <t>Adeptus Art: Herald of Frost</t>
    <phoneticPr fontId="1" type="noConversion"/>
  </si>
  <si>
    <t>Adeptus Art: Preserver of Fortune</t>
    <phoneticPr fontId="1" type="noConversion"/>
  </si>
  <si>
    <t>Steel Fang</t>
    <phoneticPr fontId="1" type="noConversion"/>
  </si>
  <si>
    <t>Claw and Thunder</t>
    <phoneticPr fontId="1" type="noConversion"/>
  </si>
  <si>
    <t>Lightning Fang</t>
    <phoneticPr fontId="1" type="noConversion"/>
  </si>
  <si>
    <t>Spear of the Church</t>
    <phoneticPr fontId="1" type="noConversion"/>
  </si>
  <si>
    <t>Ravaging Confession</t>
    <phoneticPr fontId="1" type="noConversion"/>
  </si>
  <si>
    <t>Rites of Termination</t>
    <phoneticPr fontId="1" type="noConversion"/>
  </si>
  <si>
    <t>Shuumatsuban Ninja Blade</t>
    <phoneticPr fontId="1" type="noConversion"/>
  </si>
  <si>
    <t>Yoohoo Art: Fuuin Dash</t>
    <phoneticPr fontId="1" type="noConversion"/>
  </si>
  <si>
    <t>Yoohoo Art: Mujina Flurry</t>
    <phoneticPr fontId="1" type="noConversion"/>
  </si>
  <si>
    <t>Cutting Torrent</t>
    <phoneticPr fontId="1" type="noConversion"/>
  </si>
  <si>
    <t>Foul Legacy: Raging Tide</t>
    <phoneticPr fontId="1" type="noConversion"/>
  </si>
  <si>
    <t>Havoc: Obliteration</t>
    <phoneticPr fontId="1" type="noConversion"/>
  </si>
  <si>
    <t>Foreign Ironwind</t>
    <phoneticPr fontId="1" type="noConversion"/>
  </si>
  <si>
    <t>Palm Vortex</t>
    <phoneticPr fontId="1" type="noConversion"/>
  </si>
  <si>
    <t>Gust Surge</t>
    <phoneticPr fontId="1" type="noConversion"/>
  </si>
  <si>
    <t>Divine Marksmanship</t>
    <phoneticPr fontId="1" type="noConversion"/>
  </si>
  <si>
    <t>Skyward Sonnet</t>
    <phoneticPr fontId="1" type="noConversion"/>
  </si>
  <si>
    <t>Wind's Grand Ode</t>
    <phoneticPr fontId="1" type="noConversion"/>
  </si>
  <si>
    <t>Dough-Fu</t>
    <phoneticPr fontId="1" type="noConversion"/>
  </si>
  <si>
    <t>Guoba Attack</t>
    <phoneticPr fontId="1" type="noConversion"/>
  </si>
  <si>
    <t>Pyronado</t>
    <phoneticPr fontId="1" type="noConversion"/>
  </si>
  <si>
    <t>Whirlwind Thrust</t>
    <phoneticPr fontId="1" type="noConversion"/>
  </si>
  <si>
    <t>Lemniscatic Wind Cycling</t>
    <phoneticPr fontId="1" type="noConversion"/>
  </si>
  <si>
    <t>Bane of All Evil</t>
    <phoneticPr fontId="1" type="noConversion"/>
  </si>
  <si>
    <t>Guhua Style</t>
    <phoneticPr fontId="1" type="noConversion"/>
  </si>
  <si>
    <t>Guhua Sword: Fatal Rainscreen</t>
    <phoneticPr fontId="1" type="noConversion"/>
  </si>
  <si>
    <t>Guhua Sword: Raincutter</t>
    <phoneticPr fontId="1" type="noConversion"/>
  </si>
  <si>
    <t>Dance on Fire</t>
    <phoneticPr fontId="1" type="noConversion"/>
  </si>
  <si>
    <t>Sweeping Fervor</t>
    <phoneticPr fontId="1" type="noConversion"/>
  </si>
  <si>
    <t>Riff Revolution</t>
    <phoneticPr fontId="1" type="noConversion"/>
  </si>
  <si>
    <t>Seal of Approval</t>
    <phoneticPr fontId="1" type="noConversion"/>
  </si>
  <si>
    <t>Signed Edict</t>
    <phoneticPr fontId="1" type="noConversion"/>
  </si>
  <si>
    <t>Done Deal</t>
    <phoneticPr fontId="1" type="noConversion"/>
  </si>
  <si>
    <t>Firework Flare-Up</t>
    <phoneticPr fontId="1" type="noConversion"/>
  </si>
  <si>
    <t>Niwabi Fire-Dance</t>
    <phoneticPr fontId="1" type="noConversion"/>
  </si>
  <si>
    <t>Ryuukin Saxifrage</t>
    <phoneticPr fontId="1" type="noConversion"/>
  </si>
  <si>
    <t>Rain of Stone</t>
    <phoneticPr fontId="1" type="noConversion"/>
  </si>
  <si>
    <t>Dominus Lapidis</t>
    <phoneticPr fontId="1" type="noConversion"/>
  </si>
  <si>
    <t>Planet Befall</t>
    <phoneticPr fontId="1" type="noConversion"/>
  </si>
  <si>
    <t>Foreign Rockblade</t>
    <phoneticPr fontId="1" type="noConversion"/>
  </si>
  <si>
    <t>Starfell Sword</t>
    <phoneticPr fontId="1" type="noConversion"/>
  </si>
  <si>
    <t>Wake of Earth</t>
    <phoneticPr fontId="1" type="noConversion"/>
  </si>
  <si>
    <t>Foreign Thundershock</t>
    <phoneticPr fontId="1" type="noConversion"/>
  </si>
  <si>
    <t>Lightning Blade</t>
    <phoneticPr fontId="1" type="noConversion"/>
  </si>
  <si>
    <t>Bellowing Thunder</t>
    <phoneticPr fontId="1" type="noConversion"/>
  </si>
  <si>
    <t>Lvl</t>
    <phoneticPr fontId="1" type="noConversion"/>
  </si>
  <si>
    <t>EXP</t>
    <phoneticPr fontId="1" type="noConversion"/>
  </si>
  <si>
    <t>Char EXP List</t>
    <phoneticPr fontId="1" type="noConversion"/>
  </si>
  <si>
    <t xml:space="preserve">"exp" : </t>
    <phoneticPr fontId="1" type="noConversion"/>
  </si>
  <si>
    <t xml:space="preserve">  {"lvl" : </t>
    <phoneticPr fontId="1" type="noConversion"/>
  </si>
  <si>
    <t>Mora</t>
    <phoneticPr fontId="1" type="noConversion"/>
  </si>
  <si>
    <t xml:space="preserve">"mora" : </t>
    <phoneticPr fontId="1" type="noConversion"/>
  </si>
  <si>
    <t>silver</t>
    <phoneticPr fontId="1" type="noConversion"/>
  </si>
  <si>
    <t>fragment</t>
    <phoneticPr fontId="1" type="noConversion"/>
  </si>
  <si>
    <t>chunk</t>
    <phoneticPr fontId="1" type="noConversion"/>
  </si>
  <si>
    <t>gemstone</t>
    <phoneticPr fontId="1" type="noConversion"/>
  </si>
  <si>
    <t xml:space="preserve">, "silver" : </t>
    <phoneticPr fontId="1" type="noConversion"/>
  </si>
  <si>
    <t xml:space="preserve">, "fragment" : </t>
    <phoneticPr fontId="1" type="noConversion"/>
  </si>
  <si>
    <t xml:space="preserve">, "chunk" : </t>
    <phoneticPr fontId="1" type="noConversion"/>
  </si>
  <si>
    <t xml:space="preserve">, "gemstone" : </t>
    <phoneticPr fontId="1" type="noConversion"/>
  </si>
  <si>
    <t xml:space="preserve">, "local" : </t>
    <phoneticPr fontId="1" type="noConversion"/>
  </si>
  <si>
    <t>local</t>
    <phoneticPr fontId="1" type="noConversion"/>
  </si>
  <si>
    <t>, "common1" :</t>
    <phoneticPr fontId="1" type="noConversion"/>
  </si>
  <si>
    <t>common1</t>
    <phoneticPr fontId="1" type="noConversion"/>
  </si>
  <si>
    <t>common2</t>
  </si>
  <si>
    <t>common3</t>
  </si>
  <si>
    <t>, "common2" :</t>
  </si>
  <si>
    <t>, "common3" :</t>
  </si>
  <si>
    <t>},</t>
    <phoneticPr fontId="1" type="noConversion"/>
  </si>
  <si>
    <t>}</t>
    <phoneticPr fontId="1" type="noConversion"/>
  </si>
  <si>
    <t>Char Asc List</t>
    <phoneticPr fontId="1" type="noConversion"/>
  </si>
  <si>
    <t>mora</t>
    <phoneticPr fontId="1" type="noConversion"/>
  </si>
  <si>
    <t xml:space="preserve">, "mora" : </t>
    <phoneticPr fontId="1" type="noConversion"/>
  </si>
  <si>
    <t>Char Skill List</t>
    <phoneticPr fontId="1" type="noConversion"/>
  </si>
  <si>
    <t>teach</t>
    <phoneticPr fontId="1" type="noConversion"/>
  </si>
  <si>
    <t>guide</t>
    <phoneticPr fontId="1" type="noConversion"/>
  </si>
  <si>
    <t>phi</t>
    <phoneticPr fontId="1" type="noConversion"/>
  </si>
  <si>
    <t>boss</t>
    <phoneticPr fontId="1" type="noConversion"/>
  </si>
  <si>
    <t xml:space="preserve">, "teach" : </t>
    <phoneticPr fontId="1" type="noConversion"/>
  </si>
  <si>
    <t xml:space="preserve">, "guide" : </t>
    <phoneticPr fontId="1" type="noConversion"/>
  </si>
  <si>
    <t xml:space="preserve">, "phi" : </t>
    <phoneticPr fontId="1" type="noConversion"/>
  </si>
  <si>
    <t>, "boss" :</t>
    <phoneticPr fontId="1" type="noConversion"/>
  </si>
  <si>
    <t>crown</t>
    <phoneticPr fontId="1" type="noConversion"/>
  </si>
  <si>
    <t>Lvl(y) is base on -&gt; Lvl x to Lvl y</t>
    <phoneticPr fontId="1" type="noConversion"/>
  </si>
  <si>
    <t xml:space="preserve">, "boss" : </t>
    <phoneticPr fontId="1" type="noConversion"/>
  </si>
  <si>
    <t>Char item List</t>
    <phoneticPr fontId="1" type="noConversion"/>
  </si>
  <si>
    <t>燃願瑪瑙</t>
  </si>
  <si>
    <t>陰燃之珠</t>
  </si>
  <si>
    <t>鳴草</t>
  </si>
  <si>
    <t>禁咒繪卷</t>
  </si>
  <si>
    <t>「浮世」的哲學</t>
  </si>
  <si>
    <t>龍王之冕</t>
  </si>
  <si>
    <t>自在松石</t>
  </si>
  <si>
    <t>魔偶機心</t>
  </si>
  <si>
    <t>晶化骨髓</t>
  </si>
  <si>
    <t>原素花蜜</t>
  </si>
  <si>
    <t>「天光」的哲學</t>
  </si>
  <si>
    <t>鎏金之鱗</t>
  </si>
  <si>
    <t>哀敘冰玉</t>
  </si>
  <si>
    <t>恒常機關之心</t>
  </si>
  <si>
    <t>緋櫻繡球</t>
  </si>
  <si>
    <t>名刀鐔</t>
  </si>
  <si>
    <t>「風雅」的哲學</t>
  </si>
  <si>
    <t>血玉之枝</t>
  </si>
  <si>
    <t>海靈芝</t>
  </si>
  <si>
    <t>攫金鴉印</t>
  </si>
  <si>
    <t>「勤勞」的哲學</t>
  </si>
  <si>
    <t>晶凝之華</t>
  </si>
  <si>
    <t>蒲公英籽</t>
  </si>
  <si>
    <t>不祥的面具</t>
  </si>
  <si>
    <t>「抗爭」的哲學</t>
  </si>
  <si>
    <t>未熟之玉</t>
  </si>
  <si>
    <t>夜泊石</t>
  </si>
  <si>
    <t>「黃金」的哲學</t>
  </si>
  <si>
    <t>極寒之核</t>
  </si>
  <si>
    <t>落落莓</t>
  </si>
  <si>
    <t>尉官的徽記</t>
  </si>
  <si>
    <t>「詩文」的哲學</t>
  </si>
  <si>
    <t>武煉之魂·孤影</t>
  </si>
  <si>
    <t>霓裳花</t>
  </si>
  <si>
    <t>魔王之刃·殘片</t>
  </si>
  <si>
    <t>清心</t>
  </si>
  <si>
    <t>史萊姆原漿</t>
  </si>
  <si>
    <t>「繁榮」的哲學</t>
  </si>
  <si>
    <t>堅牢黃玉</t>
  </si>
  <si>
    <t>玄岩之塔</t>
  </si>
  <si>
    <t>塞西莉亞花</t>
  </si>
  <si>
    <t>吞天之鯨·只角</t>
  </si>
  <si>
    <t>石珀</t>
  </si>
  <si>
    <t>常燃火種</t>
  </si>
  <si>
    <t>琉璃袋</t>
  </si>
  <si>
    <t>嘟嘟蓮</t>
  </si>
  <si>
    <t>曆戰的箭簇</t>
  </si>
  <si>
    <t>「自由」的哲學</t>
  </si>
  <si>
    <t>滌淨青金</t>
  </si>
  <si>
    <t>淨水之心</t>
  </si>
  <si>
    <t>星螺</t>
  </si>
  <si>
    <t>慕風蘑菇</t>
  </si>
  <si>
    <t>北風之環</t>
  </si>
  <si>
    <t>颶風之種</t>
  </si>
  <si>
    <t>北風之尾</t>
  </si>
  <si>
    <t>最勝紫晶</t>
  </si>
  <si>
    <t>雷光棱鏡</t>
  </si>
  <si>
    <t>鉤鉤果</t>
  </si>
  <si>
    <t>東風之爪</t>
  </si>
  <si>
    <t>絕雲椒椒</t>
  </si>
  <si>
    <t>小燈草</t>
  </si>
  <si>
    <t>北風的魂匣</t>
  </si>
  <si>
    <t>東風之翎</t>
  </si>
  <si>
    <t>東風的吐息</t>
  </si>
  <si>
    <t>風車菊</t>
  </si>
  <si>
    <t>琉璃百合</t>
  </si>
  <si>
    <t>CharName</t>
    <phoneticPr fontId="1" type="noConversion"/>
  </si>
  <si>
    <t>Boss</t>
    <phoneticPr fontId="1" type="noConversion"/>
  </si>
  <si>
    <t>Crystal</t>
    <phoneticPr fontId="1" type="noConversion"/>
  </si>
  <si>
    <t>Local</t>
    <phoneticPr fontId="1" type="noConversion"/>
  </si>
  <si>
    <t>Common</t>
    <phoneticPr fontId="1" type="noConversion"/>
  </si>
  <si>
    <t>Talent-Book</t>
    <phoneticPr fontId="1" type="noConversion"/>
  </si>
  <si>
    <t>Talent-Boss</t>
    <phoneticPr fontId="1" type="noConversion"/>
  </si>
  <si>
    <t>Eula</t>
    <phoneticPr fontId="1" type="noConversion"/>
  </si>
  <si>
    <t>Yanfei</t>
    <phoneticPr fontId="1" type="noConversion"/>
  </si>
  <si>
    <t>Rosaria</t>
    <phoneticPr fontId="1" type="noConversion"/>
  </si>
  <si>
    <t>Hu Tao</t>
    <phoneticPr fontId="1" type="noConversion"/>
  </si>
  <si>
    <t>Xiao</t>
    <phoneticPr fontId="1" type="noConversion"/>
  </si>
  <si>
    <t>Ganyu</t>
    <phoneticPr fontId="1" type="noConversion"/>
  </si>
  <si>
    <t>Albedo</t>
    <phoneticPr fontId="1" type="noConversion"/>
  </si>
  <si>
    <t>Zhongli</t>
    <phoneticPr fontId="1" type="noConversion"/>
  </si>
  <si>
    <t>Xinyan</t>
    <phoneticPr fontId="1" type="noConversion"/>
  </si>
  <si>
    <t>Tartaglia</t>
    <phoneticPr fontId="1" type="noConversion"/>
  </si>
  <si>
    <t>Klee</t>
    <phoneticPr fontId="1" type="noConversion"/>
  </si>
  <si>
    <t>Venti</t>
    <phoneticPr fontId="1" type="noConversion"/>
  </si>
  <si>
    <t>Razor</t>
    <phoneticPr fontId="1" type="noConversion"/>
  </si>
  <si>
    <t>Xiangling</t>
    <phoneticPr fontId="1" type="noConversion"/>
  </si>
  <si>
    <t>Fischl</t>
    <phoneticPr fontId="1" type="noConversion"/>
  </si>
  <si>
    <t>Jean</t>
    <phoneticPr fontId="1" type="noConversion"/>
  </si>
  <si>
    <t>Qiqi</t>
    <phoneticPr fontId="1" type="noConversion"/>
  </si>
  <si>
    <t>Noelle</t>
    <phoneticPr fontId="1" type="noConversion"/>
  </si>
  <si>
    <t>Keqing</t>
    <phoneticPr fontId="1" type="noConversion"/>
  </si>
  <si>
    <t>Beidou</t>
    <phoneticPr fontId="1" type="noConversion"/>
  </si>
  <si>
    <t>Lisa</t>
    <phoneticPr fontId="1" type="noConversion"/>
  </si>
  <si>
    <t>Benett</t>
    <phoneticPr fontId="1" type="noConversion"/>
  </si>
  <si>
    <t>Kaeya</t>
    <phoneticPr fontId="1" type="noConversion"/>
  </si>
  <si>
    <t>Amber</t>
    <phoneticPr fontId="1" type="noConversion"/>
  </si>
  <si>
    <t>Mona</t>
    <phoneticPr fontId="1" type="noConversion"/>
  </si>
  <si>
    <t>Barbara</t>
    <phoneticPr fontId="1" type="noConversion"/>
  </si>
  <si>
    <t>Xingqiu</t>
    <phoneticPr fontId="1" type="noConversion"/>
  </si>
  <si>
    <t>Diluc</t>
    <phoneticPr fontId="1" type="noConversion"/>
  </si>
  <si>
    <t>Chongyun</t>
    <phoneticPr fontId="1" type="noConversion"/>
  </si>
  <si>
    <t>Ningguang</t>
    <phoneticPr fontId="1" type="noConversion"/>
  </si>
  <si>
    <t>Diona</t>
    <phoneticPr fontId="1" type="noConversion"/>
  </si>
  <si>
    <t>ID</t>
    <phoneticPr fontId="1" type="noConversion"/>
  </si>
  <si>
    <t xml:space="preserve">  {"name" : "</t>
    <phoneticPr fontId="1" type="noConversion"/>
  </si>
  <si>
    <t>","crystal" : "</t>
    <phoneticPr fontId="1" type="noConversion"/>
  </si>
  <si>
    <t>","boss" : "</t>
    <phoneticPr fontId="1" type="noConversion"/>
  </si>
  <si>
    <t>","local" : "</t>
    <phoneticPr fontId="1" type="noConversion"/>
  </si>
  <si>
    <t>","common" :  "</t>
    <phoneticPr fontId="1" type="noConversion"/>
  </si>
  <si>
    <t>","book" : "</t>
    <phoneticPr fontId="1" type="noConversion"/>
  </si>
  <si>
    <t>","t_boss" : "</t>
    <phoneticPr fontId="1" type="noConversion"/>
  </si>
  <si>
    <t xml:space="preserve">int </t>
    <phoneticPr fontId="1" type="noConversion"/>
  </si>
  <si>
    <t>/** Boss ASC*/</t>
    <phoneticPr fontId="1" type="noConversion"/>
  </si>
  <si>
    <t>/** LOCAL</t>
    <phoneticPr fontId="1" type="noConversion"/>
  </si>
  <si>
    <t xml:space="preserve"> = 0 ;</t>
    <phoneticPr fontId="1" type="noConversion"/>
  </si>
  <si>
    <t xml:space="preserve"> = new ArrayList&lt;Integer&gt;();</t>
    <phoneticPr fontId="1" type="noConversion"/>
  </si>
  <si>
    <t xml:space="preserve">ArrayList&lt;Integer&gt; </t>
    <phoneticPr fontId="1" type="noConversion"/>
  </si>
  <si>
    <t>自由_的哲學</t>
  </si>
  <si>
    <t>黃金_的哲學</t>
  </si>
  <si>
    <t>抗爭_的哲學</t>
  </si>
  <si>
    <t>勤勞_的哲學</t>
  </si>
  <si>
    <t>詩文_的哲學</t>
  </si>
  <si>
    <t>繁榮_的哲學</t>
  </si>
  <si>
    <t>風雅_的哲學</t>
  </si>
  <si>
    <t>浮世_的哲學</t>
  </si>
  <si>
    <t>天光_的哲學</t>
  </si>
  <si>
    <t>歷戰的箭簇</t>
  </si>
  <si>
    <t>歷戰的箭簇</t>
    <phoneticPr fontId="1" type="noConversion"/>
  </si>
  <si>
    <t>.add(0);</t>
    <phoneticPr fontId="1" type="noConversion"/>
  </si>
  <si>
    <t>燃願瑪瑙</t>
    <phoneticPr fontId="1" type="noConversion"/>
  </si>
  <si>
    <t>,temp_count,</t>
    <phoneticPr fontId="1" type="noConversion"/>
  </si>
  <si>
    <t>")){addCountIntoVar(</t>
    <phoneticPr fontId="1" type="noConversion"/>
  </si>
  <si>
    <t>);}</t>
    <phoneticPr fontId="1" type="noConversion"/>
  </si>
  <si>
    <t>"CRYSTAL"</t>
    <phoneticPr fontId="1" type="noConversion"/>
  </si>
  <si>
    <t>if(temp_item.get(1).equals("</t>
    <phoneticPr fontId="1" type="noConversion"/>
  </si>
  <si>
    <t>if(temp_item.get(4).equals("</t>
    <phoneticPr fontId="1" type="noConversion"/>
  </si>
  <si>
    <t>"COMMON"</t>
    <phoneticPr fontId="1" type="noConversion"/>
  </si>
  <si>
    <t>"T-BOOK"</t>
    <phoneticPr fontId="1" type="noConversion"/>
  </si>
  <si>
    <t>「自由」的哲學</t>
    <phoneticPr fontId="1" type="noConversion"/>
  </si>
  <si>
    <t>"BOSS"</t>
    <phoneticPr fontId="1" type="noConversion"/>
  </si>
  <si>
    <t>鎏金之鱗</t>
    <phoneticPr fontId="1" type="noConversion"/>
  </si>
  <si>
    <t>System.out.println("</t>
    <phoneticPr fontId="1" type="noConversion"/>
  </si>
  <si>
    <t xml:space="preserve"> "+</t>
    <phoneticPr fontId="1" type="noConversion"/>
  </si>
  <si>
    <t>"){return R.drawable.</t>
    <phoneticPr fontId="1" type="noConversion"/>
  </si>
  <si>
    <t>everflame_seed</t>
  </si>
  <si>
    <t>cleansing_heart</t>
  </si>
  <si>
    <t>lightning_prism</t>
  </si>
  <si>
    <t>hoarfrost_core</t>
  </si>
  <si>
    <t>hurricane_seed</t>
  </si>
  <si>
    <t>basalt_pillar</t>
  </si>
  <si>
    <t>juvenile_jade</t>
  </si>
  <si>
    <t>crystalline_bloom</t>
  </si>
  <si>
    <t>maguu_kishin</t>
  </si>
  <si>
    <t>perpetual_heart</t>
  </si>
  <si>
    <t>smoldering_pearl</t>
  </si>
  <si>
    <t>small_lamp_grass</t>
  </si>
  <si>
    <t>philanemo_mushroom</t>
  </si>
  <si>
    <t>noctilous_jade</t>
  </si>
  <si>
    <t>windwheel_aster</t>
  </si>
  <si>
    <t>cor_lapis</t>
  </si>
  <si>
    <t>dandelion_seed</t>
  </si>
  <si>
    <t>calla_lily</t>
  </si>
  <si>
    <t>valberry</t>
  </si>
  <si>
    <t>violetgrass</t>
  </si>
  <si>
    <t>glaze_lily</t>
  </si>
  <si>
    <t>silk_flower</t>
  </si>
  <si>
    <t>jueyun_chili</t>
  </si>
  <si>
    <t>cecilia</t>
  </si>
  <si>
    <t>wolfhook</t>
  </si>
  <si>
    <t>starconch</t>
  </si>
  <si>
    <t>qingxin</t>
  </si>
  <si>
    <t>sea_ganoderma</t>
  </si>
  <si>
    <t>sakura_bloom</t>
  </si>
  <si>
    <t>naku_weed</t>
  </si>
  <si>
    <t>crystal_marrow</t>
  </si>
  <si>
    <t>北風之環</t>
    <phoneticPr fontId="1" type="noConversion"/>
  </si>
  <si>
    <t>ring_of_boreas</t>
    <phoneticPr fontId="1" type="noConversion"/>
  </si>
  <si>
    <t>dvalins_sigh</t>
  </si>
  <si>
    <t>東風之翎</t>
    <phoneticPr fontId="1" type="noConversion"/>
  </si>
  <si>
    <t>dvalins_plume</t>
  </si>
  <si>
    <t>spirit_locket_of_boreas</t>
  </si>
  <si>
    <t>dvalins_claw</t>
  </si>
  <si>
    <t>tail_of_boreas</t>
  </si>
  <si>
    <t>shard_of_foul_legacy</t>
  </si>
  <si>
    <t>shadow_of_the_warrior</t>
  </si>
  <si>
    <t>tusk_of_monoceros_caeli</t>
  </si>
  <si>
    <t>gilded_scale</t>
  </si>
  <si>
    <t>dragon_lords_crown</t>
  </si>
  <si>
    <t>bloodjade_branch</t>
  </si>
  <si>
    <t>;}</t>
    <phoneticPr fontId="1" type="noConversion"/>
  </si>
  <si>
    <t>")){return R.drawable.</t>
    <phoneticPr fontId="1" type="noConversion"/>
  </si>
  <si>
    <t>尋寶鴉印</t>
    <phoneticPr fontId="1" type="noConversion"/>
  </si>
  <si>
    <t>牢固的箭簇</t>
    <phoneticPr fontId="1" type="noConversion"/>
  </si>
  <si>
    <t>銳利的箭簇</t>
    <phoneticPr fontId="1" type="noConversion"/>
  </si>
  <si>
    <t>禁咒繪卷</t>
    <phoneticPr fontId="1" type="noConversion"/>
  </si>
  <si>
    <t>導能繪卷</t>
    <phoneticPr fontId="1" type="noConversion"/>
  </si>
  <si>
    <t>封魔繪卷</t>
    <phoneticPr fontId="1" type="noConversion"/>
  </si>
  <si>
    <t>攫金鴉印</t>
    <phoneticPr fontId="1" type="noConversion"/>
  </si>
  <si>
    <t>藏銀鴉印</t>
    <phoneticPr fontId="1" type="noConversion"/>
  </si>
  <si>
    <t>不祥的面具</t>
    <phoneticPr fontId="1" type="noConversion"/>
  </si>
  <si>
    <t>破損的面具</t>
    <phoneticPr fontId="1" type="noConversion"/>
  </si>
  <si>
    <t>污穢的面具</t>
    <phoneticPr fontId="1" type="noConversion"/>
  </si>
  <si>
    <t>尉官的徽記</t>
    <phoneticPr fontId="1" type="noConversion"/>
  </si>
  <si>
    <t>新兵的徽記</t>
    <phoneticPr fontId="1" type="noConversion"/>
  </si>
  <si>
    <t>士官的徽記</t>
    <phoneticPr fontId="1" type="noConversion"/>
  </si>
  <si>
    <t>原素花蜜</t>
    <phoneticPr fontId="1" type="noConversion"/>
  </si>
  <si>
    <t>微光花蜜</t>
    <phoneticPr fontId="1" type="noConversion"/>
  </si>
  <si>
    <t>騙騙花蜜</t>
    <phoneticPr fontId="1" type="noConversion"/>
  </si>
  <si>
    <t>史萊姆原漿</t>
    <phoneticPr fontId="1" type="noConversion"/>
  </si>
  <si>
    <t>史萊姆凝液</t>
    <phoneticPr fontId="1" type="noConversion"/>
  </si>
  <si>
    <t>史萊姆清</t>
    <phoneticPr fontId="1" type="noConversion"/>
  </si>
  <si>
    <t>名刀鐔</t>
    <phoneticPr fontId="1" type="noConversion"/>
  </si>
  <si>
    <t>影打刀鐔</t>
    <phoneticPr fontId="1" type="noConversion"/>
  </si>
  <si>
    <t>破舊的刀鐔</t>
    <phoneticPr fontId="1" type="noConversion"/>
  </si>
  <si>
    <t>自由_的哲學</t>
    <phoneticPr fontId="1" type="noConversion"/>
  </si>
  <si>
    <t>「風雅」的教導</t>
  </si>
  <si>
    <t>「浮世」的教導</t>
  </si>
  <si>
    <t>「天光」的教導</t>
  </si>
  <si>
    <t>「自由」的指引</t>
  </si>
  <si>
    <t>「黃金」的指引</t>
  </si>
  <si>
    <t>「抗爭」的指引</t>
  </si>
  <si>
    <t>「勤勞」的指引</t>
  </si>
  <si>
    <t>「詩文」的指引</t>
  </si>
  <si>
    <t>「繁榮」的指引</t>
  </si>
  <si>
    <t>「風雅」的指引</t>
  </si>
  <si>
    <t>「浮世」的指引</t>
  </si>
  <si>
    <t>「天光」的指引</t>
  </si>
  <si>
    <t>firm_arrowhead</t>
    <phoneticPr fontId="1" type="noConversion"/>
  </si>
  <si>
    <t>sharp_arrowhead</t>
    <phoneticPr fontId="1" type="noConversion"/>
  </si>
  <si>
    <t>weathered_arrowhead</t>
  </si>
  <si>
    <t>divining_scroll</t>
  </si>
  <si>
    <t>sealed_scroll</t>
  </si>
  <si>
    <t>forbidden_curse_scroll</t>
  </si>
  <si>
    <t>treasure_hoarder_insignia</t>
  </si>
  <si>
    <t>silver_raven_insignia</t>
  </si>
  <si>
    <t>golden_raven_insignia</t>
    <phoneticPr fontId="1" type="noConversion"/>
  </si>
  <si>
    <t>damaged_mask</t>
  </si>
  <si>
    <t>stained_mask</t>
  </si>
  <si>
    <t>ominous_mask</t>
  </si>
  <si>
    <t>recruits_insignia</t>
  </si>
  <si>
    <t>sergeants_insignia</t>
  </si>
  <si>
    <t>lieutenants_insignia</t>
  </si>
  <si>
    <t>whopperflower_nectar</t>
  </si>
  <si>
    <t>shimmering_nectar</t>
  </si>
  <si>
    <t>energy_nectar</t>
  </si>
  <si>
    <t>slime_condensate</t>
  </si>
  <si>
    <t>slime_secretions</t>
  </si>
  <si>
    <t>slime_concentrate</t>
  </si>
  <si>
    <t>old_handguard</t>
  </si>
  <si>
    <t>kageuchi_handguard</t>
  </si>
  <si>
    <t>famed_handguard</t>
  </si>
  <si>
    <t>teaching_of_ballad</t>
    <phoneticPr fontId="1" type="noConversion"/>
  </si>
  <si>
    <t>teaching_of_prosperity</t>
    <phoneticPr fontId="1" type="noConversion"/>
  </si>
  <si>
    <t>guide_of_freedom</t>
  </si>
  <si>
    <t>guide_of_gold</t>
  </si>
  <si>
    <t>guide_of_resistance</t>
  </si>
  <si>
    <t>guide_of_prosperity</t>
  </si>
  <si>
    <t>guide_of_ballad</t>
  </si>
  <si>
    <t>guide_of_diligence</t>
  </si>
  <si>
    <t>guides_of_elegance</t>
  </si>
  <si>
    <t>guides_of_transience</t>
  </si>
  <si>
    <t>guides_of_light</t>
  </si>
  <si>
    <t>philosophies_of_freedom</t>
  </si>
  <si>
    <t>philosophies_of_gold</t>
  </si>
  <si>
    <t>philosophies_of_resistance</t>
  </si>
  <si>
    <t>philosophies_of_prosperity</t>
  </si>
  <si>
    <t>philosophies_of_ballad</t>
  </si>
  <si>
    <t>philosophies_of_diligence</t>
  </si>
  <si>
    <t>philosophiess_of_elegance</t>
  </si>
  <si>
    <t>philosophiess_of_transience</t>
  </si>
  <si>
    <t>philosophiess_of_light</t>
  </si>
  <si>
    <t>碎屑</t>
    <phoneticPr fontId="1" type="noConversion"/>
  </si>
  <si>
    <t>斷片</t>
  </si>
  <si>
    <t>塊</t>
  </si>
  <si>
    <t>agnidus_agate_sliver</t>
  </si>
  <si>
    <t>agnidus_agate_fragment</t>
  </si>
  <si>
    <t>agnidus_agate_chunk</t>
  </si>
  <si>
    <t>agnidus_agate_gemstone</t>
  </si>
  <si>
    <t>vayuda_turquoise_sliver</t>
  </si>
  <si>
    <t>vayuda_turquoise_gemstone</t>
  </si>
  <si>
    <t>vayuda_turquoise_fragment</t>
  </si>
  <si>
    <t>vayuda_turquoise_chunk</t>
  </si>
  <si>
    <t>vajrada_amethyst_sliver</t>
  </si>
  <si>
    <t>vajrada_amethyst_gemstone</t>
  </si>
  <si>
    <t>vajrada_amethyst_fragment</t>
  </si>
  <si>
    <t>vajrada_amethyst_chunk</t>
  </si>
  <si>
    <t>shivada_jade_sliver</t>
  </si>
  <si>
    <t>shivada_jade_fragment</t>
  </si>
  <si>
    <t>shivada_jade_chunk</t>
  </si>
  <si>
    <t>shivada_jade_gemstone</t>
  </si>
  <si>
    <t>brilliant_diamond_chunk</t>
  </si>
  <si>
    <t>brilliant_diamond_sliver</t>
  </si>
  <si>
    <t>brilliant_diamond_fragment</t>
  </si>
  <si>
    <t>brilliant_diamond_gemstone</t>
  </si>
  <si>
    <t>nagadus_emerald_sliver</t>
  </si>
  <si>
    <t>nagadus_emerald_fragment</t>
  </si>
  <si>
    <t>nagadus_emerald_chunk</t>
  </si>
  <si>
    <t>prithiva_topaz_sliver</t>
  </si>
  <si>
    <t>prithiva_topaz_fragment</t>
  </si>
  <si>
    <t>prithiva_topaz_chunk</t>
  </si>
  <si>
    <t>prithiva_topaz_gemstone</t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</si>
  <si>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0</t>
    </r>
    <r>
      <rPr>
        <sz val="9.8000000000000007"/>
        <color rgb="FFA9B7C6"/>
        <rFont val="細明體"/>
        <family val="3"/>
        <charset val="136"/>
      </rPr>
      <t>),</t>
    </r>
    <phoneticPr fontId="1" type="noConversion"/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</si>
  <si>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1),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</si>
  <si>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2),</t>
    </r>
    <r>
      <rPr>
        <sz val="9.8000000000000007"/>
        <color rgb="FFA9B7C6"/>
        <rFont val="細明體"/>
        <family val="3"/>
        <charset val="136"/>
      </rPr>
      <t/>
    </r>
  </si>
  <si>
    <r>
      <t>燃願瑪瑙</t>
    </r>
    <r>
      <rPr>
        <sz val="9.8000000000000007"/>
        <color rgb="FFA9B7C6"/>
        <rFont val="細明體"/>
        <family val="3"/>
        <charset val="136"/>
      </rPr>
      <t>.get(</t>
    </r>
    <r>
      <rPr>
        <sz val="9.8000000000000007"/>
        <color rgb="FF6897BB"/>
        <rFont val="細明體"/>
        <family val="3"/>
        <charset val="136"/>
      </rPr>
      <t>3),</t>
    </r>
    <r>
      <rPr>
        <sz val="9.8000000000000007"/>
        <color rgb="FFA9B7C6"/>
        <rFont val="細明體"/>
        <family val="3"/>
        <charset val="136"/>
      </rPr>
      <t/>
    </r>
  </si>
  <si>
    <t>Raiden Shogun</t>
  </si>
  <si>
    <t>Kujou Sara</t>
  </si>
  <si>
    <t>Aloy</t>
  </si>
  <si>
    <t>Thoma</t>
  </si>
  <si>
    <t>Sangonomiya Kokomi</t>
  </si>
  <si>
    <t>雷霆數珠</t>
  </si>
  <si>
    <t>排異之露</t>
  </si>
  <si>
    <t>珊瑚真珠</t>
  </si>
  <si>
    <t>幽燈蕈</t>
  </si>
  <si>
    <t>血斛</t>
  </si>
  <si>
    <t>天雲草實</t>
  </si>
  <si>
    <t>浮游晶化核</t>
  </si>
  <si>
    <t>熔毀之刻</t>
  </si>
  <si>
    <t>獄火之蝶</t>
  </si>
  <si>
    <t>灰燼之心</t>
  </si>
  <si>
    <t>雷霆數珠</t>
    <phoneticPr fontId="1" type="noConversion"/>
  </si>
  <si>
    <t>排異之露</t>
    <phoneticPr fontId="1" type="noConversion"/>
  </si>
  <si>
    <t>天雲草實</t>
    <phoneticPr fontId="1" type="noConversion"/>
  </si>
  <si>
    <t>血斛</t>
    <phoneticPr fontId="1" type="noConversion"/>
  </si>
  <si>
    <t>幽燈蕈</t>
    <phoneticPr fontId="1" type="noConversion"/>
  </si>
  <si>
    <t>珊瑚真珠</t>
    <phoneticPr fontId="1" type="noConversion"/>
  </si>
  <si>
    <t>熔毀之刻</t>
    <phoneticPr fontId="1" type="noConversion"/>
  </si>
  <si>
    <t>灰燼之心</t>
    <phoneticPr fontId="1" type="noConversion"/>
  </si>
  <si>
    <t>獄火之蝶</t>
    <phoneticPr fontId="1" type="noConversion"/>
  </si>
  <si>
    <t>Guide of Freedom</t>
  </si>
  <si>
    <t>Guide of Gold</t>
  </si>
  <si>
    <t>Guide of Resistance</t>
  </si>
  <si>
    <t>Guide of Prosperity</t>
  </si>
  <si>
    <t>Guide of Ballad</t>
  </si>
  <si>
    <t>Guide of Diligence</t>
  </si>
  <si>
    <t>Guides of Elegance</t>
  </si>
  <si>
    <t>Guides of Transience</t>
  </si>
  <si>
    <t>Guides of Light</t>
  </si>
  <si>
    <t>Philosophies of Freedom</t>
  </si>
  <si>
    <t>Philosophies of Gold</t>
  </si>
  <si>
    <t>Philosophies of Resistance</t>
  </si>
  <si>
    <t>Philosophies of Prosperity</t>
  </si>
  <si>
    <t>Philosophies of Ballad</t>
  </si>
  <si>
    <t>Philosophies of Diligence</t>
  </si>
  <si>
    <t>Philosophiess of Elegance</t>
  </si>
  <si>
    <t>Philosophiess of Transience</t>
  </si>
  <si>
    <t>Philosophiess of Light</t>
  </si>
  <si>
    <t>")){return context.getString(R.string.</t>
    <phoneticPr fontId="1" type="noConversion"/>
  </si>
  <si>
    <t>ATK</t>
  </si>
  <si>
    <t>ATK%</t>
  </si>
  <si>
    <t>CritDMG%</t>
  </si>
  <si>
    <t>PhyDMG%</t>
  </si>
  <si>
    <t>N/A</t>
  </si>
  <si>
    <t>屬性對照表</t>
  </si>
  <si>
    <t>Meaning'</t>
    <phoneticPr fontId="1" type="noConversion"/>
  </si>
  <si>
    <t>生命值</t>
    <phoneticPr fontId="1" type="noConversion"/>
  </si>
  <si>
    <t>元素精通</t>
    <phoneticPr fontId="1" type="noConversion"/>
  </si>
  <si>
    <t>元素充能效率</t>
    <phoneticPr fontId="1" type="noConversion"/>
  </si>
  <si>
    <t>空</t>
    <phoneticPr fontId="1" type="noConversion"/>
  </si>
  <si>
    <t>生命值%</t>
    <phoneticPr fontId="1" type="noConversion"/>
  </si>
  <si>
    <t>攻擊力</t>
    <phoneticPr fontId="1" type="noConversion"/>
  </si>
  <si>
    <t>攻擊力%</t>
    <phoneticPr fontId="1" type="noConversion"/>
  </si>
  <si>
    <t>暴擊率</t>
    <phoneticPr fontId="1" type="noConversion"/>
  </si>
  <si>
    <t>暴擊傷害%</t>
    <phoneticPr fontId="1" type="noConversion"/>
  </si>
  <si>
    <t>暴擊傷害</t>
    <phoneticPr fontId="1" type="noConversion"/>
  </si>
  <si>
    <t>物理傷害%</t>
    <phoneticPr fontId="1" type="noConversion"/>
  </si>
  <si>
    <t>防禦力</t>
    <phoneticPr fontId="1" type="noConversion"/>
  </si>
  <si>
    <t>物理傷害</t>
    <phoneticPr fontId="1" type="noConversion"/>
  </si>
  <si>
    <t>EnRech%</t>
    <phoneticPr fontId="1" type="noConversion"/>
  </si>
  <si>
    <t>元素充能效率%</t>
    <phoneticPr fontId="1" type="noConversion"/>
  </si>
  <si>
    <t>EleMas</t>
    <phoneticPr fontId="1" type="noConversion"/>
  </si>
  <si>
    <t>冷刃</t>
  </si>
  <si>
    <t>天目影打刀</t>
  </si>
  <si>
    <t>天空之刃</t>
  </si>
  <si>
    <t>斫峰之刃</t>
  </si>
  <si>
    <t>Sword List</t>
    <phoneticPr fontId="1" type="noConversion"/>
  </si>
  <si>
    <t>name</t>
    <phoneticPr fontId="1" type="noConversion"/>
  </si>
  <si>
    <t>stat_1</t>
    <phoneticPr fontId="1" type="noConversion"/>
  </si>
  <si>
    <t>stat_2</t>
  </si>
  <si>
    <t>zh_hk</t>
    <phoneticPr fontId="1" type="noConversion"/>
  </si>
  <si>
    <t>zh_cn</t>
    <phoneticPr fontId="1" type="noConversion"/>
  </si>
  <si>
    <t>ru_ru</t>
    <phoneticPr fontId="1" type="noConversion"/>
  </si>
  <si>
    <t>ja_jp</t>
    <phoneticPr fontId="1" type="noConversion"/>
  </si>
  <si>
    <t>CritRate</t>
  </si>
  <si>
    <t>暴擊率%</t>
    <phoneticPr fontId="1" type="noConversion"/>
  </si>
  <si>
    <t>防禦力%</t>
    <phoneticPr fontId="1" type="noConversion"/>
  </si>
  <si>
    <t>DEF%</t>
    <phoneticPr fontId="1" type="noConversion"/>
  </si>
  <si>
    <t>en_us</t>
    <phoneticPr fontId="1" type="noConversion"/>
  </si>
  <si>
    <t>amenoma_kageuchi</t>
  </si>
  <si>
    <t>aquila_favonia</t>
  </si>
  <si>
    <t>blackcliff_longsword</t>
  </si>
  <si>
    <t>cool_steel</t>
  </si>
  <si>
    <t>dark_iron_sword</t>
  </si>
  <si>
    <t>dull_blade</t>
  </si>
  <si>
    <t>favonius_sword</t>
  </si>
  <si>
    <t>festering_desire</t>
  </si>
  <si>
    <t>fillet_blade</t>
  </si>
  <si>
    <t>freedom_sworn</t>
  </si>
  <si>
    <t>harbinger_of_dawn</t>
  </si>
  <si>
    <t>iron_sting</t>
  </si>
  <si>
    <t>lion's_roar</t>
  </si>
  <si>
    <t>mistsplitter_reforged</t>
  </si>
  <si>
    <t>primordial_jade_cutter</t>
  </si>
  <si>
    <t>prototype_rancour</t>
  </si>
  <si>
    <t>royal_longsword</t>
  </si>
  <si>
    <t>sacrificial_sword</t>
  </si>
  <si>
    <t>silver_sword</t>
  </si>
  <si>
    <t>skyrider_sword</t>
  </si>
  <si>
    <t>skyward_blade</t>
  </si>
  <si>
    <t>summit_shaper</t>
  </si>
  <si>
    <t>sword_of_descension</t>
  </si>
  <si>
    <t>the_alley_flash</t>
  </si>
  <si>
    <t>the_black_sword</t>
  </si>
  <si>
    <t>the_flute</t>
  </si>
  <si>
    <t>traveler's_handy_sword</t>
  </si>
  <si>
    <t>Amenoma Kageuchi</t>
  </si>
  <si>
    <t>Aquila Favonia</t>
  </si>
  <si>
    <t>Blackcliff Longsword</t>
  </si>
  <si>
    <t>Cool Steel</t>
  </si>
  <si>
    <t>Dark Iron Sword</t>
  </si>
  <si>
    <t>Dull Blade</t>
  </si>
  <si>
    <t>Favonius Sword</t>
  </si>
  <si>
    <t>Festering Desire</t>
  </si>
  <si>
    <t>Fillet Blade</t>
  </si>
  <si>
    <t>Freedom Sworn</t>
  </si>
  <si>
    <t>Harbinger of Dawn</t>
  </si>
  <si>
    <t>Iron Sting</t>
  </si>
  <si>
    <t>Lion's Roar</t>
  </si>
  <si>
    <t>Mistsplitter Reforged</t>
  </si>
  <si>
    <t>Primordial Jade Cutter</t>
  </si>
  <si>
    <t>Prototype Rancour</t>
  </si>
  <si>
    <t>Royal Longsword</t>
  </si>
  <si>
    <t>Sacrificial Sword</t>
  </si>
  <si>
    <t>Silver Sword</t>
  </si>
  <si>
    <t>Skyrider Sword</t>
  </si>
  <si>
    <t>Skyward Blade</t>
  </si>
  <si>
    <t>Summit Shaper</t>
  </si>
  <si>
    <t>Sword of Descension</t>
  </si>
  <si>
    <t>The Alley Flash</t>
  </si>
  <si>
    <t>The Black Sword</t>
  </si>
  <si>
    <t>The Flute</t>
  </si>
  <si>
    <t>Traveler's Handy Sword</t>
  </si>
  <si>
    <t>Id</t>
    <phoneticPr fontId="1" type="noConversion"/>
  </si>
  <si>
    <t>ATK</t>
    <phoneticPr fontId="1" type="noConversion"/>
  </si>
  <si>
    <t>ATK%</t>
    <phoneticPr fontId="1" type="noConversion"/>
  </si>
  <si>
    <t>PhyDMG%</t>
    <phoneticPr fontId="1" type="noConversion"/>
  </si>
  <si>
    <t>CritDMG%</t>
    <phoneticPr fontId="1" type="noConversion"/>
  </si>
  <si>
    <t>CritRate%</t>
    <phoneticPr fontId="1" type="noConversion"/>
  </si>
  <si>
    <t>stars</t>
    <phoneticPr fontId="1" type="noConversion"/>
  </si>
  <si>
    <t>天目影打刀</t>
    <phoneticPr fontId="1" type="noConversion"/>
  </si>
  <si>
    <t>风鹰剑</t>
    <phoneticPr fontId="1" type="noConversion"/>
  </si>
  <si>
    <t>黑岩长剑</t>
    <phoneticPr fontId="1" type="noConversion"/>
  </si>
  <si>
    <t>冷刃</t>
    <phoneticPr fontId="1" type="noConversion"/>
  </si>
  <si>
    <t>暗铁剑</t>
    <phoneticPr fontId="1" type="noConversion"/>
  </si>
  <si>
    <t>无锋剑</t>
    <phoneticPr fontId="1" type="noConversion"/>
  </si>
  <si>
    <t>西风剑</t>
    <phoneticPr fontId="1" type="noConversion"/>
  </si>
  <si>
    <t>腐殖之剑</t>
    <phoneticPr fontId="1" type="noConversion"/>
  </si>
  <si>
    <t>吃虎鱼刀</t>
    <phoneticPr fontId="1" type="noConversion"/>
  </si>
  <si>
    <t>苍古自由之誓</t>
    <phoneticPr fontId="1" type="noConversion"/>
  </si>
  <si>
    <t>黎明神剑</t>
    <phoneticPr fontId="1" type="noConversion"/>
  </si>
  <si>
    <t>铁蜂刺</t>
    <phoneticPr fontId="1" type="noConversion"/>
  </si>
  <si>
    <t>匣里龙吟</t>
    <phoneticPr fontId="1" type="noConversion"/>
  </si>
  <si>
    <t>雾切之回光</t>
    <phoneticPr fontId="1" type="noConversion"/>
  </si>
  <si>
    <t>飞天御剑</t>
    <phoneticPr fontId="1" type="noConversion"/>
  </si>
  <si>
    <t>磐岩结绿</t>
    <phoneticPr fontId="1" type="noConversion"/>
  </si>
  <si>
    <t>试作斩岩</t>
    <phoneticPr fontId="1" type="noConversion"/>
  </si>
  <si>
    <t>宗室长剑</t>
    <phoneticPr fontId="1" type="noConversion"/>
  </si>
  <si>
    <t>祭礼剑</t>
    <phoneticPr fontId="1" type="noConversion"/>
  </si>
  <si>
    <t>银剑</t>
    <phoneticPr fontId="1" type="noConversion"/>
  </si>
  <si>
    <t>天空之刃</t>
    <phoneticPr fontId="1" type="noConversion"/>
  </si>
  <si>
    <t>斫峰之刃</t>
    <phoneticPr fontId="1" type="noConversion"/>
  </si>
  <si>
    <t>降临之剑</t>
    <phoneticPr fontId="1" type="noConversion"/>
  </si>
  <si>
    <t>暗巷闪光</t>
    <phoneticPr fontId="1" type="noConversion"/>
  </si>
  <si>
    <t>黑剑</t>
    <phoneticPr fontId="1" type="noConversion"/>
  </si>
  <si>
    <t>笛剑</t>
    <phoneticPr fontId="1" type="noConversion"/>
  </si>
  <si>
    <t>旅行剑</t>
    <phoneticPr fontId="1" type="noConversion"/>
  </si>
  <si>
    <t>風鷹劍</t>
  </si>
  <si>
    <t>黑岩長劍</t>
  </si>
  <si>
    <t>暗鐵劍</t>
  </si>
  <si>
    <t>無鋒劍</t>
  </si>
  <si>
    <t>西風劍</t>
  </si>
  <si>
    <t>腐殖之劍</t>
  </si>
  <si>
    <t>吃虎魚刀</t>
  </si>
  <si>
    <t>蒼古自由之誓</t>
  </si>
  <si>
    <t>黎明神劍</t>
  </si>
  <si>
    <t>鐵蜂刺</t>
  </si>
  <si>
    <t>匣裡龍吟</t>
  </si>
  <si>
    <t>霧切之迴光</t>
  </si>
  <si>
    <t>磐岩結綠</t>
  </si>
  <si>
    <t>試作斬岩</t>
  </si>
  <si>
    <t>宗室長劍</t>
  </si>
  <si>
    <t>祭禮劍</t>
  </si>
  <si>
    <t>銀劍</t>
  </si>
  <si>
    <t>飛天御劍</t>
  </si>
  <si>
    <t>降臨之劍</t>
  </si>
  <si>
    <t>暗巷閃光</t>
  </si>
  <si>
    <t>黑劍</t>
  </si>
  <si>
    <t>笛劍</t>
  </si>
  <si>
    <t>旅行劍</t>
  </si>
  <si>
    <t>Claymore List</t>
    <phoneticPr fontId="1" type="noConversion"/>
  </si>
  <si>
    <t>训练大剑</t>
    <phoneticPr fontId="1" type="noConversion"/>
  </si>
  <si>
    <t>佣兵重剑</t>
    <phoneticPr fontId="1" type="noConversion"/>
  </si>
  <si>
    <t>以理服人</t>
  </si>
  <si>
    <t>沐浴龙血的剑</t>
    <phoneticPr fontId="1" type="noConversion"/>
  </si>
  <si>
    <t>以理服人</t>
    <phoneticPr fontId="1" type="noConversion"/>
  </si>
  <si>
    <t>铁影阔剑</t>
    <phoneticPr fontId="1" type="noConversion"/>
  </si>
  <si>
    <t>Quartz</t>
  </si>
  <si>
    <t>HP%</t>
    <phoneticPr fontId="1" type="noConversion"/>
  </si>
  <si>
    <t>白铁大剑</t>
    <phoneticPr fontId="1" type="noConversion"/>
  </si>
  <si>
    <t>黑岩斩刀</t>
    <phoneticPr fontId="1" type="noConversion"/>
  </si>
  <si>
    <t>西风大剑</t>
    <phoneticPr fontId="1" type="noConversion"/>
  </si>
  <si>
    <t>桂木斩长正</t>
    <phoneticPr fontId="1" type="noConversion"/>
  </si>
  <si>
    <t>千岩古剑</t>
    <phoneticPr fontId="1" type="noConversion"/>
  </si>
  <si>
    <t>衔珠海皇</t>
    <phoneticPr fontId="1" type="noConversion"/>
  </si>
  <si>
    <t>试作古华</t>
    <phoneticPr fontId="1" type="noConversion"/>
  </si>
  <si>
    <t>雨裁</t>
  </si>
  <si>
    <t>雨裁</t>
    <phoneticPr fontId="1" type="noConversion"/>
  </si>
  <si>
    <t>宗室大剑</t>
    <phoneticPr fontId="1" type="noConversion"/>
  </si>
  <si>
    <t>祭礼大剑</t>
    <phoneticPr fontId="1" type="noConversion"/>
  </si>
  <si>
    <t>螭骨剑</t>
    <phoneticPr fontId="1" type="noConversion"/>
  </si>
  <si>
    <t>雪葬的星银</t>
    <phoneticPr fontId="1" type="noConversion"/>
  </si>
  <si>
    <t>钟剑</t>
    <phoneticPr fontId="1" type="noConversion"/>
  </si>
  <si>
    <t>白影剑</t>
    <phoneticPr fontId="1" type="noConversion"/>
  </si>
  <si>
    <t>天空之傲</t>
  </si>
  <si>
    <t>天空之傲</t>
    <phoneticPr fontId="1" type="noConversion"/>
  </si>
  <si>
    <t>松籁响起之时</t>
    <phoneticPr fontId="1" type="noConversion"/>
  </si>
  <si>
    <t>无工之剑</t>
    <phoneticPr fontId="1" type="noConversion"/>
  </si>
  <si>
    <t>狼的末路</t>
  </si>
  <si>
    <t>狼的末路</t>
    <phoneticPr fontId="1" type="noConversion"/>
  </si>
  <si>
    <t>Waster Greatsword</t>
  </si>
  <si>
    <t>Old Merc's Pal</t>
  </si>
  <si>
    <t>Bloodtainted Greatsword</t>
  </si>
  <si>
    <t>Debate Club</t>
  </si>
  <si>
    <t>Ferrous Shadow</t>
  </si>
  <si>
    <t>Skyrider Greatsword</t>
  </si>
  <si>
    <t>White Iron Greatsword</t>
  </si>
  <si>
    <t>Blackcliff Slasher</t>
  </si>
  <si>
    <t>Favonius Greatsword</t>
  </si>
  <si>
    <t>Katsuragikiri Nagamasa</t>
  </si>
  <si>
    <t>Lithic Blade</t>
  </si>
  <si>
    <t>Luxurious Sea-Lord</t>
  </si>
  <si>
    <t>Prototype Archaic</t>
  </si>
  <si>
    <t>Rainslasher</t>
  </si>
  <si>
    <t>Royal Greatsword</t>
  </si>
  <si>
    <t>Sacrificial Greatsword</t>
  </si>
  <si>
    <t>Serpent Spine</t>
  </si>
  <si>
    <t>Snow-Tombed Starsilver</t>
  </si>
  <si>
    <t>The Bell</t>
  </si>
  <si>
    <t>Whiteblind</t>
  </si>
  <si>
    <t>Skyward Pride</t>
  </si>
  <si>
    <t>Song of Broken Pines</t>
  </si>
  <si>
    <t>The Unforged</t>
  </si>
  <si>
    <t>Wolf's Gravestone</t>
  </si>
  <si>
    <t>waster_greatsword</t>
  </si>
  <si>
    <t>old_merc's_pal</t>
  </si>
  <si>
    <t>bloodtainted_greatsword</t>
  </si>
  <si>
    <t>debate_club</t>
  </si>
  <si>
    <t>quartz</t>
  </si>
  <si>
    <t>ferrous_shadow</t>
  </si>
  <si>
    <t>skyrider_greatsword</t>
  </si>
  <si>
    <t>white_iron_greatsword</t>
  </si>
  <si>
    <t>blackcliff_slasher</t>
  </si>
  <si>
    <t>favonius_greatsword</t>
  </si>
  <si>
    <t>katsuragikiri_nagamasa</t>
  </si>
  <si>
    <t>lithic_blade</t>
  </si>
  <si>
    <t>luxurious_sea-lord</t>
  </si>
  <si>
    <t>prototype_archaic</t>
  </si>
  <si>
    <t>rainslasher</t>
  </si>
  <si>
    <t>royal_greatsword</t>
  </si>
  <si>
    <t>sacrificial_greatsword</t>
  </si>
  <si>
    <t>serpent_spine</t>
  </si>
  <si>
    <t>snow-tombed_starsilver</t>
  </si>
  <si>
    <t>the_bell</t>
  </si>
  <si>
    <t>whiteblind</t>
  </si>
  <si>
    <t>skyward_pride</t>
  </si>
  <si>
    <t>song_of_broken_pines</t>
  </si>
  <si>
    <t>the_unforged</t>
  </si>
  <si>
    <t>wolf's_gravestone</t>
  </si>
  <si>
    <t>訓練大劍</t>
  </si>
  <si>
    <t>傭兵重劍</t>
  </si>
  <si>
    <t>沐浴龍血的劍</t>
  </si>
  <si>
    <t>鐵影闊劍</t>
  </si>
  <si>
    <t>飛天大御劍</t>
  </si>
  <si>
    <t>白鐵大劍</t>
  </si>
  <si>
    <t>黑岩斬刀</t>
  </si>
  <si>
    <t>西風大劍</t>
  </si>
  <si>
    <t>桂木斬長正</t>
  </si>
  <si>
    <t>千巖古劍</t>
  </si>
  <si>
    <t>銜珠海皇</t>
  </si>
  <si>
    <t>試作古華</t>
  </si>
  <si>
    <t>宗室大劍</t>
  </si>
  <si>
    <t>祭禮大劍</t>
  </si>
  <si>
    <t>螭骨劍</t>
  </si>
  <si>
    <t>雪葬的星銀</t>
  </si>
  <si>
    <t>鍾劍</t>
  </si>
  <si>
    <t>白影劍</t>
  </si>
  <si>
    <t>松籟響起之時</t>
  </si>
  <si>
    <t>無工之劍</t>
  </si>
  <si>
    <t>飞天大御剑</t>
    <phoneticPr fontId="1" type="noConversion"/>
  </si>
  <si>
    <t>石英大剑</t>
  </si>
  <si>
    <t>石英大劍</t>
  </si>
  <si>
    <t>Polearm List</t>
    <phoneticPr fontId="1" type="noConversion"/>
  </si>
  <si>
    <t>Beginner's Protector</t>
    <phoneticPr fontId="1" type="noConversion"/>
  </si>
  <si>
    <t>新手长枪</t>
    <phoneticPr fontId="1" type="noConversion"/>
  </si>
  <si>
    <t>Iron Point</t>
    <phoneticPr fontId="1" type="noConversion"/>
  </si>
  <si>
    <t>铁尖枪</t>
    <phoneticPr fontId="1" type="noConversion"/>
  </si>
  <si>
    <t>White Tassel</t>
    <phoneticPr fontId="1" type="noConversion"/>
  </si>
  <si>
    <t>白缨枪</t>
    <phoneticPr fontId="1" type="noConversion"/>
  </si>
  <si>
    <t>黑缨枪</t>
    <phoneticPr fontId="1" type="noConversion"/>
  </si>
  <si>
    <t>Black Tassel</t>
    <phoneticPr fontId="1" type="noConversion"/>
  </si>
  <si>
    <t>Halberd</t>
    <phoneticPr fontId="1" type="noConversion"/>
  </si>
  <si>
    <t>钺矛</t>
    <phoneticPr fontId="1" type="noConversion"/>
  </si>
  <si>
    <t>Crescent Pike</t>
    <phoneticPr fontId="1" type="noConversion"/>
  </si>
  <si>
    <t>流月针</t>
    <phoneticPr fontId="1" type="noConversion"/>
  </si>
  <si>
    <t>Prototype Starglitter</t>
    <phoneticPr fontId="1" type="noConversion"/>
  </si>
  <si>
    <t>试作星镰</t>
    <phoneticPr fontId="1" type="noConversion"/>
  </si>
  <si>
    <t>Kitain Cross Spear</t>
    <phoneticPr fontId="1" type="noConversion"/>
  </si>
  <si>
    <t>喜多院十文字</t>
  </si>
  <si>
    <t>喜多院十文字</t>
    <phoneticPr fontId="1" type="noConversion"/>
  </si>
  <si>
    <t>Dragonspine Spear</t>
    <phoneticPr fontId="1" type="noConversion"/>
  </si>
  <si>
    <t>龙脊长枪</t>
    <phoneticPr fontId="1" type="noConversion"/>
  </si>
  <si>
    <t>Royal Spear</t>
    <phoneticPr fontId="1" type="noConversion"/>
  </si>
  <si>
    <t>宗室猎枪</t>
    <phoneticPr fontId="1" type="noConversion"/>
  </si>
  <si>
    <t>The Catch</t>
    <phoneticPr fontId="1" type="noConversion"/>
  </si>
  <si>
    <t>Favonius Lance</t>
    <phoneticPr fontId="1" type="noConversion"/>
  </si>
  <si>
    <t>「渔获」</t>
    <phoneticPr fontId="1" type="noConversion"/>
  </si>
  <si>
    <t>西风长枪</t>
    <phoneticPr fontId="1" type="noConversion"/>
  </si>
  <si>
    <t>Lithic Spear</t>
    <phoneticPr fontId="1" type="noConversion"/>
  </si>
  <si>
    <t>千岩长枪</t>
    <phoneticPr fontId="1" type="noConversion"/>
  </si>
  <si>
    <t>Deathmatch</t>
    <phoneticPr fontId="1" type="noConversion"/>
  </si>
  <si>
    <t>Dragon's Bane</t>
    <phoneticPr fontId="1" type="noConversion"/>
  </si>
  <si>
    <t>匣里灭辰</t>
    <phoneticPr fontId="1" type="noConversion"/>
  </si>
  <si>
    <t>决斗之枪</t>
    <phoneticPr fontId="1" type="noConversion"/>
  </si>
  <si>
    <t>Blackcliff Pole</t>
    <phoneticPr fontId="1" type="noConversion"/>
  </si>
  <si>
    <t>黑岩刺枪</t>
    <phoneticPr fontId="1" type="noConversion"/>
  </si>
  <si>
    <t>Skyward Spine</t>
    <phoneticPr fontId="1" type="noConversion"/>
  </si>
  <si>
    <t>Engulfing Lightning</t>
    <phoneticPr fontId="1" type="noConversion"/>
  </si>
  <si>
    <t>天空之脊</t>
  </si>
  <si>
    <t>薙草之稻光</t>
  </si>
  <si>
    <t>薙草之稻光</t>
    <phoneticPr fontId="1" type="noConversion"/>
  </si>
  <si>
    <t>护摩之杖</t>
    <phoneticPr fontId="1" type="noConversion"/>
  </si>
  <si>
    <t>Staff of Homa</t>
    <phoneticPr fontId="1" type="noConversion"/>
  </si>
  <si>
    <t>Primordial Jade Winged-Spear</t>
    <phoneticPr fontId="1" type="noConversion"/>
  </si>
  <si>
    <t>和璞鸢</t>
  </si>
  <si>
    <t>Vortex Vanquisher</t>
    <phoneticPr fontId="1" type="noConversion"/>
  </si>
  <si>
    <t>贯虹之槊</t>
    <phoneticPr fontId="1" type="noConversion"/>
  </si>
  <si>
    <t>新手長槍</t>
  </si>
  <si>
    <t>鐵尖槍</t>
  </si>
  <si>
    <t>白纓槍</t>
  </si>
  <si>
    <t>黑纓槍</t>
  </si>
  <si>
    <t>鉞矛</t>
  </si>
  <si>
    <t>流月針</t>
  </si>
  <si>
    <t>試作星鐮</t>
  </si>
  <si>
    <t>龍脊長槍</t>
  </si>
  <si>
    <t>宗室獵槍</t>
  </si>
  <si>
    <t>「漁獲」</t>
  </si>
  <si>
    <t>決鬥之槍</t>
  </si>
  <si>
    <t>匣裡滅辰</t>
  </si>
  <si>
    <t>黑岩刺槍</t>
  </si>
  <si>
    <t>護摩之杖</t>
  </si>
  <si>
    <t>和璞鳶</t>
  </si>
  <si>
    <t>貫虹之槊</t>
  </si>
  <si>
    <t>千岩長槍</t>
    <phoneticPr fontId="1" type="noConversion"/>
  </si>
  <si>
    <t>西風長槍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</si>
</sst>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  <font>
      <sz val="18"/>
      <color rgb="FF00B0F0"/>
      <name val="新細明體"/>
      <family val="1"/>
      <charset val="136"/>
      <scheme val="minor"/>
    </font>
    <font>
      <sz val="12"/>
      <color theme="1"/>
      <name val="Segoe UI Symbol"/>
      <family val="2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Arial"/>
      <family val="2"/>
    </font>
    <font>
      <sz val="24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24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</font>
    <font>
      <sz val="9.8000000000000007"/>
      <color rgb="FFA9B7C6"/>
      <name val="細明體"/>
      <family val="3"/>
      <charset val="136"/>
    </font>
    <font>
      <sz val="9.8000000000000007"/>
      <color rgb="FF9876AA"/>
      <name val="細明體"/>
      <family val="3"/>
      <charset val="136"/>
    </font>
    <font>
      <sz val="9.8000000000000007"/>
      <color rgb="FF6897BB"/>
      <name val="細明體"/>
      <family val="3"/>
      <charset val="136"/>
    </font>
    <font>
      <sz val="16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2" xfId="0" applyNumberFormat="1" applyFont="1" applyFill="1" applyBorder="1">
      <alignment vertical="center"/>
    </xf>
    <xf numFmtId="0" fontId="0" fillId="2" borderId="2" xfId="0" applyFont="1" applyFill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0" fillId="0" borderId="0" xfId="0" applyFont="1">
      <alignment vertical="center"/>
    </xf>
    <xf numFmtId="0" fontId="0" fillId="4" borderId="0" xfId="0" applyFill="1">
      <alignment vertical="center"/>
    </xf>
    <xf numFmtId="14" fontId="0" fillId="0" borderId="3" xfId="0" applyNumberFormat="1" applyFont="1" applyBorder="1">
      <alignment vertical="center"/>
    </xf>
    <xf numFmtId="0" fontId="0" fillId="0" borderId="3" xfId="0" applyFont="1" applyBorder="1">
      <alignment vertical="center"/>
    </xf>
    <xf numFmtId="0" fontId="13" fillId="5" borderId="1" xfId="0" applyFont="1" applyFill="1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8" fillId="2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9" fillId="6" borderId="0" xfId="0" applyFont="1" applyFill="1">
      <alignment vertical="center"/>
    </xf>
    <xf numFmtId="0" fontId="20" fillId="6" borderId="0" xfId="0" applyFont="1" applyFill="1">
      <alignment vertical="center"/>
    </xf>
    <xf numFmtId="0" fontId="19" fillId="6" borderId="7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0" xfId="0" applyFont="1" applyBorder="1">
      <alignment vertical="center"/>
    </xf>
    <xf numFmtId="0" fontId="18" fillId="2" borderId="3" xfId="0" applyFont="1" applyFill="1" applyBorder="1">
      <alignment vertical="center"/>
    </xf>
    <xf numFmtId="0" fontId="18" fillId="0" borderId="3" xfId="0" applyFont="1" applyBorder="1">
      <alignment vertical="center"/>
    </xf>
    <xf numFmtId="0" fontId="0" fillId="0" borderId="0" xfId="0" applyAlignment="1">
      <alignment vertical="center"/>
    </xf>
    <xf numFmtId="0" fontId="0" fillId="7" borderId="0" xfId="0" applyFill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43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464BD1-0DC5-4BD2-B6A8-59578FBE4A8A}" name="表格10" displayName="表格10" ref="A2:B12" totalsRowShown="0">
  <autoFilter ref="A2:B12" xr:uid="{15464BD1-0DC5-4BD2-B6A8-59578FBE4A8A}"/>
  <tableColumns count="2">
    <tableColumn id="1" xr3:uid="{20041694-57E1-40AE-B579-20BB0AB275DE}" name="EN"/>
    <tableColumn id="2" xr3:uid="{242245F9-3664-4E59-B22D-647250C7E7EB}" name="Meaning'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3F3A93-D8A8-48D6-BD9C-E5A8AC8A926D}" name="表格11" displayName="表格11" ref="G2:P29" totalsRowShown="0">
  <autoFilter ref="G2:P29" xr:uid="{2C3F3A93-D8A8-48D6-BD9C-E5A8AC8A926D}"/>
  <tableColumns count="10">
    <tableColumn id="15" xr3:uid="{EC110DFF-2A53-4A12-917F-DB8D495934C1}" name="Id" dataDxfId="2"/>
    <tableColumn id="1" xr3:uid="{1B03FF58-EB4E-451A-8EC1-D4134A8B6D80}" name="name"/>
    <tableColumn id="16" xr3:uid="{A726EE41-BA0E-4B70-8EC7-E4C8743DA40C}" name="stars"/>
    <tableColumn id="2" xr3:uid="{C7BCDEE6-8248-4490-A722-84B46743348F}" name="stat_1"/>
    <tableColumn id="4" xr3:uid="{E16C4889-81DA-40EE-A51D-5FEBDFBA6AAB}" name="stat_2"/>
    <tableColumn id="14" xr3:uid="{ECBBD842-58B3-4EBA-AD15-5DA1D2A984B4}" name="en_us"/>
    <tableColumn id="6" xr3:uid="{B4FB6072-8F87-4972-96AA-67E5DC549501}" name="zh_hk"/>
    <tableColumn id="7" xr3:uid="{06F6C5F3-C446-4632-A5EC-9A460BD0201E}" name="zh_cn"/>
    <tableColumn id="8" xr3:uid="{4E6D7416-426E-4100-8D87-88A62E297113}" name="ru_ru"/>
    <tableColumn id="9" xr3:uid="{E31400F2-D2D3-485C-86FB-8C62004B2DA4}" name="ja_jp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55504B-7F91-4471-BEAD-EE6C2F081A0F}" name="表格1113" displayName="表格1113" ref="R2:AA27" totalsRowShown="0">
  <autoFilter ref="R2:AA27" xr:uid="{E355504B-7F91-4471-BEAD-EE6C2F081A0F}"/>
  <tableColumns count="10">
    <tableColumn id="15" xr3:uid="{FB1B7DA4-5014-4091-94BF-7267087285FF}" name="Id" dataDxfId="1"/>
    <tableColumn id="1" xr3:uid="{1C4B0309-3595-428E-AEB3-A4ABA3F2DC48}" name="name"/>
    <tableColumn id="16" xr3:uid="{82A5565C-A532-497E-A4FE-14FDBB1A800A}" name="stars"/>
    <tableColumn id="2" xr3:uid="{B24E20AA-5F9D-4508-B069-501D4481B4FA}" name="stat_1"/>
    <tableColumn id="4" xr3:uid="{363CDE87-44F3-41B3-A641-6A0BAE326AFD}" name="stat_2"/>
    <tableColumn id="14" xr3:uid="{D1841425-8AFF-4744-8877-6A9AEB36AD7D}" name="en_us"/>
    <tableColumn id="6" xr3:uid="{CAA95829-9C4E-4C22-AB4D-23733A10B06D}" name="zh_hk"/>
    <tableColumn id="7" xr3:uid="{EDCAAD25-827C-4F94-9533-B331DFA30B5D}" name="zh_cn"/>
    <tableColumn id="8" xr3:uid="{6779C416-2FD1-4BD8-8AC9-B0FBF79804CC}" name="ru_ru"/>
    <tableColumn id="9" xr3:uid="{A5A2B046-1CCD-410B-97E5-D0875CCCE676}" name="ja_jp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5EA72C-B044-478B-A57F-131075C25D4E}" name="表格111314" displayName="表格111314" ref="AC2:AL23" totalsRowShown="0">
  <autoFilter ref="AC2:AL23" xr:uid="{555EA72C-B044-478B-A57F-131075C25D4E}"/>
  <sortState xmlns:xlrd2="http://schemas.microsoft.com/office/spreadsheetml/2017/richdata2" ref="AC3:AL23">
    <sortCondition ref="AC2:AC23"/>
  </sortState>
  <tableColumns count="10">
    <tableColumn id="15" xr3:uid="{2E276206-0917-4B18-BD7F-B71BBBC4AD99}" name="Id" dataDxfId="0"/>
    <tableColumn id="1" xr3:uid="{23C26060-0EF7-4D05-B388-5DC56E22C4C6}" name="name"/>
    <tableColumn id="16" xr3:uid="{39C0C26D-2CFF-4D7C-833D-BB17362BEE82}" name="stars"/>
    <tableColumn id="2" xr3:uid="{4AD8545C-F9D2-4056-AA83-35BB3D40E019}" name="stat_1"/>
    <tableColumn id="4" xr3:uid="{B100F0F5-4E2D-4A8E-8A5D-EEA245575DD5}" name="stat_2"/>
    <tableColumn id="14" xr3:uid="{0B4FB660-0EA7-4D6E-9C7D-DDE5048B1E90}" name="en_us"/>
    <tableColumn id="6" xr3:uid="{AE4DDD75-680D-42EF-B3D9-C5B8A6116D30}" name="zh_hk"/>
    <tableColumn id="7" xr3:uid="{EB44780A-0031-4CED-8D03-5AF0208E564A}" name="zh_cn"/>
    <tableColumn id="8" xr3:uid="{EE0FA7E2-4EA6-451A-A2A0-D17ED1E87C23}" name="ru_ru"/>
    <tableColumn id="9" xr3:uid="{6D9B5B63-BE08-431E-A2E4-2CD8A403EBE7}" name="ja_j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42" dataDxfId="40" headerRowBorderDxfId="41" tableBorderDxfId="39" totalsRowBorderDxfId="38">
  <autoFilter ref="L1:P42" xr:uid="{473CDE15-4806-4BE7-AA96-B40FBCF102DE}"/>
  <tableColumns count="5">
    <tableColumn id="1" xr3:uid="{6AC5CD60-6F10-4D8C-B6C5-750AC51A1851}" name="欄1" dataDxfId="37"/>
    <tableColumn id="2" xr3:uid="{E52E40DB-9D86-4DA7-8F40-CABBC5682667}" name="欄2" dataDxfId="36"/>
    <tableColumn id="3" xr3:uid="{CFC9CC74-0D9A-4B80-A217-216C55C87EA6}" name="欄3" dataDxfId="35"/>
    <tableColumn id="4" xr3:uid="{D0E41185-D8BF-4874-96C3-C51512AA32F0}" name="欄4" dataDxfId="34"/>
    <tableColumn id="5" xr3:uid="{20534908-AE06-4E11-9C48-72752018E6AB}" name="欄5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32" dataDxfId="30" headerRowBorderDxfId="31" tableBorderDxfId="29" totalsRowBorderDxfId="28">
  <autoFilter ref="R1:V42" xr:uid="{C2A78286-176C-4F13-BA46-F1CB954EBA8A}"/>
  <sortState xmlns:xlrd2="http://schemas.microsoft.com/office/spreadsheetml/2017/richdata2" ref="R2:V42">
    <sortCondition ref="S1:S42"/>
  </sortState>
  <tableColumns count="5">
    <tableColumn id="1" xr3:uid="{C3672042-00E8-484A-B1F8-9547D9C24F1C}" name="欄1" dataDxfId="27"/>
    <tableColumn id="2" xr3:uid="{14098B71-1643-45FE-8C3A-4EDD9592D446}" name="欄2" dataDxfId="26"/>
    <tableColumn id="3" xr3:uid="{1F334A15-498B-4BAF-88F3-1B08C566CC0B}" name="欄3" dataDxfId="25"/>
    <tableColumn id="4" xr3:uid="{163E8FDE-C6FA-4860-BB56-DCA54D72A676}" name="欄4" dataDxfId="24"/>
    <tableColumn id="5" xr3:uid="{5CD6E9E9-6BDB-41C9-9675-C6B3F6FF8062}" name="欄5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4" totalsRowShown="0">
  <autoFilter ref="A1:P44" xr:uid="{9E535D11-DEA7-41EA-834C-BC77AB89296F}">
    <filterColumn colId="14">
      <filters>
        <filter val="Male"/>
      </filters>
    </filterColumn>
  </autoFilter>
  <sortState xmlns:xlrd2="http://schemas.microsoft.com/office/spreadsheetml/2017/richdata2" ref="A2:P41">
    <sortCondition descending="1" ref="A1:A41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22"/>
    <tableColumn id="14" xr3:uid="{E4841D03-A89B-4225-BC6E-DAB79E4F69BA}" name="欄8"/>
    <tableColumn id="15" xr3:uid="{0859A80F-96D6-43FB-963F-2975A79D04A2}" name="Sex" dataDxfId="21"/>
    <tableColumn id="16" xr3:uid="{1894B40B-FC5A-40C6-8A31-D990D4DCBEDA}" name="欄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B1B1A-4B61-46A4-8EAF-F24AEF0E2983}" name="表格2_7" displayName="表格2_7" ref="A52:P95" totalsRowShown="0">
  <autoFilter ref="A52:P95" xr:uid="{841B1B1A-4B61-46A4-8EAF-F24AEF0E2983}"/>
  <sortState xmlns:xlrd2="http://schemas.microsoft.com/office/spreadsheetml/2017/richdata2" ref="A53:P95">
    <sortCondition ref="C52:C95"/>
  </sortState>
  <tableColumns count="16">
    <tableColumn id="1" xr3:uid="{1F938040-6A39-467E-8FBF-897E7307F76F}" name="NO."/>
    <tableColumn id="2" xr3:uid="{8E8E446F-EB8A-4055-8652-B7712AD08158}" name="欄2"/>
    <tableColumn id="3" xr3:uid="{B96EC537-D813-41BF-A08E-03FB3FDF1D5F}" name="NAME_EN"/>
    <tableColumn id="4" xr3:uid="{33DF1A1E-060E-4361-B990-0CC492946FE1}" name="欄3"/>
    <tableColumn id="5" xr3:uid="{750C8B1A-7B04-4CFD-A536-5F5B9C838E10}" name="欄1"/>
    <tableColumn id="6" xr3:uid="{F495AE16-95BE-42AF-8D40-D3627F6BC41F}" name="欄4"/>
    <tableColumn id="7" xr3:uid="{277F019C-E586-491A-9D8D-49705680E7B8}" name="欄5"/>
    <tableColumn id="8" xr3:uid="{1A09AA52-9283-45D4-835B-1363556008DF}" name="欄6"/>
    <tableColumn id="9" xr3:uid="{4D8E1C2F-B40E-4DA2-ADBB-4D9C2CE072CE}" name="欄7"/>
    <tableColumn id="10" xr3:uid="{A1C3925A-BC1D-49AD-BD0A-C0C6FF86710C}" name="欄8"/>
    <tableColumn id="11" xr3:uid="{DDCFEB9E-5DA7-44E3-8B6E-E882B0296DBE}" name="欄10"/>
    <tableColumn id="12" xr3:uid="{9025A34E-B09A-478F-ACD3-F4808D9018A8}" name="欄11"/>
    <tableColumn id="13" xr3:uid="{BC2704BE-C18D-494E-9323-E6CEC40CCBDD}" name="欄12" dataDxfId="20"/>
    <tableColumn id="14" xr3:uid="{99CDB4FB-5A98-4A92-9B3A-D8A142CD4650}" name="欄13"/>
    <tableColumn id="15" xr3:uid="{57901587-33CB-4B1B-9D1A-29869E5D51CF}" name="欄14" dataDxfId="19"/>
    <tableColumn id="16" xr3:uid="{E15460D2-39A1-4749-A0BC-79D78BDC80A3}" name="欄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C9CD3-6807-4BB1-912C-534D61040DE2}" name="表格5" displayName="表格5" ref="A2:C92" totalsRowShown="0">
  <autoFilter ref="A2:C92" xr:uid="{2F8C9CD3-6807-4BB1-912C-534D61040DE2}"/>
  <tableColumns count="3">
    <tableColumn id="1" xr3:uid="{4D933B04-2089-4C42-B0F5-9CCF437372DE}" name="Lvl" dataDxfId="18"/>
    <tableColumn id="2" xr3:uid="{19F425B7-5DDF-49D7-AF9A-C7488228FC37}" name="EXP" dataDxfId="17"/>
    <tableColumn id="3" xr3:uid="{EBC5B7AC-235A-443F-9457-36203EB4C657}" name="Mora" dataDxfId="16">
      <calculatedColumnFormula>表格5[[#This Row],[EXP]]/5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BCC354-20AF-4B90-B32B-2773B06C4903}" name="表格7" displayName="表格7" ref="L2:V9" totalsRowShown="0" tableBorderDxfId="15">
  <autoFilter ref="L2:V9" xr:uid="{3CBCC354-20AF-4B90-B32B-2773B06C4903}"/>
  <tableColumns count="11">
    <tableColumn id="1" xr3:uid="{445C1D55-89FB-45DA-AC14-C3B2291AD18C}" name="Lvl" dataDxfId="14"/>
    <tableColumn id="2" xr3:uid="{D85ADDA0-5697-4B45-B253-D28D12138887}" name="silver"/>
    <tableColumn id="3" xr3:uid="{C74453EA-1392-420B-9F6D-B70ED17F5F04}" name="fragment"/>
    <tableColumn id="4" xr3:uid="{4E395841-CCE4-4125-A549-76820121865B}" name="chunk"/>
    <tableColumn id="5" xr3:uid="{B633C91C-7721-4CBF-9985-D55E3E625E87}" name="gemstone"/>
    <tableColumn id="6" xr3:uid="{D508781B-09C6-4222-80D6-67AAB9763249}" name="boss"/>
    <tableColumn id="7" xr3:uid="{9E7FE4C4-1BD0-4649-B8F5-3530ABE953DE}" name="local"/>
    <tableColumn id="8" xr3:uid="{A928EAB8-5658-46E2-BA33-77C17570DBEC}" name="common1"/>
    <tableColumn id="9" xr3:uid="{82B28DD7-D0D0-4D3F-95DE-46A5A16B09E4}" name="common2"/>
    <tableColumn id="10" xr3:uid="{949ADED3-A84B-43F8-908C-1CC61059ED6A}" name="common3"/>
    <tableColumn id="11" xr3:uid="{977D0707-F7B4-47B0-AFEC-822F77D4A046}" name="mo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F67A92-13C6-452B-B533-7A6CE4B956BC}" name="表格7_9" displayName="表格7_9" ref="L23:U33" totalsRowShown="0" tableBorderDxfId="13">
  <autoFilter ref="L23:U33" xr:uid="{B6F67A92-13C6-452B-B533-7A6CE4B956BC}"/>
  <tableColumns count="10">
    <tableColumn id="1" xr3:uid="{E5F80E02-005D-4CE6-938B-BC3A3F902FA9}" name="Lvl" dataDxfId="12"/>
    <tableColumn id="2" xr3:uid="{63946B89-AD80-421F-843F-3ACEB5116A1F}" name="teach"/>
    <tableColumn id="3" xr3:uid="{95661BC4-9F13-4054-AFE8-53C0C9C938DF}" name="guide"/>
    <tableColumn id="4" xr3:uid="{CC0A828D-0AE2-4065-B058-C2C341F047E4}" name="phi"/>
    <tableColumn id="5" xr3:uid="{E2E3EFAA-24DB-4B2A-B856-E81B3A8135B7}" name="common1"/>
    <tableColumn id="6" xr3:uid="{C8283F75-EA6B-4950-AEA2-A11178E236DA}" name="common2"/>
    <tableColumn id="7" xr3:uid="{6A38381D-7551-457B-8518-8CD936BC8690}" name="common3"/>
    <tableColumn id="8" xr3:uid="{2A99C027-4F06-4F5B-BC61-9FE1D7A25ED9}" name="boss"/>
    <tableColumn id="11" xr3:uid="{1A0EC295-6744-4077-9153-5E62E498F5C6}" name="crown"/>
    <tableColumn id="12" xr3:uid="{05C6C4A5-7749-461D-9E72-89176D1A1097}" name="mor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3DCDF1-850C-4450-AFF2-19B7D92E1A07}" name="表格9" displayName="表格9" ref="L50:S91" totalsRowShown="0" headerRowDxfId="11" dataDxfId="10">
  <sortState xmlns:xlrd2="http://schemas.microsoft.com/office/spreadsheetml/2017/richdata2" ref="L51:T86">
    <sortCondition ref="L50:L86"/>
  </sortState>
  <tableColumns count="8">
    <tableColumn id="9" xr3:uid="{6C52EE62-FF4B-4DE8-83C0-D6436E18DD9A}" name="ID" dataDxfId="9"/>
    <tableColumn id="1" xr3:uid="{6B0882EA-DCCC-4EC2-A448-3DA915481575}" name="CharName"/>
    <tableColumn id="2" xr3:uid="{E53A3D14-8402-47E5-B585-0960C1B3C866}" name="Crystal" dataDxfId="8"/>
    <tableColumn id="3" xr3:uid="{6F35CFC6-EB53-4FD8-9991-84FD8CE6220B}" name="Boss" dataDxfId="7"/>
    <tableColumn id="4" xr3:uid="{17B35194-9BF4-42AC-965C-670DDA3FA254}" name="Local" dataDxfId="6"/>
    <tableColumn id="5" xr3:uid="{8827F259-32C5-474B-9C18-649FDAECC3B3}" name="Common" dataDxfId="5"/>
    <tableColumn id="6" xr3:uid="{9386E62E-DB69-43C8-90CB-7E2B6F05B2C2}" name="Talent-Book" dataDxfId="4"/>
    <tableColumn id="8" xr3:uid="{EB22D77C-1EAF-4FC1-A992-7476EECA02BA}" name="Talent-Bos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1" zoomScale="115" zoomScaleNormal="115" workbookViewId="0">
      <selection activeCell="U42" sqref="U24:U42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R1" s="12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X1" t="s">
        <v>334</v>
      </c>
      <c r="Y1" s="4" t="s">
        <v>171</v>
      </c>
      <c r="Z1" t="s">
        <v>335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0" t="s">
        <v>24</v>
      </c>
      <c r="M2" t="s">
        <v>171</v>
      </c>
      <c r="N2" s="4" t="s">
        <v>0</v>
      </c>
      <c r="O2" t="s">
        <v>157</v>
      </c>
      <c r="P2" s="4" t="s">
        <v>25</v>
      </c>
      <c r="R2" s="10" t="s">
        <v>24</v>
      </c>
      <c r="S2" t="s">
        <v>179</v>
      </c>
      <c r="T2" s="4" t="s">
        <v>0</v>
      </c>
      <c r="U2" t="s">
        <v>226</v>
      </c>
      <c r="V2" s="4" t="s">
        <v>25</v>
      </c>
      <c r="X2" t="s">
        <v>334</v>
      </c>
      <c r="Y2" s="5" t="s">
        <v>206</v>
      </c>
      <c r="Z2" t="s">
        <v>335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1" t="s">
        <v>24</v>
      </c>
      <c r="M3" t="s">
        <v>206</v>
      </c>
      <c r="N3" s="5" t="s">
        <v>0</v>
      </c>
      <c r="O3" t="s">
        <v>156</v>
      </c>
      <c r="P3" s="5" t="s">
        <v>25</v>
      </c>
      <c r="R3" s="10" t="s">
        <v>24</v>
      </c>
      <c r="S3" t="s">
        <v>171</v>
      </c>
      <c r="T3" s="4" t="s">
        <v>0</v>
      </c>
      <c r="U3" t="s">
        <v>212</v>
      </c>
      <c r="V3" s="4" t="s">
        <v>25</v>
      </c>
      <c r="X3" t="s">
        <v>334</v>
      </c>
      <c r="Y3" s="4" t="s">
        <v>207</v>
      </c>
      <c r="Z3" t="s">
        <v>335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0" t="s">
        <v>24</v>
      </c>
      <c r="M4" t="s">
        <v>207</v>
      </c>
      <c r="N4" s="4" t="s">
        <v>0</v>
      </c>
      <c r="O4" t="s">
        <v>155</v>
      </c>
      <c r="P4" s="4" t="s">
        <v>25</v>
      </c>
      <c r="R4" s="10" t="s">
        <v>24</v>
      </c>
      <c r="S4" t="s">
        <v>205</v>
      </c>
      <c r="T4" s="4" t="s">
        <v>0</v>
      </c>
      <c r="U4" t="s">
        <v>247</v>
      </c>
      <c r="V4" s="4" t="s">
        <v>25</v>
      </c>
      <c r="X4" t="s">
        <v>334</v>
      </c>
      <c r="Y4" s="5" t="s">
        <v>208</v>
      </c>
      <c r="Z4" t="s">
        <v>335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1" t="s">
        <v>24</v>
      </c>
      <c r="M5" t="s">
        <v>208</v>
      </c>
      <c r="N5" s="5" t="s">
        <v>0</v>
      </c>
      <c r="O5" t="s">
        <v>153</v>
      </c>
      <c r="P5" s="5" t="s">
        <v>25</v>
      </c>
      <c r="R5" s="10" t="s">
        <v>24</v>
      </c>
      <c r="S5" t="s">
        <v>204</v>
      </c>
      <c r="T5" s="4" t="s">
        <v>0</v>
      </c>
      <c r="U5" t="s">
        <v>246</v>
      </c>
      <c r="V5" s="4" t="s">
        <v>25</v>
      </c>
      <c r="X5" t="s">
        <v>334</v>
      </c>
      <c r="Y5" s="4" t="s">
        <v>172</v>
      </c>
      <c r="Z5" t="s">
        <v>335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0" t="s">
        <v>24</v>
      </c>
      <c r="M6" t="s">
        <v>172</v>
      </c>
      <c r="N6" s="4" t="s">
        <v>0</v>
      </c>
      <c r="O6" t="s">
        <v>150</v>
      </c>
      <c r="P6" s="4" t="s">
        <v>25</v>
      </c>
      <c r="R6" s="10" t="s">
        <v>24</v>
      </c>
      <c r="S6" t="s">
        <v>203</v>
      </c>
      <c r="T6" s="4" t="s">
        <v>0</v>
      </c>
      <c r="U6" t="s">
        <v>248</v>
      </c>
      <c r="V6" s="4" t="s">
        <v>25</v>
      </c>
      <c r="X6" t="s">
        <v>334</v>
      </c>
      <c r="Y6" s="5" t="s">
        <v>173</v>
      </c>
      <c r="Z6" t="s">
        <v>335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1" t="s">
        <v>24</v>
      </c>
      <c r="M7" t="s">
        <v>173</v>
      </c>
      <c r="N7" s="5" t="s">
        <v>0</v>
      </c>
      <c r="O7" t="s">
        <v>136</v>
      </c>
      <c r="P7" s="5" t="s">
        <v>25</v>
      </c>
      <c r="R7" s="10" t="s">
        <v>24</v>
      </c>
      <c r="S7" t="s">
        <v>202</v>
      </c>
      <c r="T7" s="4" t="s">
        <v>0</v>
      </c>
      <c r="U7" t="s">
        <v>249</v>
      </c>
      <c r="V7" s="4" t="s">
        <v>25</v>
      </c>
      <c r="X7" t="s">
        <v>334</v>
      </c>
      <c r="Y7" s="4" t="s">
        <v>209</v>
      </c>
      <c r="Z7" t="s">
        <v>335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0" t="s">
        <v>24</v>
      </c>
      <c r="M8" t="s">
        <v>209</v>
      </c>
      <c r="N8" s="4" t="s">
        <v>0</v>
      </c>
      <c r="O8" t="s">
        <v>133</v>
      </c>
      <c r="P8" s="4" t="s">
        <v>25</v>
      </c>
      <c r="R8" s="10" t="s">
        <v>24</v>
      </c>
      <c r="S8" t="s">
        <v>201</v>
      </c>
      <c r="T8" s="4" t="s">
        <v>0</v>
      </c>
      <c r="U8" t="s">
        <v>250</v>
      </c>
      <c r="V8" s="4" t="s">
        <v>25</v>
      </c>
      <c r="X8" t="s">
        <v>334</v>
      </c>
      <c r="Y8" s="5" t="s">
        <v>210</v>
      </c>
      <c r="Z8" t="s">
        <v>335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1" t="s">
        <v>24</v>
      </c>
      <c r="M9" t="s">
        <v>210</v>
      </c>
      <c r="N9" s="5" t="s">
        <v>0</v>
      </c>
      <c r="O9" t="s">
        <v>132</v>
      </c>
      <c r="P9" s="5" t="s">
        <v>25</v>
      </c>
      <c r="R9" s="10" t="s">
        <v>24</v>
      </c>
      <c r="S9" t="s">
        <v>200</v>
      </c>
      <c r="T9" s="4" t="s">
        <v>0</v>
      </c>
      <c r="U9" t="s">
        <v>245</v>
      </c>
      <c r="V9" s="4" t="s">
        <v>25</v>
      </c>
      <c r="X9" t="s">
        <v>334</v>
      </c>
      <c r="Y9" s="4" t="s">
        <v>174</v>
      </c>
      <c r="Z9" t="s">
        <v>335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0" t="s">
        <v>24</v>
      </c>
      <c r="M10" t="s">
        <v>174</v>
      </c>
      <c r="N10" s="4" t="s">
        <v>0</v>
      </c>
      <c r="O10" t="s">
        <v>131</v>
      </c>
      <c r="P10" s="4" t="s">
        <v>25</v>
      </c>
      <c r="R10" s="10" t="s">
        <v>24</v>
      </c>
      <c r="S10" t="s">
        <v>183</v>
      </c>
      <c r="T10" s="4" t="s">
        <v>0</v>
      </c>
      <c r="U10" t="s">
        <v>230</v>
      </c>
      <c r="V10" s="4" t="s">
        <v>25</v>
      </c>
      <c r="X10" t="s">
        <v>334</v>
      </c>
      <c r="Y10" s="5" t="s">
        <v>175</v>
      </c>
      <c r="Z10" t="s">
        <v>335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1" t="s">
        <v>24</v>
      </c>
      <c r="M11" t="s">
        <v>175</v>
      </c>
      <c r="N11" s="5" t="s">
        <v>0</v>
      </c>
      <c r="O11" t="s">
        <v>130</v>
      </c>
      <c r="P11" s="5" t="s">
        <v>25</v>
      </c>
      <c r="R11" s="11" t="s">
        <v>24</v>
      </c>
      <c r="S11" t="s">
        <v>175</v>
      </c>
      <c r="T11" s="5" t="s">
        <v>0</v>
      </c>
      <c r="U11" t="s">
        <v>221</v>
      </c>
      <c r="V11" s="5" t="s">
        <v>25</v>
      </c>
      <c r="X11" t="s">
        <v>334</v>
      </c>
      <c r="Y11" s="4" t="s">
        <v>176</v>
      </c>
      <c r="Z11" t="s">
        <v>335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0" t="s">
        <v>24</v>
      </c>
      <c r="M12" t="s">
        <v>176</v>
      </c>
      <c r="N12" s="4" t="s">
        <v>0</v>
      </c>
      <c r="O12" t="s">
        <v>129</v>
      </c>
      <c r="P12" s="4" t="s">
        <v>25</v>
      </c>
      <c r="R12" s="10" t="s">
        <v>24</v>
      </c>
      <c r="S12" t="s">
        <v>199</v>
      </c>
      <c r="T12" s="4" t="s">
        <v>0</v>
      </c>
      <c r="U12" t="s">
        <v>253</v>
      </c>
      <c r="V12" s="4" t="s">
        <v>25</v>
      </c>
      <c r="X12" t="s">
        <v>334</v>
      </c>
      <c r="Y12" s="5" t="s">
        <v>177</v>
      </c>
      <c r="Z12" t="s">
        <v>335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1" t="s">
        <v>24</v>
      </c>
      <c r="M13" t="s">
        <v>177</v>
      </c>
      <c r="N13" s="5" t="s">
        <v>0</v>
      </c>
      <c r="O13" t="s">
        <v>128</v>
      </c>
      <c r="P13" s="5" t="s">
        <v>25</v>
      </c>
      <c r="R13" s="11" t="s">
        <v>24</v>
      </c>
      <c r="S13" t="s">
        <v>178</v>
      </c>
      <c r="T13" s="5" t="s">
        <v>0</v>
      </c>
      <c r="U13" t="s">
        <v>225</v>
      </c>
      <c r="V13" s="5" t="s">
        <v>25</v>
      </c>
      <c r="X13" t="s">
        <v>334</v>
      </c>
      <c r="Y13" s="4" t="s">
        <v>211</v>
      </c>
      <c r="Z13" t="s">
        <v>335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0" t="s">
        <v>24</v>
      </c>
      <c r="M14" t="s">
        <v>211</v>
      </c>
      <c r="N14" s="4" t="s">
        <v>0</v>
      </c>
      <c r="O14" t="s">
        <v>127</v>
      </c>
      <c r="P14" s="4" t="s">
        <v>25</v>
      </c>
      <c r="R14" s="10" t="s">
        <v>24</v>
      </c>
      <c r="S14" t="s">
        <v>211</v>
      </c>
      <c r="T14" s="4" t="s">
        <v>0</v>
      </c>
      <c r="U14" t="s">
        <v>224</v>
      </c>
      <c r="V14" s="4" t="s">
        <v>25</v>
      </c>
      <c r="X14" t="s">
        <v>334</v>
      </c>
      <c r="Y14" s="5" t="s">
        <v>178</v>
      </c>
      <c r="Z14" t="s">
        <v>335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1" t="s">
        <v>24</v>
      </c>
      <c r="M15" t="s">
        <v>178</v>
      </c>
      <c r="N15" s="5" t="s">
        <v>0</v>
      </c>
      <c r="O15" t="s">
        <v>126</v>
      </c>
      <c r="P15" s="5" t="s">
        <v>25</v>
      </c>
      <c r="R15" s="10" t="s">
        <v>24</v>
      </c>
      <c r="S15" t="s">
        <v>198</v>
      </c>
      <c r="T15" s="4" t="s">
        <v>0</v>
      </c>
      <c r="U15" t="s">
        <v>244</v>
      </c>
      <c r="V15" s="4" t="s">
        <v>25</v>
      </c>
      <c r="X15" t="s">
        <v>334</v>
      </c>
      <c r="Y15" s="4" t="s">
        <v>179</v>
      </c>
      <c r="Z15" t="s">
        <v>335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0" t="s">
        <v>24</v>
      </c>
      <c r="M16" t="s">
        <v>179</v>
      </c>
      <c r="N16" s="4" t="s">
        <v>0</v>
      </c>
      <c r="O16" t="s">
        <v>125</v>
      </c>
      <c r="P16" s="4" t="s">
        <v>25</v>
      </c>
      <c r="R16" s="11" t="s">
        <v>24</v>
      </c>
      <c r="S16" t="s">
        <v>210</v>
      </c>
      <c r="T16" s="5" t="s">
        <v>0</v>
      </c>
      <c r="U16" t="s">
        <v>218</v>
      </c>
      <c r="V16" s="5" t="s">
        <v>25</v>
      </c>
      <c r="X16" t="s">
        <v>334</v>
      </c>
      <c r="Y16" s="5" t="s">
        <v>180</v>
      </c>
      <c r="Z16" t="s">
        <v>335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1" t="s">
        <v>24</v>
      </c>
      <c r="M17" t="s">
        <v>180</v>
      </c>
      <c r="N17" s="5" t="s">
        <v>0</v>
      </c>
      <c r="O17" t="s">
        <v>122</v>
      </c>
      <c r="P17" s="5" t="s">
        <v>25</v>
      </c>
      <c r="R17" s="10" t="s">
        <v>24</v>
      </c>
      <c r="S17" t="s">
        <v>197</v>
      </c>
      <c r="T17" s="4" t="s">
        <v>0</v>
      </c>
      <c r="U17" t="s">
        <v>243</v>
      </c>
      <c r="V17" s="4" t="s">
        <v>25</v>
      </c>
      <c r="X17" t="s">
        <v>334</v>
      </c>
      <c r="Y17" s="4" t="s">
        <v>181</v>
      </c>
      <c r="Z17" t="s">
        <v>335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0" t="s">
        <v>24</v>
      </c>
      <c r="M18" t="s">
        <v>181</v>
      </c>
      <c r="N18" s="4" t="s">
        <v>0</v>
      </c>
      <c r="O18" t="s">
        <v>121</v>
      </c>
      <c r="P18" s="4" t="s">
        <v>25</v>
      </c>
      <c r="R18" s="10" t="s">
        <v>24</v>
      </c>
      <c r="S18" t="s">
        <v>209</v>
      </c>
      <c r="T18" s="4" t="s">
        <v>0</v>
      </c>
      <c r="U18" t="s">
        <v>219</v>
      </c>
      <c r="V18" s="4" t="s">
        <v>25</v>
      </c>
      <c r="X18" t="s">
        <v>334</v>
      </c>
      <c r="Y18" s="5" t="s">
        <v>182</v>
      </c>
      <c r="Z18" t="s">
        <v>335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1" t="s">
        <v>24</v>
      </c>
      <c r="M19" t="s">
        <v>182</v>
      </c>
      <c r="N19" s="5" t="s">
        <v>0</v>
      </c>
      <c r="O19" t="s">
        <v>120</v>
      </c>
      <c r="P19" s="5" t="s">
        <v>25</v>
      </c>
      <c r="R19" s="10" t="s">
        <v>24</v>
      </c>
      <c r="S19" t="s">
        <v>196</v>
      </c>
      <c r="T19" s="4" t="s">
        <v>0</v>
      </c>
      <c r="U19" t="s">
        <v>242</v>
      </c>
      <c r="V19" s="4" t="s">
        <v>25</v>
      </c>
      <c r="X19" t="s">
        <v>334</v>
      </c>
      <c r="Y19" s="4" t="s">
        <v>183</v>
      </c>
      <c r="Z19" t="s">
        <v>335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0" t="s">
        <v>24</v>
      </c>
      <c r="M20" t="s">
        <v>183</v>
      </c>
      <c r="N20" s="4" t="s">
        <v>0</v>
      </c>
      <c r="O20" t="s">
        <v>119</v>
      </c>
      <c r="P20" s="4" t="s">
        <v>25</v>
      </c>
      <c r="R20" s="10" t="s">
        <v>24</v>
      </c>
      <c r="S20" t="s">
        <v>195</v>
      </c>
      <c r="T20" s="4" t="s">
        <v>0</v>
      </c>
      <c r="U20" t="s">
        <v>241</v>
      </c>
      <c r="V20" s="4" t="s">
        <v>25</v>
      </c>
      <c r="X20" t="s">
        <v>334</v>
      </c>
      <c r="Y20" s="5" t="s">
        <v>184</v>
      </c>
      <c r="Z20" t="s">
        <v>335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1" t="s">
        <v>24</v>
      </c>
      <c r="M21" t="s">
        <v>184</v>
      </c>
      <c r="N21" s="5" t="s">
        <v>0</v>
      </c>
      <c r="O21" t="s">
        <v>118</v>
      </c>
      <c r="P21" s="5" t="s">
        <v>25</v>
      </c>
      <c r="R21" s="11" t="s">
        <v>24</v>
      </c>
      <c r="S21" t="s">
        <v>206</v>
      </c>
      <c r="T21" s="5" t="s">
        <v>0</v>
      </c>
      <c r="U21" t="s">
        <v>213</v>
      </c>
      <c r="V21" s="5" t="s">
        <v>25</v>
      </c>
      <c r="X21" t="s">
        <v>334</v>
      </c>
      <c r="Y21" s="4" t="s">
        <v>185</v>
      </c>
      <c r="Z21" t="s">
        <v>335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0" t="s">
        <v>24</v>
      </c>
      <c r="M22" t="s">
        <v>185</v>
      </c>
      <c r="N22" s="4" t="s">
        <v>0</v>
      </c>
      <c r="O22" t="s">
        <v>117</v>
      </c>
      <c r="P22" s="4" t="s">
        <v>25</v>
      </c>
      <c r="R22" s="10" t="s">
        <v>24</v>
      </c>
      <c r="S22" t="s">
        <v>194</v>
      </c>
      <c r="T22" s="4" t="s">
        <v>0</v>
      </c>
      <c r="U22" t="s">
        <v>240</v>
      </c>
      <c r="V22" s="4" t="s">
        <v>25</v>
      </c>
      <c r="X22" t="s">
        <v>334</v>
      </c>
      <c r="Y22" s="5" t="s">
        <v>186</v>
      </c>
      <c r="Z22" t="s">
        <v>335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1" t="s">
        <v>24</v>
      </c>
      <c r="M23" t="s">
        <v>186</v>
      </c>
      <c r="N23" s="5" t="s">
        <v>0</v>
      </c>
      <c r="O23" t="s">
        <v>116</v>
      </c>
      <c r="P23" s="5" t="s">
        <v>25</v>
      </c>
      <c r="R23" s="10" t="s">
        <v>24</v>
      </c>
      <c r="S23" t="s">
        <v>193</v>
      </c>
      <c r="T23" s="4" t="s">
        <v>0</v>
      </c>
      <c r="U23" t="s">
        <v>239</v>
      </c>
      <c r="V23" s="4" t="s">
        <v>25</v>
      </c>
      <c r="X23" t="s">
        <v>334</v>
      </c>
      <c r="Y23" s="4" t="s">
        <v>187</v>
      </c>
      <c r="Z23" t="s">
        <v>335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0" t="s">
        <v>24</v>
      </c>
      <c r="M24" t="s">
        <v>187</v>
      </c>
      <c r="N24" s="4" t="s">
        <v>0</v>
      </c>
      <c r="O24" t="s">
        <v>115</v>
      </c>
      <c r="P24" s="4" t="s">
        <v>25</v>
      </c>
      <c r="R24" s="10" t="s">
        <v>24</v>
      </c>
      <c r="S24" t="s">
        <v>192</v>
      </c>
      <c r="T24" s="4" t="s">
        <v>0</v>
      </c>
      <c r="U24" t="s">
        <v>238</v>
      </c>
      <c r="V24" s="4" t="s">
        <v>25</v>
      </c>
      <c r="X24" t="s">
        <v>334</v>
      </c>
      <c r="Y24" s="5" t="s">
        <v>188</v>
      </c>
      <c r="Z24" t="s">
        <v>335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1" t="s">
        <v>24</v>
      </c>
      <c r="M25" t="s">
        <v>188</v>
      </c>
      <c r="N25" s="5" t="s">
        <v>0</v>
      </c>
      <c r="O25" t="s">
        <v>252</v>
      </c>
      <c r="P25" s="5" t="s">
        <v>25</v>
      </c>
      <c r="R25" s="10" t="s">
        <v>24</v>
      </c>
      <c r="S25" t="s">
        <v>191</v>
      </c>
      <c r="T25" s="4" t="s">
        <v>0</v>
      </c>
      <c r="U25" t="s">
        <v>237</v>
      </c>
      <c r="V25" s="4" t="s">
        <v>25</v>
      </c>
      <c r="X25" t="s">
        <v>334</v>
      </c>
      <c r="Y25" s="4" t="s">
        <v>189</v>
      </c>
      <c r="Z25" t="s">
        <v>335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4" t="s">
        <v>24</v>
      </c>
      <c r="M26" t="s">
        <v>189</v>
      </c>
      <c r="N26" s="15" t="s">
        <v>0</v>
      </c>
      <c r="O26" t="s">
        <v>113</v>
      </c>
      <c r="P26" s="15" t="s">
        <v>25</v>
      </c>
      <c r="R26" s="14" t="s">
        <v>24</v>
      </c>
      <c r="S26" t="s">
        <v>190</v>
      </c>
      <c r="T26" s="15" t="s">
        <v>0</v>
      </c>
      <c r="U26" t="s">
        <v>236</v>
      </c>
      <c r="V26" s="15" t="s">
        <v>25</v>
      </c>
      <c r="X26" t="s">
        <v>334</v>
      </c>
      <c r="Y26" s="5" t="s">
        <v>190</v>
      </c>
      <c r="Z26" t="s">
        <v>335</v>
      </c>
    </row>
    <row r="27" spans="1:26">
      <c r="A27" s="2"/>
      <c r="L27" s="14" t="s">
        <v>24</v>
      </c>
      <c r="M27" t="s">
        <v>190</v>
      </c>
      <c r="N27" s="15" t="s">
        <v>0</v>
      </c>
      <c r="O27" t="s">
        <v>112</v>
      </c>
      <c r="P27" s="15" t="s">
        <v>25</v>
      </c>
      <c r="R27" s="22" t="s">
        <v>24</v>
      </c>
      <c r="S27" t="s">
        <v>208</v>
      </c>
      <c r="T27" s="23" t="s">
        <v>0</v>
      </c>
      <c r="U27" t="s">
        <v>214</v>
      </c>
      <c r="V27" s="23" t="s">
        <v>25</v>
      </c>
      <c r="X27" t="s">
        <v>334</v>
      </c>
      <c r="Y27" s="4" t="s">
        <v>191</v>
      </c>
      <c r="Z27" t="s">
        <v>335</v>
      </c>
    </row>
    <row r="28" spans="1:26">
      <c r="A28" s="2"/>
      <c r="L28" s="14" t="s">
        <v>24</v>
      </c>
      <c r="M28" t="s">
        <v>191</v>
      </c>
      <c r="N28" s="15" t="s">
        <v>0</v>
      </c>
      <c r="O28" t="s">
        <v>111</v>
      </c>
      <c r="P28" s="15" t="s">
        <v>25</v>
      </c>
      <c r="R28" s="14" t="s">
        <v>24</v>
      </c>
      <c r="S28" t="s">
        <v>189</v>
      </c>
      <c r="T28" s="15" t="s">
        <v>0</v>
      </c>
      <c r="U28" t="s">
        <v>235</v>
      </c>
      <c r="V28" s="15" t="s">
        <v>25</v>
      </c>
      <c r="X28" t="s">
        <v>334</v>
      </c>
      <c r="Y28" s="5" t="s">
        <v>192</v>
      </c>
      <c r="Z28" t="s">
        <v>335</v>
      </c>
    </row>
    <row r="29" spans="1:26">
      <c r="A29" s="2"/>
      <c r="L29" s="14" t="s">
        <v>24</v>
      </c>
      <c r="M29" t="s">
        <v>192</v>
      </c>
      <c r="N29" s="15" t="s">
        <v>0</v>
      </c>
      <c r="O29" t="s">
        <v>110</v>
      </c>
      <c r="P29" s="15" t="s">
        <v>25</v>
      </c>
      <c r="R29" s="14" t="s">
        <v>24</v>
      </c>
      <c r="S29" t="s">
        <v>176</v>
      </c>
      <c r="T29" s="15" t="s">
        <v>0</v>
      </c>
      <c r="U29" t="s">
        <v>222</v>
      </c>
      <c r="V29" s="15" t="s">
        <v>25</v>
      </c>
      <c r="X29" t="s">
        <v>334</v>
      </c>
      <c r="Y29" s="4" t="s">
        <v>193</v>
      </c>
      <c r="Z29" t="s">
        <v>335</v>
      </c>
    </row>
    <row r="30" spans="1:26">
      <c r="A30" s="2"/>
      <c r="L30" s="14" t="s">
        <v>24</v>
      </c>
      <c r="M30" t="s">
        <v>193</v>
      </c>
      <c r="N30" s="15" t="s">
        <v>0</v>
      </c>
      <c r="O30" t="s">
        <v>109</v>
      </c>
      <c r="P30" s="15" t="s">
        <v>25</v>
      </c>
      <c r="R30" s="14" t="s">
        <v>24</v>
      </c>
      <c r="S30" t="s">
        <v>207</v>
      </c>
      <c r="T30" s="15" t="s">
        <v>0</v>
      </c>
      <c r="U30" t="s">
        <v>215</v>
      </c>
      <c r="V30" s="15" t="s">
        <v>25</v>
      </c>
      <c r="X30" t="s">
        <v>334</v>
      </c>
      <c r="Y30" s="5" t="s">
        <v>194</v>
      </c>
      <c r="Z30" t="s">
        <v>335</v>
      </c>
    </row>
    <row r="31" spans="1:26">
      <c r="A31" s="2"/>
      <c r="L31" s="14" t="s">
        <v>24</v>
      </c>
      <c r="M31" t="s">
        <v>194</v>
      </c>
      <c r="N31" s="15" t="s">
        <v>0</v>
      </c>
      <c r="O31" t="s">
        <v>108</v>
      </c>
      <c r="P31" s="15" t="s">
        <v>25</v>
      </c>
      <c r="R31" s="14" t="s">
        <v>24</v>
      </c>
      <c r="S31" t="s">
        <v>172</v>
      </c>
      <c r="T31" s="15" t="s">
        <v>0</v>
      </c>
      <c r="U31" t="s">
        <v>216</v>
      </c>
      <c r="V31" s="15" t="s">
        <v>25</v>
      </c>
      <c r="X31" t="s">
        <v>334</v>
      </c>
      <c r="Y31" s="4" t="s">
        <v>195</v>
      </c>
      <c r="Z31" t="s">
        <v>335</v>
      </c>
    </row>
    <row r="32" spans="1:26">
      <c r="A32" s="2"/>
      <c r="L32" s="14" t="s">
        <v>24</v>
      </c>
      <c r="M32" t="s">
        <v>195</v>
      </c>
      <c r="N32" s="15" t="s">
        <v>0</v>
      </c>
      <c r="O32" t="s">
        <v>107</v>
      </c>
      <c r="P32" s="15" t="s">
        <v>25</v>
      </c>
      <c r="R32" s="22" t="s">
        <v>24</v>
      </c>
      <c r="S32" t="s">
        <v>188</v>
      </c>
      <c r="T32" s="23" t="s">
        <v>0</v>
      </c>
      <c r="U32" t="s">
        <v>251</v>
      </c>
      <c r="V32" s="23" t="s">
        <v>25</v>
      </c>
      <c r="X32" t="s">
        <v>334</v>
      </c>
      <c r="Y32" s="5" t="s">
        <v>196</v>
      </c>
      <c r="Z32" t="s">
        <v>335</v>
      </c>
    </row>
    <row r="33" spans="1:26">
      <c r="A33" s="2"/>
      <c r="L33" s="14" t="s">
        <v>24</v>
      </c>
      <c r="M33" t="s">
        <v>196</v>
      </c>
      <c r="N33" s="15" t="s">
        <v>0</v>
      </c>
      <c r="O33" t="s">
        <v>106</v>
      </c>
      <c r="P33" s="15" t="s">
        <v>25</v>
      </c>
      <c r="R33" s="22" t="s">
        <v>24</v>
      </c>
      <c r="S33" t="s">
        <v>182</v>
      </c>
      <c r="T33" s="23" t="s">
        <v>0</v>
      </c>
      <c r="U33" t="s">
        <v>228</v>
      </c>
      <c r="V33" s="23" t="s">
        <v>25</v>
      </c>
      <c r="X33" t="s">
        <v>334</v>
      </c>
      <c r="Y33" s="4" t="s">
        <v>197</v>
      </c>
      <c r="Z33" t="s">
        <v>335</v>
      </c>
    </row>
    <row r="34" spans="1:26">
      <c r="A34" s="2"/>
      <c r="L34" s="14" t="s">
        <v>24</v>
      </c>
      <c r="M34" t="s">
        <v>197</v>
      </c>
      <c r="N34" s="15" t="s">
        <v>0</v>
      </c>
      <c r="O34" t="s">
        <v>105</v>
      </c>
      <c r="P34" s="15" t="s">
        <v>25</v>
      </c>
      <c r="R34" s="14" t="s">
        <v>24</v>
      </c>
      <c r="S34" t="s">
        <v>187</v>
      </c>
      <c r="T34" s="15" t="s">
        <v>0</v>
      </c>
      <c r="U34" t="s">
        <v>234</v>
      </c>
      <c r="V34" s="15" t="s">
        <v>25</v>
      </c>
      <c r="X34" t="s">
        <v>334</v>
      </c>
      <c r="Y34" s="5" t="s">
        <v>198</v>
      </c>
      <c r="Z34" t="s">
        <v>335</v>
      </c>
    </row>
    <row r="35" spans="1:26">
      <c r="A35" s="2"/>
      <c r="L35" s="14" t="s">
        <v>24</v>
      </c>
      <c r="M35" t="s">
        <v>198</v>
      </c>
      <c r="N35" s="15" t="s">
        <v>0</v>
      </c>
      <c r="O35" t="s">
        <v>104</v>
      </c>
      <c r="P35" s="15" t="s">
        <v>25</v>
      </c>
      <c r="R35" s="22" t="s">
        <v>24</v>
      </c>
      <c r="S35" t="s">
        <v>186</v>
      </c>
      <c r="T35" s="23" t="s">
        <v>0</v>
      </c>
      <c r="U35" t="s">
        <v>233</v>
      </c>
      <c r="V35" s="23" t="s">
        <v>25</v>
      </c>
      <c r="X35" t="s">
        <v>334</v>
      </c>
      <c r="Y35" s="4" t="s">
        <v>199</v>
      </c>
      <c r="Z35" t="s">
        <v>335</v>
      </c>
    </row>
    <row r="36" spans="1:26">
      <c r="A36" s="2"/>
      <c r="L36" s="14" t="s">
        <v>24</v>
      </c>
      <c r="M36" t="s">
        <v>199</v>
      </c>
      <c r="N36" s="15" t="s">
        <v>0</v>
      </c>
      <c r="O36" t="s">
        <v>103</v>
      </c>
      <c r="P36" s="15" t="s">
        <v>25</v>
      </c>
      <c r="R36" s="14" t="s">
        <v>24</v>
      </c>
      <c r="S36" t="s">
        <v>185</v>
      </c>
      <c r="T36" s="15" t="s">
        <v>0</v>
      </c>
      <c r="U36" t="s">
        <v>232</v>
      </c>
      <c r="V36" s="15" t="s">
        <v>25</v>
      </c>
      <c r="X36" t="s">
        <v>334</v>
      </c>
      <c r="Y36" s="5" t="s">
        <v>200</v>
      </c>
      <c r="Z36" t="s">
        <v>335</v>
      </c>
    </row>
    <row r="37" spans="1:26">
      <c r="A37" s="2"/>
      <c r="L37" s="14" t="s">
        <v>24</v>
      </c>
      <c r="M37" t="s">
        <v>200</v>
      </c>
      <c r="N37" s="15" t="s">
        <v>0</v>
      </c>
      <c r="O37" t="s">
        <v>102</v>
      </c>
      <c r="P37" s="15" t="s">
        <v>25</v>
      </c>
      <c r="R37" s="22" t="s">
        <v>24</v>
      </c>
      <c r="S37" t="s">
        <v>177</v>
      </c>
      <c r="T37" s="23" t="s">
        <v>0</v>
      </c>
      <c r="U37" t="s">
        <v>223</v>
      </c>
      <c r="V37" s="23" t="s">
        <v>25</v>
      </c>
      <c r="X37" t="s">
        <v>334</v>
      </c>
      <c r="Y37" s="4" t="s">
        <v>201</v>
      </c>
      <c r="Z37" t="s">
        <v>335</v>
      </c>
    </row>
    <row r="38" spans="1:26">
      <c r="A38" s="2"/>
      <c r="L38" s="14" t="s">
        <v>24</v>
      </c>
      <c r="M38" t="s">
        <v>201</v>
      </c>
      <c r="N38" s="15" t="s">
        <v>0</v>
      </c>
      <c r="O38" t="s">
        <v>101</v>
      </c>
      <c r="P38" s="15" t="s">
        <v>25</v>
      </c>
      <c r="R38" s="22" t="s">
        <v>24</v>
      </c>
      <c r="S38" t="s">
        <v>184</v>
      </c>
      <c r="T38" s="23" t="s">
        <v>0</v>
      </c>
      <c r="U38" t="s">
        <v>231</v>
      </c>
      <c r="V38" s="23" t="s">
        <v>25</v>
      </c>
      <c r="X38" t="s">
        <v>334</v>
      </c>
      <c r="Y38" s="5" t="s">
        <v>202</v>
      </c>
      <c r="Z38" t="s">
        <v>335</v>
      </c>
    </row>
    <row r="39" spans="1:26">
      <c r="A39" s="2"/>
      <c r="L39" s="14" t="s">
        <v>24</v>
      </c>
      <c r="M39" t="s">
        <v>202</v>
      </c>
      <c r="N39" s="15" t="s">
        <v>0</v>
      </c>
      <c r="O39" t="s">
        <v>99</v>
      </c>
      <c r="P39" s="15" t="s">
        <v>25</v>
      </c>
      <c r="R39" s="14" t="s">
        <v>24</v>
      </c>
      <c r="S39" t="s">
        <v>181</v>
      </c>
      <c r="T39" s="15" t="s">
        <v>0</v>
      </c>
      <c r="U39" t="s">
        <v>227</v>
      </c>
      <c r="V39" s="15" t="s">
        <v>25</v>
      </c>
      <c r="X39" t="s">
        <v>334</v>
      </c>
      <c r="Y39" s="4" t="s">
        <v>203</v>
      </c>
      <c r="Z39" t="s">
        <v>335</v>
      </c>
    </row>
    <row r="40" spans="1:26">
      <c r="A40" s="2"/>
      <c r="L40" s="14" t="s">
        <v>24</v>
      </c>
      <c r="M40" t="s">
        <v>203</v>
      </c>
      <c r="N40" s="15" t="s">
        <v>0</v>
      </c>
      <c r="O40" t="s">
        <v>97</v>
      </c>
      <c r="P40" s="15" t="s">
        <v>25</v>
      </c>
      <c r="R40" s="14" t="s">
        <v>24</v>
      </c>
      <c r="S40" t="s">
        <v>174</v>
      </c>
      <c r="T40" s="15" t="s">
        <v>0</v>
      </c>
      <c r="U40" t="s">
        <v>220</v>
      </c>
      <c r="V40" s="15" t="s">
        <v>25</v>
      </c>
      <c r="X40" t="s">
        <v>334</v>
      </c>
      <c r="Y40" s="5" t="s">
        <v>204</v>
      </c>
      <c r="Z40" t="s">
        <v>335</v>
      </c>
    </row>
    <row r="41" spans="1:26">
      <c r="A41" s="2"/>
      <c r="L41" s="14" t="s">
        <v>24</v>
      </c>
      <c r="M41" t="s">
        <v>204</v>
      </c>
      <c r="N41" s="15" t="s">
        <v>0</v>
      </c>
      <c r="O41" t="s">
        <v>96</v>
      </c>
      <c r="P41" s="15" t="s">
        <v>25</v>
      </c>
      <c r="R41" s="22" t="s">
        <v>24</v>
      </c>
      <c r="S41" t="s">
        <v>173</v>
      </c>
      <c r="T41" s="23" t="s">
        <v>0</v>
      </c>
      <c r="U41" t="s">
        <v>217</v>
      </c>
      <c r="V41" s="23" t="s">
        <v>25</v>
      </c>
      <c r="X41" t="s">
        <v>334</v>
      </c>
      <c r="Y41" s="4" t="s">
        <v>205</v>
      </c>
      <c r="Z41" t="s">
        <v>335</v>
      </c>
    </row>
    <row r="42" spans="1:26">
      <c r="A42" s="2"/>
      <c r="L42" s="14" t="s">
        <v>24</v>
      </c>
      <c r="M42" t="s">
        <v>205</v>
      </c>
      <c r="N42" s="15" t="s">
        <v>0</v>
      </c>
      <c r="O42" t="s">
        <v>88</v>
      </c>
      <c r="P42" s="15" t="s">
        <v>25</v>
      </c>
      <c r="R42" s="22" t="s">
        <v>24</v>
      </c>
      <c r="S42" t="s">
        <v>180</v>
      </c>
      <c r="T42" s="23" t="s">
        <v>0</v>
      </c>
      <c r="U42" t="s">
        <v>229</v>
      </c>
      <c r="V42" s="23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P95"/>
  <sheetViews>
    <sheetView topLeftCell="A65" zoomScale="115" zoomScaleNormal="115" workbookViewId="0">
      <selection activeCell="A53" sqref="A53:C95"/>
    </sheetView>
  </sheetViews>
  <sheetFormatPr defaultRowHeight="16.5"/>
  <cols>
    <col min="3" max="3" width="12.625" customWidth="1"/>
    <col min="4" max="4" width="14.25" bestFit="1" customWidth="1"/>
    <col min="5" max="5" width="12.25" customWidth="1"/>
    <col min="6" max="6" width="15" bestFit="1" customWidth="1"/>
    <col min="8" max="8" width="12.125" bestFit="1" customWidth="1"/>
    <col min="9" max="9" width="10" customWidth="1"/>
    <col min="10" max="10" width="14.25" bestFit="1" customWidth="1"/>
    <col min="11" max="11" width="15.75" customWidth="1"/>
    <col min="12" max="12" width="15" bestFit="1" customWidth="1"/>
    <col min="14" max="14" width="12.125" bestFit="1" customWidth="1"/>
    <col min="15" max="15" width="8.875" bestFit="1" customWidth="1"/>
  </cols>
  <sheetData>
    <row r="1" spans="1:16">
      <c r="A1" t="s">
        <v>167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163</v>
      </c>
      <c r="K1" t="s">
        <v>84</v>
      </c>
      <c r="L1" t="s">
        <v>164</v>
      </c>
      <c r="M1" t="s">
        <v>85</v>
      </c>
      <c r="N1" t="s">
        <v>165</v>
      </c>
      <c r="O1" t="s">
        <v>86</v>
      </c>
      <c r="P1" t="s">
        <v>166</v>
      </c>
    </row>
    <row r="2" spans="1:16" hidden="1">
      <c r="A2">
        <v>40</v>
      </c>
      <c r="B2" t="s">
        <v>87</v>
      </c>
      <c r="C2" t="s">
        <v>157</v>
      </c>
      <c r="D2" t="s">
        <v>161</v>
      </c>
      <c r="E2" t="s">
        <v>135</v>
      </c>
      <c r="F2" t="s">
        <v>162</v>
      </c>
      <c r="G2">
        <v>5</v>
      </c>
      <c r="H2" t="s">
        <v>89</v>
      </c>
      <c r="I2" t="s">
        <v>142</v>
      </c>
      <c r="J2" t="s">
        <v>90</v>
      </c>
      <c r="K2">
        <v>1</v>
      </c>
      <c r="L2" t="s">
        <v>91</v>
      </c>
      <c r="M2" s="6" t="s">
        <v>124</v>
      </c>
      <c r="N2" t="s">
        <v>93</v>
      </c>
      <c r="O2" s="9" t="s">
        <v>94</v>
      </c>
      <c r="P2" t="s">
        <v>95</v>
      </c>
    </row>
    <row r="3" spans="1:16" hidden="1">
      <c r="A3">
        <v>39</v>
      </c>
      <c r="B3" t="s">
        <v>87</v>
      </c>
      <c r="C3" t="s">
        <v>156</v>
      </c>
      <c r="D3" t="s">
        <v>161</v>
      </c>
      <c r="E3" t="s">
        <v>154</v>
      </c>
      <c r="F3" t="s">
        <v>162</v>
      </c>
      <c r="G3">
        <v>4</v>
      </c>
      <c r="H3" t="s">
        <v>89</v>
      </c>
      <c r="I3" t="s">
        <v>142</v>
      </c>
      <c r="J3" t="s">
        <v>90</v>
      </c>
      <c r="K3">
        <v>1</v>
      </c>
      <c r="L3" t="s">
        <v>91</v>
      </c>
      <c r="M3" s="6" t="s">
        <v>149</v>
      </c>
      <c r="N3" t="s">
        <v>93</v>
      </c>
      <c r="O3" s="9" t="s">
        <v>94</v>
      </c>
      <c r="P3" t="s">
        <v>95</v>
      </c>
    </row>
    <row r="4" spans="1:16" hidden="1">
      <c r="A4">
        <v>38</v>
      </c>
      <c r="B4" t="s">
        <v>87</v>
      </c>
      <c r="C4" t="s">
        <v>155</v>
      </c>
      <c r="D4" t="s">
        <v>161</v>
      </c>
      <c r="E4" t="s">
        <v>159</v>
      </c>
      <c r="F4" t="s">
        <v>162</v>
      </c>
      <c r="G4">
        <v>5</v>
      </c>
      <c r="H4" t="s">
        <v>89</v>
      </c>
      <c r="I4" t="s">
        <v>148</v>
      </c>
      <c r="J4" t="s">
        <v>90</v>
      </c>
      <c r="K4">
        <v>1</v>
      </c>
      <c r="L4" t="s">
        <v>91</v>
      </c>
      <c r="M4" s="6" t="s">
        <v>149</v>
      </c>
      <c r="N4" t="s">
        <v>93</v>
      </c>
      <c r="O4" s="9" t="s">
        <v>94</v>
      </c>
      <c r="P4" t="s">
        <v>95</v>
      </c>
    </row>
    <row r="5" spans="1:16" hidden="1">
      <c r="A5">
        <v>37</v>
      </c>
      <c r="B5" t="s">
        <v>87</v>
      </c>
      <c r="C5" t="s">
        <v>615</v>
      </c>
      <c r="D5" t="s">
        <v>161</v>
      </c>
      <c r="E5" t="s">
        <v>154</v>
      </c>
      <c r="F5" t="s">
        <v>162</v>
      </c>
      <c r="G5">
        <v>5</v>
      </c>
      <c r="H5" t="s">
        <v>89</v>
      </c>
      <c r="I5" t="s">
        <v>143</v>
      </c>
      <c r="J5" t="s">
        <v>90</v>
      </c>
      <c r="K5">
        <v>1</v>
      </c>
      <c r="L5" t="s">
        <v>91</v>
      </c>
      <c r="M5" s="6" t="s">
        <v>149</v>
      </c>
      <c r="N5" t="s">
        <v>93</v>
      </c>
      <c r="O5" s="9" t="s">
        <v>94</v>
      </c>
      <c r="P5" t="s">
        <v>95</v>
      </c>
    </row>
    <row r="6" spans="1:16" hidden="1">
      <c r="A6">
        <v>36</v>
      </c>
      <c r="B6" t="s">
        <v>87</v>
      </c>
      <c r="C6" t="s">
        <v>150</v>
      </c>
      <c r="D6" t="s">
        <v>161</v>
      </c>
      <c r="E6" t="s">
        <v>152</v>
      </c>
      <c r="F6" t="s">
        <v>162</v>
      </c>
      <c r="G6">
        <v>4</v>
      </c>
      <c r="H6" t="s">
        <v>89</v>
      </c>
      <c r="I6" t="s">
        <v>146</v>
      </c>
      <c r="J6" t="s">
        <v>90</v>
      </c>
      <c r="K6">
        <v>0</v>
      </c>
      <c r="L6" t="s">
        <v>91</v>
      </c>
      <c r="M6" s="6" t="s">
        <v>149</v>
      </c>
      <c r="N6" t="s">
        <v>93</v>
      </c>
      <c r="O6" s="9" t="s">
        <v>94</v>
      </c>
      <c r="P6" t="s">
        <v>95</v>
      </c>
    </row>
    <row r="7" spans="1:16" hidden="1">
      <c r="A7">
        <v>35</v>
      </c>
      <c r="B7" t="s">
        <v>87</v>
      </c>
      <c r="C7" t="s">
        <v>136</v>
      </c>
      <c r="D7" t="s">
        <v>161</v>
      </c>
      <c r="E7" t="s">
        <v>138</v>
      </c>
      <c r="F7" t="s">
        <v>162</v>
      </c>
      <c r="G7">
        <v>5</v>
      </c>
      <c r="H7" t="s">
        <v>89</v>
      </c>
      <c r="I7" t="s">
        <v>142</v>
      </c>
      <c r="J7" t="s">
        <v>90</v>
      </c>
      <c r="K7">
        <v>0</v>
      </c>
      <c r="L7" t="s">
        <v>91</v>
      </c>
      <c r="M7" s="6" t="s">
        <v>149</v>
      </c>
      <c r="N7" t="s">
        <v>93</v>
      </c>
      <c r="O7" s="9" t="s">
        <v>94</v>
      </c>
      <c r="P7" t="s">
        <v>95</v>
      </c>
    </row>
    <row r="8" spans="1:16" hidden="1">
      <c r="A8">
        <v>34</v>
      </c>
      <c r="B8" t="s">
        <v>87</v>
      </c>
      <c r="C8" t="s">
        <v>133</v>
      </c>
      <c r="D8" t="s">
        <v>161</v>
      </c>
      <c r="E8" t="s">
        <v>134</v>
      </c>
      <c r="F8" t="s">
        <v>162</v>
      </c>
      <c r="G8">
        <v>5</v>
      </c>
      <c r="H8" t="s">
        <v>89</v>
      </c>
      <c r="I8" t="s">
        <v>140</v>
      </c>
      <c r="J8" t="s">
        <v>90</v>
      </c>
      <c r="K8">
        <v>0</v>
      </c>
      <c r="L8" t="s">
        <v>91</v>
      </c>
      <c r="M8" s="6" t="s">
        <v>149</v>
      </c>
      <c r="N8" t="s">
        <v>93</v>
      </c>
      <c r="O8" s="9" t="s">
        <v>94</v>
      </c>
      <c r="P8" t="s">
        <v>95</v>
      </c>
    </row>
    <row r="9" spans="1:16">
      <c r="A9">
        <v>33</v>
      </c>
      <c r="B9" t="s">
        <v>87</v>
      </c>
      <c r="C9" t="s">
        <v>132</v>
      </c>
      <c r="D9" t="s">
        <v>161</v>
      </c>
      <c r="E9" t="s">
        <v>151</v>
      </c>
      <c r="F9" t="s">
        <v>162</v>
      </c>
      <c r="G9">
        <v>5</v>
      </c>
      <c r="H9" t="s">
        <v>89</v>
      </c>
      <c r="I9" t="s">
        <v>140</v>
      </c>
      <c r="J9" t="s">
        <v>90</v>
      </c>
      <c r="K9">
        <v>0</v>
      </c>
      <c r="L9" t="s">
        <v>91</v>
      </c>
      <c r="M9" s="6" t="s">
        <v>149</v>
      </c>
      <c r="N9" t="s">
        <v>93</v>
      </c>
      <c r="O9" s="9" t="s">
        <v>100</v>
      </c>
      <c r="P9" t="s">
        <v>95</v>
      </c>
    </row>
    <row r="10" spans="1:16" hidden="1">
      <c r="A10">
        <v>32</v>
      </c>
      <c r="B10" t="s">
        <v>87</v>
      </c>
      <c r="C10" t="s">
        <v>131</v>
      </c>
      <c r="D10" t="s">
        <v>161</v>
      </c>
      <c r="E10" t="s">
        <v>137</v>
      </c>
      <c r="F10" t="s">
        <v>162</v>
      </c>
      <c r="G10">
        <v>4</v>
      </c>
      <c r="H10" t="s">
        <v>89</v>
      </c>
      <c r="I10" t="s">
        <v>148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 hidden="1">
      <c r="A11">
        <v>31</v>
      </c>
      <c r="B11" t="s">
        <v>87</v>
      </c>
      <c r="C11" t="s">
        <v>130</v>
      </c>
      <c r="D11" t="s">
        <v>161</v>
      </c>
      <c r="E11" t="s">
        <v>134</v>
      </c>
      <c r="F11" t="s">
        <v>162</v>
      </c>
      <c r="G11">
        <v>5</v>
      </c>
      <c r="H11" t="s">
        <v>89</v>
      </c>
      <c r="I11" t="s">
        <v>146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 hidden="1">
      <c r="A12">
        <v>30</v>
      </c>
      <c r="B12" t="s">
        <v>87</v>
      </c>
      <c r="C12" t="s">
        <v>129</v>
      </c>
      <c r="D12" t="s">
        <v>161</v>
      </c>
      <c r="E12" t="s">
        <v>134</v>
      </c>
      <c r="F12" t="s">
        <v>162</v>
      </c>
      <c r="G12">
        <v>4</v>
      </c>
      <c r="H12" t="s">
        <v>89</v>
      </c>
      <c r="I12" t="s">
        <v>144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29</v>
      </c>
      <c r="B13" t="s">
        <v>87</v>
      </c>
      <c r="C13" t="s">
        <v>128</v>
      </c>
      <c r="D13" t="s">
        <v>161</v>
      </c>
      <c r="E13" t="s">
        <v>151</v>
      </c>
      <c r="F13" t="s">
        <v>162</v>
      </c>
      <c r="G13">
        <v>5</v>
      </c>
      <c r="H13" t="s">
        <v>89</v>
      </c>
      <c r="I13" t="s">
        <v>144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 hidden="1">
      <c r="A14">
        <v>28</v>
      </c>
      <c r="B14" t="s">
        <v>87</v>
      </c>
      <c r="C14" t="s">
        <v>127</v>
      </c>
      <c r="D14" t="s">
        <v>161</v>
      </c>
      <c r="E14" t="s">
        <v>137</v>
      </c>
      <c r="F14" t="s">
        <v>162</v>
      </c>
      <c r="G14">
        <v>5</v>
      </c>
      <c r="H14" t="s">
        <v>89</v>
      </c>
      <c r="I14" t="s">
        <v>144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 hidden="1">
      <c r="A15">
        <v>27</v>
      </c>
      <c r="B15" t="s">
        <v>87</v>
      </c>
      <c r="C15" t="s">
        <v>126</v>
      </c>
      <c r="D15" t="s">
        <v>161</v>
      </c>
      <c r="E15" t="s">
        <v>134</v>
      </c>
      <c r="F15" t="s">
        <v>162</v>
      </c>
      <c r="G15">
        <v>5</v>
      </c>
      <c r="H15" t="s">
        <v>89</v>
      </c>
      <c r="I15" t="s">
        <v>141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26</v>
      </c>
      <c r="B16" t="s">
        <v>87</v>
      </c>
      <c r="C16" t="s">
        <v>125</v>
      </c>
      <c r="D16" t="s">
        <v>161</v>
      </c>
      <c r="E16" t="s">
        <v>168</v>
      </c>
      <c r="F16" t="s">
        <v>162</v>
      </c>
      <c r="G16">
        <v>5</v>
      </c>
      <c r="H16" t="s">
        <v>89</v>
      </c>
      <c r="I16" t="s">
        <v>139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16">
      <c r="A17">
        <v>25</v>
      </c>
      <c r="B17" t="s">
        <v>87</v>
      </c>
      <c r="C17" t="s">
        <v>122</v>
      </c>
      <c r="D17" t="s">
        <v>161</v>
      </c>
      <c r="E17" t="s">
        <v>168</v>
      </c>
      <c r="F17" t="s">
        <v>162</v>
      </c>
      <c r="G17">
        <v>5</v>
      </c>
      <c r="H17" t="s">
        <v>89</v>
      </c>
      <c r="I17" t="s">
        <v>143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16" hidden="1">
      <c r="A18">
        <v>24</v>
      </c>
      <c r="B18" t="s">
        <v>87</v>
      </c>
      <c r="C18" t="s">
        <v>121</v>
      </c>
      <c r="D18" t="s">
        <v>161</v>
      </c>
      <c r="E18" t="s">
        <v>137</v>
      </c>
      <c r="F18" t="s">
        <v>162</v>
      </c>
      <c r="G18">
        <v>4</v>
      </c>
      <c r="H18" t="s">
        <v>89</v>
      </c>
      <c r="I18" t="s">
        <v>145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16">
      <c r="A19">
        <v>23</v>
      </c>
      <c r="B19" t="s">
        <v>87</v>
      </c>
      <c r="C19" t="s">
        <v>120</v>
      </c>
      <c r="D19" t="s">
        <v>161</v>
      </c>
      <c r="E19" t="s">
        <v>158</v>
      </c>
      <c r="F19" t="s">
        <v>162</v>
      </c>
      <c r="G19">
        <v>5</v>
      </c>
      <c r="H19" t="s">
        <v>89</v>
      </c>
      <c r="I19" t="s">
        <v>141</v>
      </c>
      <c r="J19" t="s">
        <v>90</v>
      </c>
      <c r="K19">
        <v>0</v>
      </c>
      <c r="L19" t="s">
        <v>91</v>
      </c>
      <c r="M19" t="s">
        <v>123</v>
      </c>
      <c r="N19" t="s">
        <v>93</v>
      </c>
      <c r="O19" t="s">
        <v>100</v>
      </c>
      <c r="P19" t="s">
        <v>95</v>
      </c>
    </row>
    <row r="20" spans="1:16" hidden="1">
      <c r="A20">
        <v>22</v>
      </c>
      <c r="B20" t="s">
        <v>87</v>
      </c>
      <c r="C20" t="s">
        <v>119</v>
      </c>
      <c r="D20" t="s">
        <v>161</v>
      </c>
      <c r="E20" t="s">
        <v>134</v>
      </c>
      <c r="F20" t="s">
        <v>162</v>
      </c>
      <c r="G20">
        <v>4</v>
      </c>
      <c r="H20" t="s">
        <v>89</v>
      </c>
      <c r="I20" t="s">
        <v>141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16">
      <c r="A21">
        <v>21</v>
      </c>
      <c r="B21" t="s">
        <v>87</v>
      </c>
      <c r="C21" t="s">
        <v>118</v>
      </c>
      <c r="D21" t="s">
        <v>161</v>
      </c>
      <c r="E21" t="s">
        <v>158</v>
      </c>
      <c r="F21" t="s">
        <v>162</v>
      </c>
      <c r="G21">
        <v>4</v>
      </c>
      <c r="H21" t="s">
        <v>89</v>
      </c>
      <c r="I21" t="s">
        <v>139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</row>
    <row r="22" spans="1:16" hidden="1">
      <c r="A22">
        <v>20</v>
      </c>
      <c r="B22" t="s">
        <v>87</v>
      </c>
      <c r="C22" t="s">
        <v>117</v>
      </c>
      <c r="D22" t="s">
        <v>161</v>
      </c>
      <c r="E22" t="s">
        <v>137</v>
      </c>
      <c r="F22" t="s">
        <v>162</v>
      </c>
      <c r="G22">
        <v>4</v>
      </c>
      <c r="H22" t="s">
        <v>89</v>
      </c>
      <c r="I22" t="s">
        <v>143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16">
      <c r="A23">
        <v>19</v>
      </c>
      <c r="B23" t="s">
        <v>87</v>
      </c>
      <c r="C23" t="s">
        <v>116</v>
      </c>
      <c r="D23" t="s">
        <v>161</v>
      </c>
      <c r="E23" t="s">
        <v>151</v>
      </c>
      <c r="F23" t="s">
        <v>162</v>
      </c>
      <c r="G23">
        <v>5</v>
      </c>
      <c r="H23" t="s">
        <v>89</v>
      </c>
      <c r="I23" t="s">
        <v>141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16" hidden="1">
      <c r="A24">
        <v>18</v>
      </c>
      <c r="B24" t="s">
        <v>87</v>
      </c>
      <c r="C24" t="s">
        <v>114</v>
      </c>
      <c r="D24" t="s">
        <v>161</v>
      </c>
      <c r="E24" t="s">
        <v>151</v>
      </c>
      <c r="F24" t="s">
        <v>162</v>
      </c>
      <c r="G24">
        <v>4</v>
      </c>
      <c r="H24" t="s">
        <v>89</v>
      </c>
      <c r="I24" t="s">
        <v>147</v>
      </c>
      <c r="J24" t="s">
        <v>90</v>
      </c>
      <c r="K24">
        <v>0</v>
      </c>
      <c r="L24" t="s">
        <v>91</v>
      </c>
      <c r="M24" t="s">
        <v>92</v>
      </c>
      <c r="N24" t="s">
        <v>93</v>
      </c>
      <c r="O24" t="s">
        <v>94</v>
      </c>
      <c r="P24" t="s">
        <v>95</v>
      </c>
    </row>
    <row r="25" spans="1:16">
      <c r="A25">
        <v>17</v>
      </c>
      <c r="B25" t="s">
        <v>87</v>
      </c>
      <c r="C25" t="s">
        <v>113</v>
      </c>
      <c r="D25" t="s">
        <v>161</v>
      </c>
      <c r="E25" t="s">
        <v>154</v>
      </c>
      <c r="F25" t="s">
        <v>162</v>
      </c>
      <c r="G25">
        <v>4</v>
      </c>
      <c r="H25" t="s">
        <v>89</v>
      </c>
      <c r="I25" t="s">
        <v>145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100</v>
      </c>
      <c r="P25" t="s">
        <v>95</v>
      </c>
    </row>
    <row r="26" spans="1:16" hidden="1">
      <c r="A26">
        <v>16</v>
      </c>
      <c r="B26" t="s">
        <v>87</v>
      </c>
      <c r="C26" t="s">
        <v>112</v>
      </c>
      <c r="D26" t="s">
        <v>161</v>
      </c>
      <c r="E26" t="s">
        <v>134</v>
      </c>
      <c r="F26" t="s">
        <v>162</v>
      </c>
      <c r="G26">
        <v>5</v>
      </c>
      <c r="H26" t="s">
        <v>89</v>
      </c>
      <c r="I26" t="s">
        <v>139</v>
      </c>
      <c r="J26" t="s">
        <v>90</v>
      </c>
      <c r="K26">
        <v>0</v>
      </c>
      <c r="L26" t="s">
        <v>91</v>
      </c>
      <c r="M26" t="s">
        <v>98</v>
      </c>
      <c r="N26" t="s">
        <v>93</v>
      </c>
      <c r="O26" t="s">
        <v>94</v>
      </c>
      <c r="P26" t="s">
        <v>95</v>
      </c>
    </row>
    <row r="27" spans="1:16" hidden="1">
      <c r="A27">
        <v>15</v>
      </c>
      <c r="B27" t="s">
        <v>87</v>
      </c>
      <c r="C27" t="s">
        <v>111</v>
      </c>
      <c r="D27" t="s">
        <v>161</v>
      </c>
      <c r="E27" t="s">
        <v>168</v>
      </c>
      <c r="F27" t="s">
        <v>162</v>
      </c>
      <c r="G27">
        <v>4</v>
      </c>
      <c r="H27" t="s">
        <v>89</v>
      </c>
      <c r="I27" t="s">
        <v>145</v>
      </c>
      <c r="J27" t="s">
        <v>90</v>
      </c>
      <c r="K27">
        <v>0</v>
      </c>
      <c r="L27" t="s">
        <v>91</v>
      </c>
      <c r="M27" t="s">
        <v>92</v>
      </c>
      <c r="N27" t="s">
        <v>93</v>
      </c>
      <c r="O27" t="s">
        <v>94</v>
      </c>
      <c r="P27" t="s">
        <v>95</v>
      </c>
    </row>
    <row r="28" spans="1:16" hidden="1">
      <c r="A28">
        <v>14</v>
      </c>
      <c r="B28" t="s">
        <v>87</v>
      </c>
      <c r="C28" t="s">
        <v>110</v>
      </c>
      <c r="D28" t="s">
        <v>161</v>
      </c>
      <c r="E28" t="s">
        <v>168</v>
      </c>
      <c r="F28" t="s">
        <v>162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98</v>
      </c>
      <c r="N28" t="s">
        <v>93</v>
      </c>
      <c r="O28" t="s">
        <v>94</v>
      </c>
      <c r="P28" t="s">
        <v>95</v>
      </c>
    </row>
    <row r="29" spans="1:16" hidden="1">
      <c r="A29">
        <v>13</v>
      </c>
      <c r="B29" t="s">
        <v>87</v>
      </c>
      <c r="C29" t="s">
        <v>109</v>
      </c>
      <c r="D29" t="s">
        <v>161</v>
      </c>
      <c r="E29" t="s">
        <v>158</v>
      </c>
      <c r="F29" t="s">
        <v>162</v>
      </c>
      <c r="G29">
        <v>5</v>
      </c>
      <c r="H29" t="s">
        <v>89</v>
      </c>
      <c r="I29" t="s">
        <v>147</v>
      </c>
      <c r="J29" t="s">
        <v>90</v>
      </c>
      <c r="K29">
        <v>0</v>
      </c>
      <c r="L29" t="s">
        <v>91</v>
      </c>
      <c r="M29" t="s">
        <v>92</v>
      </c>
      <c r="N29" t="s">
        <v>93</v>
      </c>
      <c r="O29" t="s">
        <v>94</v>
      </c>
      <c r="P29" t="s">
        <v>95</v>
      </c>
    </row>
    <row r="30" spans="1:16" hidden="1">
      <c r="A30">
        <v>12</v>
      </c>
      <c r="B30" t="s">
        <v>87</v>
      </c>
      <c r="C30" t="s">
        <v>108</v>
      </c>
      <c r="D30" t="s">
        <v>161</v>
      </c>
      <c r="E30" t="s">
        <v>154</v>
      </c>
      <c r="F30" t="s">
        <v>162</v>
      </c>
      <c r="G30">
        <v>4</v>
      </c>
      <c r="H30" t="s">
        <v>89</v>
      </c>
      <c r="I30" t="s">
        <v>147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16" hidden="1">
      <c r="A31">
        <v>11</v>
      </c>
      <c r="B31" t="s">
        <v>87</v>
      </c>
      <c r="C31" t="s">
        <v>107</v>
      </c>
      <c r="D31" t="s">
        <v>161</v>
      </c>
      <c r="E31" t="s">
        <v>137</v>
      </c>
      <c r="F31" t="s">
        <v>162</v>
      </c>
      <c r="G31">
        <v>5</v>
      </c>
      <c r="H31" t="s">
        <v>89</v>
      </c>
      <c r="I31" t="s">
        <v>147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16" hidden="1">
      <c r="A32">
        <v>10</v>
      </c>
      <c r="B32" t="s">
        <v>87</v>
      </c>
      <c r="C32" t="s">
        <v>106</v>
      </c>
      <c r="D32" t="s">
        <v>161</v>
      </c>
      <c r="E32" t="s">
        <v>154</v>
      </c>
      <c r="F32" t="s">
        <v>162</v>
      </c>
      <c r="G32">
        <v>5</v>
      </c>
      <c r="H32" t="s">
        <v>89</v>
      </c>
      <c r="I32" t="s">
        <v>139</v>
      </c>
      <c r="J32" t="s">
        <v>90</v>
      </c>
      <c r="K32">
        <v>0</v>
      </c>
      <c r="L32" t="s">
        <v>91</v>
      </c>
      <c r="M32" t="s">
        <v>98</v>
      </c>
      <c r="N32" t="s">
        <v>93</v>
      </c>
      <c r="O32" t="s">
        <v>94</v>
      </c>
      <c r="P32" t="s">
        <v>95</v>
      </c>
    </row>
    <row r="33" spans="1:16">
      <c r="A33">
        <v>9</v>
      </c>
      <c r="B33" t="s">
        <v>87</v>
      </c>
      <c r="C33" t="s">
        <v>105</v>
      </c>
      <c r="D33" t="s">
        <v>161</v>
      </c>
      <c r="E33" t="s">
        <v>134</v>
      </c>
      <c r="F33" t="s">
        <v>162</v>
      </c>
      <c r="G33">
        <v>4</v>
      </c>
      <c r="H33" t="s">
        <v>89</v>
      </c>
      <c r="I33" t="s">
        <v>139</v>
      </c>
      <c r="J33" t="s">
        <v>90</v>
      </c>
      <c r="K33">
        <v>0</v>
      </c>
      <c r="L33" t="s">
        <v>91</v>
      </c>
      <c r="M33" t="s">
        <v>92</v>
      </c>
      <c r="N33" t="s">
        <v>93</v>
      </c>
      <c r="O33" t="s">
        <v>100</v>
      </c>
      <c r="P33" t="s">
        <v>95</v>
      </c>
    </row>
    <row r="34" spans="1:16" hidden="1">
      <c r="A34">
        <v>8</v>
      </c>
      <c r="B34" t="s">
        <v>87</v>
      </c>
      <c r="C34" t="s">
        <v>104</v>
      </c>
      <c r="D34" t="s">
        <v>161</v>
      </c>
      <c r="E34" t="s">
        <v>151</v>
      </c>
      <c r="F34" t="s">
        <v>162</v>
      </c>
      <c r="G34">
        <v>5</v>
      </c>
      <c r="H34" t="s">
        <v>89</v>
      </c>
      <c r="I34" t="s">
        <v>139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94</v>
      </c>
      <c r="P34" t="s">
        <v>95</v>
      </c>
    </row>
    <row r="35" spans="1:16" hidden="1">
      <c r="A35">
        <v>7</v>
      </c>
      <c r="B35" t="s">
        <v>87</v>
      </c>
      <c r="C35" t="s">
        <v>103</v>
      </c>
      <c r="D35" t="s">
        <v>161</v>
      </c>
      <c r="E35" t="s">
        <v>154</v>
      </c>
      <c r="F35" t="s">
        <v>162</v>
      </c>
      <c r="G35">
        <v>4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6</v>
      </c>
      <c r="B36" t="s">
        <v>87</v>
      </c>
      <c r="C36" t="s">
        <v>102</v>
      </c>
      <c r="D36" t="s">
        <v>161</v>
      </c>
      <c r="E36" t="s">
        <v>137</v>
      </c>
      <c r="F36" t="s">
        <v>162</v>
      </c>
      <c r="G36">
        <v>5</v>
      </c>
      <c r="H36" t="s">
        <v>89</v>
      </c>
      <c r="I36" t="s">
        <v>145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100</v>
      </c>
      <c r="P36" t="s">
        <v>95</v>
      </c>
    </row>
    <row r="37" spans="1:16">
      <c r="A37">
        <v>5</v>
      </c>
      <c r="B37" t="s">
        <v>87</v>
      </c>
      <c r="C37" t="s">
        <v>101</v>
      </c>
      <c r="D37" t="s">
        <v>161</v>
      </c>
      <c r="E37" t="s">
        <v>134</v>
      </c>
      <c r="F37" t="s">
        <v>162</v>
      </c>
      <c r="G37">
        <v>4</v>
      </c>
      <c r="H37" t="s">
        <v>89</v>
      </c>
      <c r="I37" t="s">
        <v>145</v>
      </c>
      <c r="J37" t="s">
        <v>90</v>
      </c>
      <c r="K37">
        <v>0</v>
      </c>
      <c r="L37" t="s">
        <v>91</v>
      </c>
      <c r="M37" t="s">
        <v>98</v>
      </c>
      <c r="N37" t="s">
        <v>93</v>
      </c>
      <c r="O37" t="s">
        <v>100</v>
      </c>
      <c r="P37" t="s">
        <v>95</v>
      </c>
    </row>
    <row r="38" spans="1:16">
      <c r="A38">
        <v>4</v>
      </c>
      <c r="B38" t="s">
        <v>87</v>
      </c>
      <c r="C38" t="s">
        <v>99</v>
      </c>
      <c r="D38" t="s">
        <v>161</v>
      </c>
      <c r="E38" t="s">
        <v>137</v>
      </c>
      <c r="F38" t="s">
        <v>162</v>
      </c>
      <c r="G38">
        <v>4</v>
      </c>
      <c r="H38" t="s">
        <v>89</v>
      </c>
      <c r="I38" t="s">
        <v>139</v>
      </c>
      <c r="J38" t="s">
        <v>90</v>
      </c>
      <c r="K38">
        <v>0</v>
      </c>
      <c r="L38" t="s">
        <v>91</v>
      </c>
      <c r="M38" t="s">
        <v>92</v>
      </c>
      <c r="N38" t="s">
        <v>93</v>
      </c>
      <c r="O38" t="s">
        <v>100</v>
      </c>
      <c r="P38" t="s">
        <v>95</v>
      </c>
    </row>
    <row r="39" spans="1:16" hidden="1">
      <c r="A39">
        <v>3</v>
      </c>
      <c r="B39" t="s">
        <v>87</v>
      </c>
      <c r="C39" t="s">
        <v>97</v>
      </c>
      <c r="D39" t="s">
        <v>161</v>
      </c>
      <c r="E39" t="s">
        <v>154</v>
      </c>
      <c r="F39" t="s">
        <v>162</v>
      </c>
      <c r="G39">
        <v>4</v>
      </c>
      <c r="H39" t="s">
        <v>89</v>
      </c>
      <c r="I39" t="s">
        <v>145</v>
      </c>
      <c r="J39" t="s">
        <v>90</v>
      </c>
      <c r="K39">
        <v>0</v>
      </c>
      <c r="L39" t="s">
        <v>91</v>
      </c>
      <c r="M39" t="s">
        <v>98</v>
      </c>
      <c r="N39" t="s">
        <v>93</v>
      </c>
      <c r="O39" t="s">
        <v>94</v>
      </c>
      <c r="P39" t="s">
        <v>95</v>
      </c>
    </row>
    <row r="40" spans="1:16" hidden="1">
      <c r="A40">
        <v>2</v>
      </c>
      <c r="B40" t="s">
        <v>87</v>
      </c>
      <c r="C40" t="s">
        <v>96</v>
      </c>
      <c r="D40" t="s">
        <v>161</v>
      </c>
      <c r="E40" t="s">
        <v>158</v>
      </c>
      <c r="F40" t="s">
        <v>162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92</v>
      </c>
      <c r="N40" t="s">
        <v>93</v>
      </c>
      <c r="O40" t="s">
        <v>94</v>
      </c>
      <c r="P40" t="s">
        <v>95</v>
      </c>
    </row>
    <row r="41" spans="1:16" hidden="1">
      <c r="A41">
        <v>1</v>
      </c>
      <c r="B41" t="s">
        <v>87</v>
      </c>
      <c r="C41" t="s">
        <v>88</v>
      </c>
      <c r="D41" t="s">
        <v>161</v>
      </c>
      <c r="E41" t="s">
        <v>137</v>
      </c>
      <c r="F41" t="s">
        <v>162</v>
      </c>
      <c r="G41">
        <v>4</v>
      </c>
      <c r="H41" t="s">
        <v>89</v>
      </c>
      <c r="I41" t="s">
        <v>141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160</v>
      </c>
    </row>
    <row r="42" spans="1:16" hidden="1">
      <c r="A42">
        <v>0</v>
      </c>
      <c r="B42" t="s">
        <v>87</v>
      </c>
      <c r="C42" t="s">
        <v>426</v>
      </c>
      <c r="D42" t="s">
        <v>161</v>
      </c>
      <c r="E42" t="s">
        <v>267</v>
      </c>
      <c r="F42" t="s">
        <v>162</v>
      </c>
      <c r="G42">
        <v>5</v>
      </c>
      <c r="H42" t="s">
        <v>89</v>
      </c>
      <c r="I42" t="s">
        <v>140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124</v>
      </c>
      <c r="P42" t="s">
        <v>160</v>
      </c>
    </row>
    <row r="43" spans="1:16" hidden="1">
      <c r="A43">
        <v>0</v>
      </c>
      <c r="B43" t="s">
        <v>87</v>
      </c>
      <c r="C43" t="s">
        <v>587</v>
      </c>
      <c r="D43" t="s">
        <v>161</v>
      </c>
      <c r="E43" t="s">
        <v>270</v>
      </c>
      <c r="F43" t="s">
        <v>162</v>
      </c>
      <c r="G43">
        <v>5</v>
      </c>
      <c r="H43" t="s">
        <v>89</v>
      </c>
      <c r="I43" t="s">
        <v>140</v>
      </c>
      <c r="J43" t="s">
        <v>90</v>
      </c>
      <c r="K43">
        <v>0</v>
      </c>
      <c r="L43" t="s">
        <v>91</v>
      </c>
      <c r="M43" t="s">
        <v>92</v>
      </c>
      <c r="N43" t="s">
        <v>93</v>
      </c>
      <c r="O43" t="s">
        <v>124</v>
      </c>
      <c r="P43" t="s">
        <v>160</v>
      </c>
    </row>
    <row r="44" spans="1:16" hidden="1">
      <c r="A44">
        <v>0</v>
      </c>
      <c r="B44" t="s">
        <v>87</v>
      </c>
      <c r="C44" t="s">
        <v>424</v>
      </c>
      <c r="D44" t="s">
        <v>161</v>
      </c>
      <c r="E44" t="s">
        <v>266</v>
      </c>
      <c r="F44" t="s">
        <v>162</v>
      </c>
      <c r="G44">
        <v>5</v>
      </c>
      <c r="H44" t="s">
        <v>89</v>
      </c>
      <c r="I44" t="s">
        <v>140</v>
      </c>
      <c r="J44" t="s">
        <v>90</v>
      </c>
      <c r="K44">
        <v>0</v>
      </c>
      <c r="L44" t="s">
        <v>91</v>
      </c>
      <c r="M44" t="s">
        <v>92</v>
      </c>
      <c r="N44" t="s">
        <v>93</v>
      </c>
      <c r="O44" t="s">
        <v>124</v>
      </c>
      <c r="P44" t="s">
        <v>160</v>
      </c>
    </row>
    <row r="50" spans="1:16" ht="17.25" thickBot="1"/>
    <row r="51" spans="1:16" s="21" customFormat="1" ht="26.25" thickBot="1">
      <c r="D51" s="43" t="s">
        <v>605</v>
      </c>
      <c r="E51" s="44"/>
      <c r="F51" s="44"/>
      <c r="G51" s="44"/>
      <c r="H51" s="44"/>
      <c r="I51" s="45"/>
      <c r="J51" s="43" t="s">
        <v>604</v>
      </c>
      <c r="K51" s="44"/>
      <c r="L51" s="44"/>
      <c r="M51" s="44"/>
      <c r="N51" s="44"/>
      <c r="O51" s="45"/>
    </row>
    <row r="52" spans="1:16">
      <c r="A52" t="s">
        <v>167</v>
      </c>
      <c r="B52" t="s">
        <v>12</v>
      </c>
      <c r="C52" t="s">
        <v>80</v>
      </c>
      <c r="D52" t="s">
        <v>13</v>
      </c>
      <c r="E52" t="s">
        <v>11</v>
      </c>
      <c r="F52" t="s">
        <v>14</v>
      </c>
      <c r="G52" t="s">
        <v>15</v>
      </c>
      <c r="H52" t="s">
        <v>163</v>
      </c>
      <c r="I52" t="s">
        <v>164</v>
      </c>
      <c r="J52" t="s">
        <v>165</v>
      </c>
      <c r="K52" t="s">
        <v>588</v>
      </c>
      <c r="L52" t="s">
        <v>589</v>
      </c>
      <c r="M52" t="s">
        <v>590</v>
      </c>
      <c r="N52" t="s">
        <v>591</v>
      </c>
      <c r="O52" t="s">
        <v>592</v>
      </c>
      <c r="P52" t="s">
        <v>166</v>
      </c>
    </row>
    <row r="53" spans="1:16">
      <c r="A53">
        <v>27</v>
      </c>
      <c r="B53" t="s">
        <v>87</v>
      </c>
      <c r="C53" t="s">
        <v>125</v>
      </c>
      <c r="D53" t="s">
        <v>597</v>
      </c>
      <c r="E53" t="s">
        <v>632</v>
      </c>
      <c r="F53" t="s">
        <v>596</v>
      </c>
      <c r="G53" t="s">
        <v>663</v>
      </c>
      <c r="H53" t="s">
        <v>598</v>
      </c>
      <c r="I53" t="s">
        <v>692</v>
      </c>
      <c r="J53" t="s">
        <v>601</v>
      </c>
      <c r="K53" t="s">
        <v>722</v>
      </c>
      <c r="L53" t="s">
        <v>602</v>
      </c>
      <c r="M53" t="s">
        <v>721</v>
      </c>
      <c r="N53" t="s">
        <v>603</v>
      </c>
      <c r="O53" t="s">
        <v>723</v>
      </c>
      <c r="P53" t="s">
        <v>95</v>
      </c>
    </row>
    <row r="54" spans="1:16">
      <c r="A54">
        <v>41</v>
      </c>
      <c r="B54" t="s">
        <v>87</v>
      </c>
      <c r="C54" t="s">
        <v>157</v>
      </c>
      <c r="D54" t="s">
        <v>597</v>
      </c>
      <c r="E54" t="s">
        <v>599</v>
      </c>
      <c r="F54" t="s">
        <v>596</v>
      </c>
      <c r="G54" t="s">
        <v>599</v>
      </c>
      <c r="H54" t="s">
        <v>598</v>
      </c>
      <c r="I54" t="s">
        <v>599</v>
      </c>
      <c r="J54" t="s">
        <v>601</v>
      </c>
      <c r="K54" t="s">
        <v>600</v>
      </c>
      <c r="L54" t="s">
        <v>602</v>
      </c>
      <c r="M54" t="s">
        <v>600</v>
      </c>
      <c r="N54" t="s">
        <v>603</v>
      </c>
      <c r="O54" t="s">
        <v>600</v>
      </c>
      <c r="P54" t="s">
        <v>95</v>
      </c>
    </row>
    <row r="55" spans="1:16">
      <c r="A55">
        <v>1</v>
      </c>
      <c r="B55" t="s">
        <v>87</v>
      </c>
      <c r="C55" t="s">
        <v>88</v>
      </c>
      <c r="D55" t="s">
        <v>597</v>
      </c>
      <c r="E55" t="s">
        <v>621</v>
      </c>
      <c r="F55" t="s">
        <v>596</v>
      </c>
      <c r="G55" t="s">
        <v>664</v>
      </c>
      <c r="H55" t="s">
        <v>598</v>
      </c>
      <c r="I55" t="s">
        <v>622</v>
      </c>
      <c r="J55" t="s">
        <v>601</v>
      </c>
      <c r="K55" t="s">
        <v>724</v>
      </c>
      <c r="L55" t="s">
        <v>602</v>
      </c>
      <c r="M55" t="s">
        <v>725</v>
      </c>
      <c r="N55" t="s">
        <v>603</v>
      </c>
      <c r="O55" t="s">
        <v>726</v>
      </c>
      <c r="P55" t="s">
        <v>95</v>
      </c>
    </row>
    <row r="56" spans="1:16" ht="17.25">
      <c r="A56">
        <v>2</v>
      </c>
      <c r="B56" t="s">
        <v>87</v>
      </c>
      <c r="C56" t="s">
        <v>96</v>
      </c>
      <c r="D56" t="s">
        <v>597</v>
      </c>
      <c r="E56" t="s">
        <v>633</v>
      </c>
      <c r="F56" t="s">
        <v>596</v>
      </c>
      <c r="G56" t="s">
        <v>665</v>
      </c>
      <c r="H56" t="s">
        <v>598</v>
      </c>
      <c r="I56" t="s">
        <v>720</v>
      </c>
      <c r="J56" t="s">
        <v>601</v>
      </c>
      <c r="K56" t="s">
        <v>727</v>
      </c>
      <c r="L56" t="s">
        <v>602</v>
      </c>
      <c r="M56" t="s">
        <v>728</v>
      </c>
      <c r="N56" t="s">
        <v>603</v>
      </c>
      <c r="O56" t="s">
        <v>729</v>
      </c>
      <c r="P56" t="s">
        <v>95</v>
      </c>
    </row>
    <row r="57" spans="1:16">
      <c r="A57">
        <v>3</v>
      </c>
      <c r="B57" t="s">
        <v>87</v>
      </c>
      <c r="C57" t="s">
        <v>97</v>
      </c>
      <c r="D57" t="s">
        <v>597</v>
      </c>
      <c r="E57" t="s">
        <v>634</v>
      </c>
      <c r="F57" t="s">
        <v>596</v>
      </c>
      <c r="G57" t="s">
        <v>619</v>
      </c>
      <c r="H57" t="s">
        <v>598</v>
      </c>
      <c r="I57" t="s">
        <v>620</v>
      </c>
      <c r="J57" t="s">
        <v>601</v>
      </c>
      <c r="K57" t="s">
        <v>730</v>
      </c>
      <c r="L57" t="s">
        <v>602</v>
      </c>
      <c r="M57" t="s">
        <v>731</v>
      </c>
      <c r="N57" t="s">
        <v>603</v>
      </c>
      <c r="O57" t="s">
        <v>732</v>
      </c>
      <c r="P57" t="s">
        <v>95</v>
      </c>
    </row>
    <row r="58" spans="1:16">
      <c r="A58">
        <v>4</v>
      </c>
      <c r="B58" t="s">
        <v>87</v>
      </c>
      <c r="C58" t="s">
        <v>99</v>
      </c>
      <c r="D58" t="s">
        <v>597</v>
      </c>
      <c r="E58" t="s">
        <v>635</v>
      </c>
      <c r="F58" t="s">
        <v>596</v>
      </c>
      <c r="G58" t="s">
        <v>666</v>
      </c>
      <c r="H58" t="s">
        <v>598</v>
      </c>
      <c r="I58" t="s">
        <v>626</v>
      </c>
      <c r="J58" t="s">
        <v>601</v>
      </c>
      <c r="K58" t="s">
        <v>733</v>
      </c>
      <c r="L58" t="s">
        <v>602</v>
      </c>
      <c r="M58" t="s">
        <v>734</v>
      </c>
      <c r="N58" t="s">
        <v>603</v>
      </c>
      <c r="O58" t="s">
        <v>735</v>
      </c>
      <c r="P58" t="s">
        <v>95</v>
      </c>
    </row>
    <row r="59" spans="1:16">
      <c r="A59">
        <v>5</v>
      </c>
      <c r="B59" t="s">
        <v>87</v>
      </c>
      <c r="C59" t="s">
        <v>101</v>
      </c>
      <c r="D59" t="s">
        <v>597</v>
      </c>
      <c r="E59" t="s">
        <v>636</v>
      </c>
      <c r="F59" t="s">
        <v>596</v>
      </c>
      <c r="G59" t="s">
        <v>667</v>
      </c>
      <c r="H59" t="s">
        <v>598</v>
      </c>
      <c r="I59" t="s">
        <v>693</v>
      </c>
      <c r="J59" t="s">
        <v>601</v>
      </c>
      <c r="K59" t="s">
        <v>736</v>
      </c>
      <c r="L59" t="s">
        <v>602</v>
      </c>
      <c r="M59" t="s">
        <v>737</v>
      </c>
      <c r="N59" t="s">
        <v>603</v>
      </c>
      <c r="O59" t="s">
        <v>738</v>
      </c>
      <c r="P59" t="s">
        <v>95</v>
      </c>
    </row>
    <row r="60" spans="1:16">
      <c r="A60">
        <v>6</v>
      </c>
      <c r="B60" t="s">
        <v>87</v>
      </c>
      <c r="C60" t="s">
        <v>102</v>
      </c>
      <c r="D60" t="s">
        <v>597</v>
      </c>
      <c r="E60" t="s">
        <v>637</v>
      </c>
      <c r="F60" t="s">
        <v>596</v>
      </c>
      <c r="G60" t="s">
        <v>606</v>
      </c>
      <c r="H60" t="s">
        <v>598</v>
      </c>
      <c r="I60" t="s">
        <v>607</v>
      </c>
      <c r="J60" t="s">
        <v>601</v>
      </c>
      <c r="K60" t="s">
        <v>739</v>
      </c>
      <c r="L60" t="s">
        <v>602</v>
      </c>
      <c r="M60" t="s">
        <v>740</v>
      </c>
      <c r="N60" t="s">
        <v>603</v>
      </c>
      <c r="O60" t="s">
        <v>741</v>
      </c>
      <c r="P60" t="s">
        <v>95</v>
      </c>
    </row>
    <row r="61" spans="1:16">
      <c r="A61">
        <v>23</v>
      </c>
      <c r="B61" t="s">
        <v>87</v>
      </c>
      <c r="C61" t="s">
        <v>119</v>
      </c>
      <c r="D61" t="s">
        <v>597</v>
      </c>
      <c r="E61" t="s">
        <v>638</v>
      </c>
      <c r="F61" t="s">
        <v>596</v>
      </c>
      <c r="G61" t="s">
        <v>668</v>
      </c>
      <c r="H61" t="s">
        <v>598</v>
      </c>
      <c r="I61" t="s">
        <v>694</v>
      </c>
      <c r="J61" t="s">
        <v>601</v>
      </c>
      <c r="K61" t="s">
        <v>742</v>
      </c>
      <c r="L61" t="s">
        <v>602</v>
      </c>
      <c r="M61" t="s">
        <v>743</v>
      </c>
      <c r="N61" t="s">
        <v>603</v>
      </c>
      <c r="O61" t="s">
        <v>744</v>
      </c>
      <c r="P61" t="s">
        <v>95</v>
      </c>
    </row>
    <row r="62" spans="1:16">
      <c r="A62">
        <v>32</v>
      </c>
      <c r="B62" t="s">
        <v>87</v>
      </c>
      <c r="C62" t="s">
        <v>130</v>
      </c>
      <c r="D62" t="s">
        <v>597</v>
      </c>
      <c r="E62" t="s">
        <v>639</v>
      </c>
      <c r="F62" t="s">
        <v>596</v>
      </c>
      <c r="G62" t="s">
        <v>669</v>
      </c>
      <c r="H62" t="s">
        <v>598</v>
      </c>
      <c r="I62" t="s">
        <v>695</v>
      </c>
      <c r="J62" t="s">
        <v>601</v>
      </c>
      <c r="K62" t="s">
        <v>745</v>
      </c>
      <c r="L62" t="s">
        <v>602</v>
      </c>
      <c r="M62" t="s">
        <v>746</v>
      </c>
      <c r="N62" t="s">
        <v>603</v>
      </c>
      <c r="O62" t="s">
        <v>747</v>
      </c>
      <c r="P62" t="s">
        <v>95</v>
      </c>
    </row>
    <row r="63" spans="1:16">
      <c r="A63">
        <v>7</v>
      </c>
      <c r="B63" t="s">
        <v>87</v>
      </c>
      <c r="C63" t="s">
        <v>103</v>
      </c>
      <c r="D63" t="s">
        <v>597</v>
      </c>
      <c r="E63" t="s">
        <v>640</v>
      </c>
      <c r="F63" t="s">
        <v>596</v>
      </c>
      <c r="G63" t="s">
        <v>625</v>
      </c>
      <c r="H63" t="s">
        <v>598</v>
      </c>
      <c r="I63" t="s">
        <v>696</v>
      </c>
      <c r="J63" t="s">
        <v>601</v>
      </c>
      <c r="K63" t="s">
        <v>748</v>
      </c>
      <c r="L63" t="s">
        <v>602</v>
      </c>
      <c r="M63" t="s">
        <v>749</v>
      </c>
      <c r="N63" t="s">
        <v>603</v>
      </c>
      <c r="O63" t="s">
        <v>750</v>
      </c>
      <c r="P63" t="s">
        <v>95</v>
      </c>
    </row>
    <row r="64" spans="1:16">
      <c r="A64">
        <v>28</v>
      </c>
      <c r="B64" t="s">
        <v>87</v>
      </c>
      <c r="C64" t="s">
        <v>126</v>
      </c>
      <c r="D64" t="s">
        <v>597</v>
      </c>
      <c r="E64" t="s">
        <v>641</v>
      </c>
      <c r="F64" t="s">
        <v>596</v>
      </c>
      <c r="G64" t="s">
        <v>670</v>
      </c>
      <c r="H64" t="s">
        <v>598</v>
      </c>
      <c r="I64" t="s">
        <v>697</v>
      </c>
      <c r="J64" t="s">
        <v>601</v>
      </c>
      <c r="K64" t="s">
        <v>751</v>
      </c>
      <c r="L64" t="s">
        <v>602</v>
      </c>
      <c r="M64" t="s">
        <v>752</v>
      </c>
      <c r="N64" t="s">
        <v>603</v>
      </c>
      <c r="O64" t="s">
        <v>753</v>
      </c>
      <c r="P64" t="s">
        <v>95</v>
      </c>
    </row>
    <row r="65" spans="1:16">
      <c r="A65">
        <v>29</v>
      </c>
      <c r="B65" t="s">
        <v>87</v>
      </c>
      <c r="C65" t="s">
        <v>127</v>
      </c>
      <c r="D65" t="s">
        <v>597</v>
      </c>
      <c r="E65" t="s">
        <v>642</v>
      </c>
      <c r="F65" t="s">
        <v>596</v>
      </c>
      <c r="G65" t="s">
        <v>671</v>
      </c>
      <c r="H65" t="s">
        <v>598</v>
      </c>
      <c r="I65" t="s">
        <v>616</v>
      </c>
      <c r="J65" t="s">
        <v>601</v>
      </c>
      <c r="K65" t="s">
        <v>754</v>
      </c>
      <c r="L65" t="s">
        <v>602</v>
      </c>
      <c r="M65" t="s">
        <v>755</v>
      </c>
      <c r="N65" t="s">
        <v>603</v>
      </c>
      <c r="O65" t="s">
        <v>756</v>
      </c>
      <c r="P65" t="s">
        <v>95</v>
      </c>
    </row>
    <row r="66" spans="1:16">
      <c r="A66">
        <v>8</v>
      </c>
      <c r="B66" t="s">
        <v>87</v>
      </c>
      <c r="C66" t="s">
        <v>104</v>
      </c>
      <c r="D66" t="s">
        <v>597</v>
      </c>
      <c r="E66" t="s">
        <v>643</v>
      </c>
      <c r="F66" t="s">
        <v>596</v>
      </c>
      <c r="G66" t="s">
        <v>672</v>
      </c>
      <c r="H66" t="s">
        <v>598</v>
      </c>
      <c r="I66" t="s">
        <v>698</v>
      </c>
      <c r="J66" t="s">
        <v>601</v>
      </c>
      <c r="K66" t="s">
        <v>757</v>
      </c>
      <c r="L66" t="s">
        <v>602</v>
      </c>
      <c r="M66" t="s">
        <v>758</v>
      </c>
      <c r="N66" t="s">
        <v>603</v>
      </c>
      <c r="O66" t="s">
        <v>759</v>
      </c>
      <c r="P66" t="s">
        <v>95</v>
      </c>
    </row>
    <row r="67" spans="1:16">
      <c r="A67">
        <v>34</v>
      </c>
      <c r="B67" t="s">
        <v>87</v>
      </c>
      <c r="C67" t="s">
        <v>132</v>
      </c>
      <c r="D67" t="s">
        <v>597</v>
      </c>
      <c r="E67" t="s">
        <v>644</v>
      </c>
      <c r="F67" t="s">
        <v>596</v>
      </c>
      <c r="G67" t="s">
        <v>618</v>
      </c>
      <c r="H67" t="s">
        <v>598</v>
      </c>
      <c r="I67" t="s">
        <v>699</v>
      </c>
      <c r="J67" t="s">
        <v>601</v>
      </c>
      <c r="K67" t="s">
        <v>760</v>
      </c>
      <c r="L67" t="s">
        <v>602</v>
      </c>
      <c r="M67" t="s">
        <v>761</v>
      </c>
      <c r="N67" t="s">
        <v>603</v>
      </c>
      <c r="O67" t="s">
        <v>762</v>
      </c>
      <c r="P67" t="s">
        <v>95</v>
      </c>
    </row>
    <row r="68" spans="1:16">
      <c r="A68">
        <v>9</v>
      </c>
      <c r="B68" t="s">
        <v>87</v>
      </c>
      <c r="C68" t="s">
        <v>105</v>
      </c>
      <c r="D68" t="s">
        <v>597</v>
      </c>
      <c r="E68" t="s">
        <v>645</v>
      </c>
      <c r="F68" t="s">
        <v>596</v>
      </c>
      <c r="G68" t="s">
        <v>673</v>
      </c>
      <c r="H68" t="s">
        <v>598</v>
      </c>
      <c r="I68" t="s">
        <v>700</v>
      </c>
      <c r="J68" t="s">
        <v>601</v>
      </c>
      <c r="K68" t="s">
        <v>763</v>
      </c>
      <c r="L68" t="s">
        <v>602</v>
      </c>
      <c r="M68" t="s">
        <v>764</v>
      </c>
      <c r="N68" t="s">
        <v>603</v>
      </c>
      <c r="O68" t="s">
        <v>765</v>
      </c>
      <c r="P68" t="s">
        <v>95</v>
      </c>
    </row>
    <row r="69" spans="1:16">
      <c r="A69">
        <v>35</v>
      </c>
      <c r="B69" t="s">
        <v>87</v>
      </c>
      <c r="C69" t="s">
        <v>133</v>
      </c>
      <c r="D69" t="s">
        <v>597</v>
      </c>
      <c r="E69" t="s">
        <v>646</v>
      </c>
      <c r="F69" t="s">
        <v>596</v>
      </c>
      <c r="G69" t="s">
        <v>674</v>
      </c>
      <c r="H69" t="s">
        <v>598</v>
      </c>
      <c r="I69" t="s">
        <v>701</v>
      </c>
      <c r="J69" t="s">
        <v>601</v>
      </c>
      <c r="K69" t="s">
        <v>766</v>
      </c>
      <c r="L69" t="s">
        <v>602</v>
      </c>
      <c r="M69" t="s">
        <v>767</v>
      </c>
      <c r="N69" t="s">
        <v>603</v>
      </c>
      <c r="O69" t="s">
        <v>768</v>
      </c>
      <c r="P69" t="s">
        <v>95</v>
      </c>
    </row>
    <row r="70" spans="1:16">
      <c r="A70">
        <v>10</v>
      </c>
      <c r="B70" t="s">
        <v>87</v>
      </c>
      <c r="C70" t="s">
        <v>106</v>
      </c>
      <c r="D70" t="s">
        <v>597</v>
      </c>
      <c r="E70" t="s">
        <v>647</v>
      </c>
      <c r="F70" t="s">
        <v>596</v>
      </c>
      <c r="G70" t="s">
        <v>675</v>
      </c>
      <c r="H70" t="s">
        <v>598</v>
      </c>
      <c r="I70" t="s">
        <v>702</v>
      </c>
      <c r="J70" t="s">
        <v>601</v>
      </c>
      <c r="K70" t="s">
        <v>769</v>
      </c>
      <c r="L70" t="s">
        <v>602</v>
      </c>
      <c r="M70" t="s">
        <v>770</v>
      </c>
      <c r="N70" t="s">
        <v>603</v>
      </c>
      <c r="O70" t="s">
        <v>771</v>
      </c>
      <c r="P70" t="s">
        <v>95</v>
      </c>
    </row>
    <row r="71" spans="1:16">
      <c r="A71">
        <v>11</v>
      </c>
      <c r="B71" t="s">
        <v>87</v>
      </c>
      <c r="C71" t="s">
        <v>107</v>
      </c>
      <c r="D71" t="s">
        <v>597</v>
      </c>
      <c r="E71" t="s">
        <v>609</v>
      </c>
      <c r="F71" t="s">
        <v>596</v>
      </c>
      <c r="G71" t="s">
        <v>676</v>
      </c>
      <c r="H71" t="s">
        <v>598</v>
      </c>
      <c r="I71" t="s">
        <v>703</v>
      </c>
      <c r="J71" t="s">
        <v>601</v>
      </c>
      <c r="K71" t="s">
        <v>772</v>
      </c>
      <c r="L71" t="s">
        <v>602</v>
      </c>
      <c r="M71" t="s">
        <v>773</v>
      </c>
      <c r="N71" t="s">
        <v>603</v>
      </c>
      <c r="O71" t="s">
        <v>776</v>
      </c>
      <c r="P71" t="s">
        <v>95</v>
      </c>
    </row>
    <row r="72" spans="1:16">
      <c r="A72">
        <v>40</v>
      </c>
      <c r="B72" t="s">
        <v>87</v>
      </c>
      <c r="C72" t="s">
        <v>156</v>
      </c>
      <c r="D72" t="s">
        <v>597</v>
      </c>
      <c r="E72" t="s">
        <v>599</v>
      </c>
      <c r="F72" t="s">
        <v>596</v>
      </c>
      <c r="G72" t="s">
        <v>599</v>
      </c>
      <c r="H72" t="s">
        <v>598</v>
      </c>
      <c r="I72" t="s">
        <v>599</v>
      </c>
      <c r="J72" t="s">
        <v>601</v>
      </c>
      <c r="K72" t="s">
        <v>600</v>
      </c>
      <c r="L72" t="s">
        <v>602</v>
      </c>
      <c r="M72" t="s">
        <v>600</v>
      </c>
      <c r="N72" t="s">
        <v>603</v>
      </c>
      <c r="O72" t="s">
        <v>600</v>
      </c>
      <c r="P72" t="s">
        <v>95</v>
      </c>
    </row>
    <row r="73" spans="1:16">
      <c r="A73">
        <v>12</v>
      </c>
      <c r="B73" t="s">
        <v>87</v>
      </c>
      <c r="C73" t="s">
        <v>108</v>
      </c>
      <c r="D73" t="s">
        <v>597</v>
      </c>
      <c r="E73" t="s">
        <v>623</v>
      </c>
      <c r="F73" t="s">
        <v>596</v>
      </c>
      <c r="G73" t="s">
        <v>677</v>
      </c>
      <c r="H73" t="s">
        <v>598</v>
      </c>
      <c r="I73" t="s">
        <v>704</v>
      </c>
      <c r="J73" t="s">
        <v>601</v>
      </c>
      <c r="K73" t="s">
        <v>774</v>
      </c>
      <c r="L73" t="s">
        <v>602</v>
      </c>
      <c r="M73" t="s">
        <v>775</v>
      </c>
      <c r="N73" t="s">
        <v>603</v>
      </c>
      <c r="O73" t="s">
        <v>777</v>
      </c>
      <c r="P73" t="s">
        <v>95</v>
      </c>
    </row>
    <row r="74" spans="1:16">
      <c r="A74">
        <v>13</v>
      </c>
      <c r="B74" t="s">
        <v>87</v>
      </c>
      <c r="C74" t="s">
        <v>109</v>
      </c>
      <c r="D74" t="s">
        <v>597</v>
      </c>
      <c r="E74" t="s">
        <v>593</v>
      </c>
      <c r="F74" t="s">
        <v>596</v>
      </c>
      <c r="G74" t="s">
        <v>594</v>
      </c>
      <c r="H74" t="s">
        <v>598</v>
      </c>
      <c r="I74" t="s">
        <v>595</v>
      </c>
      <c r="J74" t="s">
        <v>601</v>
      </c>
      <c r="K74" t="s">
        <v>778</v>
      </c>
      <c r="L74" t="s">
        <v>602</v>
      </c>
      <c r="M74" t="s">
        <v>779</v>
      </c>
      <c r="N74" t="s">
        <v>603</v>
      </c>
      <c r="O74" t="s">
        <v>780</v>
      </c>
      <c r="P74" t="s">
        <v>95</v>
      </c>
    </row>
    <row r="75" spans="1:16">
      <c r="A75">
        <v>14</v>
      </c>
      <c r="B75" t="s">
        <v>87</v>
      </c>
      <c r="C75" t="s">
        <v>978</v>
      </c>
      <c r="D75" t="s">
        <v>597</v>
      </c>
      <c r="E75" t="s">
        <v>648</v>
      </c>
      <c r="F75" t="s">
        <v>596</v>
      </c>
      <c r="G75" t="s">
        <v>678</v>
      </c>
      <c r="H75" t="s">
        <v>598</v>
      </c>
      <c r="I75" t="s">
        <v>705</v>
      </c>
      <c r="J75" t="s">
        <v>601</v>
      </c>
      <c r="K75" t="s">
        <v>781</v>
      </c>
      <c r="L75" t="s">
        <v>602</v>
      </c>
      <c r="M75" t="s">
        <v>782</v>
      </c>
      <c r="N75" t="s">
        <v>603</v>
      </c>
      <c r="O75" t="s">
        <v>783</v>
      </c>
      <c r="P75" t="s">
        <v>95</v>
      </c>
    </row>
    <row r="76" spans="1:16">
      <c r="A76">
        <v>15</v>
      </c>
      <c r="B76" t="s">
        <v>87</v>
      </c>
      <c r="C76" t="s">
        <v>111</v>
      </c>
      <c r="D76" t="s">
        <v>597</v>
      </c>
      <c r="E76" t="s">
        <v>649</v>
      </c>
      <c r="F76" t="s">
        <v>596</v>
      </c>
      <c r="G76" t="s">
        <v>679</v>
      </c>
      <c r="H76" t="s">
        <v>598</v>
      </c>
      <c r="I76" t="s">
        <v>706</v>
      </c>
      <c r="J76" t="s">
        <v>601</v>
      </c>
      <c r="K76" t="s">
        <v>784</v>
      </c>
      <c r="L76" t="s">
        <v>602</v>
      </c>
      <c r="M76" t="s">
        <v>785</v>
      </c>
      <c r="N76" t="s">
        <v>603</v>
      </c>
      <c r="O76" t="s">
        <v>786</v>
      </c>
      <c r="P76" t="s">
        <v>95</v>
      </c>
    </row>
    <row r="77" spans="1:16">
      <c r="A77">
        <v>16</v>
      </c>
      <c r="B77" t="s">
        <v>87</v>
      </c>
      <c r="C77" t="s">
        <v>112</v>
      </c>
      <c r="D77" t="s">
        <v>597</v>
      </c>
      <c r="E77" t="s">
        <v>650</v>
      </c>
      <c r="F77" t="s">
        <v>596</v>
      </c>
      <c r="G77" t="s">
        <v>611</v>
      </c>
      <c r="H77" t="s">
        <v>598</v>
      </c>
      <c r="I77" t="s">
        <v>610</v>
      </c>
      <c r="J77" t="s">
        <v>601</v>
      </c>
      <c r="K77" t="s">
        <v>787</v>
      </c>
      <c r="L77" t="s">
        <v>602</v>
      </c>
      <c r="M77" t="s">
        <v>788</v>
      </c>
      <c r="N77" t="s">
        <v>603</v>
      </c>
      <c r="O77" t="s">
        <v>789</v>
      </c>
      <c r="P77" t="s">
        <v>95</v>
      </c>
    </row>
    <row r="78" spans="1:16">
      <c r="A78">
        <v>38</v>
      </c>
      <c r="B78" t="s">
        <v>87</v>
      </c>
      <c r="C78" t="s">
        <v>615</v>
      </c>
      <c r="D78" t="s">
        <v>597</v>
      </c>
      <c r="E78" t="s">
        <v>599</v>
      </c>
      <c r="F78" t="s">
        <v>596</v>
      </c>
      <c r="G78" t="s">
        <v>599</v>
      </c>
      <c r="H78" t="s">
        <v>598</v>
      </c>
      <c r="I78" t="s">
        <v>599</v>
      </c>
      <c r="J78" t="s">
        <v>601</v>
      </c>
      <c r="K78" t="s">
        <v>600</v>
      </c>
      <c r="L78" t="s">
        <v>602</v>
      </c>
      <c r="M78" t="s">
        <v>600</v>
      </c>
      <c r="N78" t="s">
        <v>603</v>
      </c>
      <c r="O78" t="s">
        <v>600</v>
      </c>
      <c r="P78" t="s">
        <v>95</v>
      </c>
    </row>
    <row r="79" spans="1:16">
      <c r="A79">
        <v>17</v>
      </c>
      <c r="B79" t="s">
        <v>87</v>
      </c>
      <c r="C79" t="s">
        <v>113</v>
      </c>
      <c r="D79" t="s">
        <v>597</v>
      </c>
      <c r="E79" t="s">
        <v>651</v>
      </c>
      <c r="F79" t="s">
        <v>596</v>
      </c>
      <c r="G79" t="s">
        <v>680</v>
      </c>
      <c r="H79" t="s">
        <v>598</v>
      </c>
      <c r="I79" t="s">
        <v>624</v>
      </c>
      <c r="J79" t="s">
        <v>601</v>
      </c>
      <c r="K79" t="s">
        <v>790</v>
      </c>
      <c r="L79" t="s">
        <v>602</v>
      </c>
      <c r="M79" t="s">
        <v>791</v>
      </c>
      <c r="N79" t="s">
        <v>603</v>
      </c>
      <c r="O79" t="s">
        <v>792</v>
      </c>
      <c r="P79" t="s">
        <v>95</v>
      </c>
    </row>
    <row r="80" spans="1:16">
      <c r="A80">
        <v>31</v>
      </c>
      <c r="B80" t="s">
        <v>87</v>
      </c>
      <c r="C80" t="s">
        <v>129</v>
      </c>
      <c r="D80" t="s">
        <v>597</v>
      </c>
      <c r="E80" t="s">
        <v>652</v>
      </c>
      <c r="F80" t="s">
        <v>596</v>
      </c>
      <c r="G80" t="s">
        <v>630</v>
      </c>
      <c r="H80" t="s">
        <v>598</v>
      </c>
      <c r="I80" t="s">
        <v>707</v>
      </c>
      <c r="J80" t="s">
        <v>601</v>
      </c>
      <c r="K80" t="s">
        <v>793</v>
      </c>
      <c r="L80" t="s">
        <v>602</v>
      </c>
      <c r="M80" t="s">
        <v>794</v>
      </c>
      <c r="N80" t="s">
        <v>603</v>
      </c>
      <c r="O80" t="s">
        <v>795</v>
      </c>
      <c r="P80" t="s">
        <v>95</v>
      </c>
    </row>
    <row r="81" spans="1:16">
      <c r="A81">
        <v>39</v>
      </c>
      <c r="B81" t="s">
        <v>87</v>
      </c>
      <c r="C81" t="s">
        <v>155</v>
      </c>
      <c r="D81" t="s">
        <v>597</v>
      </c>
      <c r="E81" t="s">
        <v>599</v>
      </c>
      <c r="F81" t="s">
        <v>596</v>
      </c>
      <c r="G81" t="s">
        <v>599</v>
      </c>
      <c r="H81" t="s">
        <v>598</v>
      </c>
      <c r="I81" t="s">
        <v>599</v>
      </c>
      <c r="J81" t="s">
        <v>601</v>
      </c>
      <c r="K81" t="s">
        <v>600</v>
      </c>
      <c r="L81" t="s">
        <v>602</v>
      </c>
      <c r="M81" t="s">
        <v>600</v>
      </c>
      <c r="N81" t="s">
        <v>603</v>
      </c>
      <c r="O81" t="s">
        <v>600</v>
      </c>
      <c r="P81" t="s">
        <v>95</v>
      </c>
    </row>
    <row r="82" spans="1:16">
      <c r="A82">
        <v>37</v>
      </c>
      <c r="B82" t="s">
        <v>87</v>
      </c>
      <c r="C82" t="s">
        <v>150</v>
      </c>
      <c r="D82" t="s">
        <v>597</v>
      </c>
      <c r="E82" t="s">
        <v>653</v>
      </c>
      <c r="F82" t="s">
        <v>596</v>
      </c>
      <c r="G82" t="s">
        <v>681</v>
      </c>
      <c r="H82" t="s">
        <v>598</v>
      </c>
      <c r="I82" t="s">
        <v>708</v>
      </c>
      <c r="J82" t="s">
        <v>601</v>
      </c>
      <c r="K82" t="s">
        <v>796</v>
      </c>
      <c r="L82" t="s">
        <v>602</v>
      </c>
      <c r="M82" t="s">
        <v>797</v>
      </c>
      <c r="N82" t="s">
        <v>603</v>
      </c>
      <c r="O82" t="s">
        <v>798</v>
      </c>
      <c r="P82" t="s">
        <v>95</v>
      </c>
    </row>
    <row r="83" spans="1:16">
      <c r="A83">
        <v>18</v>
      </c>
      <c r="B83" t="s">
        <v>87</v>
      </c>
      <c r="C83" t="s">
        <v>252</v>
      </c>
      <c r="D83" t="s">
        <v>597</v>
      </c>
      <c r="E83" t="s">
        <v>654</v>
      </c>
      <c r="F83" t="s">
        <v>596</v>
      </c>
      <c r="G83" t="s">
        <v>682</v>
      </c>
      <c r="H83" t="s">
        <v>598</v>
      </c>
      <c r="I83" t="s">
        <v>709</v>
      </c>
      <c r="J83" t="s">
        <v>601</v>
      </c>
      <c r="K83" t="s">
        <v>799</v>
      </c>
      <c r="L83" t="s">
        <v>602</v>
      </c>
      <c r="M83" t="s">
        <v>800</v>
      </c>
      <c r="N83" t="s">
        <v>603</v>
      </c>
      <c r="O83" t="s">
        <v>801</v>
      </c>
      <c r="P83" t="s">
        <v>95</v>
      </c>
    </row>
    <row r="84" spans="1:16">
      <c r="A84">
        <v>24</v>
      </c>
      <c r="B84" t="s">
        <v>87</v>
      </c>
      <c r="C84" t="s">
        <v>958</v>
      </c>
      <c r="D84" t="s">
        <v>597</v>
      </c>
      <c r="E84" t="s">
        <v>655</v>
      </c>
      <c r="F84" t="s">
        <v>596</v>
      </c>
      <c r="G84" t="s">
        <v>683</v>
      </c>
      <c r="H84" t="s">
        <v>598</v>
      </c>
      <c r="I84" t="s">
        <v>710</v>
      </c>
      <c r="J84" t="s">
        <v>601</v>
      </c>
      <c r="K84" t="s">
        <v>799</v>
      </c>
      <c r="L84" t="s">
        <v>602</v>
      </c>
      <c r="M84" t="s">
        <v>800</v>
      </c>
      <c r="N84" t="s">
        <v>603</v>
      </c>
      <c r="O84" t="s">
        <v>801</v>
      </c>
      <c r="P84" t="s">
        <v>95</v>
      </c>
    </row>
    <row r="85" spans="1:16">
      <c r="A85">
        <v>0</v>
      </c>
      <c r="B85" t="s">
        <v>87</v>
      </c>
      <c r="C85" t="s">
        <v>587</v>
      </c>
      <c r="D85" t="s">
        <v>597</v>
      </c>
      <c r="E85" t="s">
        <v>656</v>
      </c>
      <c r="F85" t="s">
        <v>596</v>
      </c>
      <c r="G85" t="s">
        <v>684</v>
      </c>
      <c r="H85" t="s">
        <v>598</v>
      </c>
      <c r="I85" t="s">
        <v>711</v>
      </c>
      <c r="J85" t="s">
        <v>601</v>
      </c>
      <c r="K85" t="s">
        <v>829</v>
      </c>
      <c r="L85" t="s">
        <v>602</v>
      </c>
      <c r="M85" t="s">
        <v>830</v>
      </c>
      <c r="N85" t="s">
        <v>603</v>
      </c>
      <c r="O85" t="s">
        <v>831</v>
      </c>
      <c r="P85" t="s">
        <v>95</v>
      </c>
    </row>
    <row r="86" spans="1:16">
      <c r="A86">
        <v>0</v>
      </c>
      <c r="B86" t="s">
        <v>87</v>
      </c>
      <c r="C86" t="s">
        <v>424</v>
      </c>
      <c r="D86" t="s">
        <v>597</v>
      </c>
      <c r="E86" t="s">
        <v>657</v>
      </c>
      <c r="F86" t="s">
        <v>596</v>
      </c>
      <c r="G86" t="s">
        <v>685</v>
      </c>
      <c r="H86" t="s">
        <v>598</v>
      </c>
      <c r="I86" t="s">
        <v>712</v>
      </c>
      <c r="J86" t="s">
        <v>601</v>
      </c>
      <c r="K86" t="s">
        <v>802</v>
      </c>
      <c r="L86" t="s">
        <v>602</v>
      </c>
      <c r="M86" t="s">
        <v>803</v>
      </c>
      <c r="N86" t="s">
        <v>603</v>
      </c>
      <c r="O86" t="s">
        <v>804</v>
      </c>
      <c r="P86" t="s">
        <v>95</v>
      </c>
    </row>
    <row r="87" spans="1:16">
      <c r="A87">
        <v>0</v>
      </c>
      <c r="B87" t="s">
        <v>87</v>
      </c>
      <c r="C87" t="s">
        <v>426</v>
      </c>
      <c r="D87" t="s">
        <v>597</v>
      </c>
      <c r="E87" t="s">
        <v>658</v>
      </c>
      <c r="F87" t="s">
        <v>596</v>
      </c>
      <c r="G87" t="s">
        <v>686</v>
      </c>
      <c r="H87" t="s">
        <v>598</v>
      </c>
      <c r="I87" t="s">
        <v>713</v>
      </c>
      <c r="J87" t="s">
        <v>601</v>
      </c>
      <c r="K87" t="s">
        <v>832</v>
      </c>
      <c r="L87" t="s">
        <v>602</v>
      </c>
      <c r="M87" t="s">
        <v>833</v>
      </c>
      <c r="N87" t="s">
        <v>603</v>
      </c>
      <c r="O87" t="s">
        <v>834</v>
      </c>
      <c r="P87" t="s">
        <v>160</v>
      </c>
    </row>
    <row r="88" spans="1:16">
      <c r="A88">
        <v>20</v>
      </c>
      <c r="B88" t="s">
        <v>87</v>
      </c>
      <c r="C88" t="s">
        <v>116</v>
      </c>
      <c r="D88" t="s">
        <v>597</v>
      </c>
      <c r="E88" t="s">
        <v>659</v>
      </c>
      <c r="F88" t="s">
        <v>596</v>
      </c>
      <c r="G88" t="s">
        <v>608</v>
      </c>
      <c r="H88" t="s">
        <v>598</v>
      </c>
      <c r="I88" t="s">
        <v>714</v>
      </c>
      <c r="J88" t="s">
        <v>601</v>
      </c>
      <c r="K88" t="s">
        <v>805</v>
      </c>
      <c r="L88" t="s">
        <v>602</v>
      </c>
      <c r="M88" t="s">
        <v>806</v>
      </c>
      <c r="N88" t="s">
        <v>603</v>
      </c>
      <c r="O88" t="s">
        <v>807</v>
      </c>
      <c r="P88" t="s">
        <v>95</v>
      </c>
    </row>
    <row r="89" spans="1:16">
      <c r="A89">
        <v>21</v>
      </c>
      <c r="B89" t="s">
        <v>87</v>
      </c>
      <c r="C89" t="s">
        <v>117</v>
      </c>
      <c r="D89" t="s">
        <v>597</v>
      </c>
      <c r="E89" t="s">
        <v>627</v>
      </c>
      <c r="F89" t="s">
        <v>596</v>
      </c>
      <c r="G89" t="s">
        <v>687</v>
      </c>
      <c r="H89" t="s">
        <v>598</v>
      </c>
      <c r="I89" t="s">
        <v>715</v>
      </c>
      <c r="J89" t="s">
        <v>601</v>
      </c>
      <c r="K89" t="s">
        <v>808</v>
      </c>
      <c r="L89" t="s">
        <v>602</v>
      </c>
      <c r="M89" t="s">
        <v>809</v>
      </c>
      <c r="N89" t="s">
        <v>603</v>
      </c>
      <c r="O89" t="s">
        <v>810</v>
      </c>
      <c r="P89" t="s">
        <v>95</v>
      </c>
    </row>
    <row r="90" spans="1:16">
      <c r="A90">
        <v>30</v>
      </c>
      <c r="B90" t="s">
        <v>87</v>
      </c>
      <c r="C90" t="s">
        <v>128</v>
      </c>
      <c r="D90" t="s">
        <v>597</v>
      </c>
      <c r="E90" t="s">
        <v>660</v>
      </c>
      <c r="F90" t="s">
        <v>596</v>
      </c>
      <c r="G90" t="s">
        <v>688</v>
      </c>
      <c r="H90" t="s">
        <v>598</v>
      </c>
      <c r="I90" t="s">
        <v>716</v>
      </c>
      <c r="J90" t="s">
        <v>601</v>
      </c>
      <c r="K90" t="s">
        <v>811</v>
      </c>
      <c r="L90" t="s">
        <v>602</v>
      </c>
      <c r="M90" t="s">
        <v>812</v>
      </c>
      <c r="N90" t="s">
        <v>603</v>
      </c>
      <c r="O90" t="s">
        <v>813</v>
      </c>
      <c r="P90" t="s">
        <v>95</v>
      </c>
    </row>
    <row r="91" spans="1:16">
      <c r="A91">
        <v>22</v>
      </c>
      <c r="B91" t="s">
        <v>87</v>
      </c>
      <c r="C91" t="s">
        <v>118</v>
      </c>
      <c r="D91" t="s">
        <v>597</v>
      </c>
      <c r="E91" t="s">
        <v>661</v>
      </c>
      <c r="F91" t="s">
        <v>596</v>
      </c>
      <c r="G91" t="s">
        <v>689</v>
      </c>
      <c r="H91" t="s">
        <v>598</v>
      </c>
      <c r="I91" t="s">
        <v>717</v>
      </c>
      <c r="J91" t="s">
        <v>601</v>
      </c>
      <c r="K91" t="s">
        <v>814</v>
      </c>
      <c r="L91" t="s">
        <v>602</v>
      </c>
      <c r="M91" t="s">
        <v>815</v>
      </c>
      <c r="N91" t="s">
        <v>603</v>
      </c>
      <c r="O91" t="s">
        <v>816</v>
      </c>
      <c r="P91" t="s">
        <v>95</v>
      </c>
    </row>
    <row r="92" spans="1:16">
      <c r="A92">
        <v>25</v>
      </c>
      <c r="B92" t="s">
        <v>87</v>
      </c>
      <c r="C92" t="s">
        <v>121</v>
      </c>
      <c r="D92" t="s">
        <v>597</v>
      </c>
      <c r="E92" t="s">
        <v>628</v>
      </c>
      <c r="F92" t="s">
        <v>596</v>
      </c>
      <c r="G92" t="s">
        <v>690</v>
      </c>
      <c r="H92" t="s">
        <v>598</v>
      </c>
      <c r="I92" t="s">
        <v>629</v>
      </c>
      <c r="J92" t="s">
        <v>601</v>
      </c>
      <c r="K92" t="s">
        <v>817</v>
      </c>
      <c r="L92" t="s">
        <v>602</v>
      </c>
      <c r="M92" t="s">
        <v>818</v>
      </c>
      <c r="N92" t="s">
        <v>603</v>
      </c>
      <c r="O92" t="s">
        <v>819</v>
      </c>
      <c r="P92" t="s">
        <v>95</v>
      </c>
    </row>
    <row r="93" spans="1:16">
      <c r="A93">
        <v>33</v>
      </c>
      <c r="B93" t="s">
        <v>87</v>
      </c>
      <c r="C93" t="s">
        <v>131</v>
      </c>
      <c r="D93" t="s">
        <v>597</v>
      </c>
      <c r="E93" t="s">
        <v>631</v>
      </c>
      <c r="F93" t="s">
        <v>596</v>
      </c>
      <c r="G93" t="s">
        <v>691</v>
      </c>
      <c r="H93" t="s">
        <v>598</v>
      </c>
      <c r="I93" t="s">
        <v>718</v>
      </c>
      <c r="J93" t="s">
        <v>601</v>
      </c>
      <c r="K93" t="s">
        <v>820</v>
      </c>
      <c r="L93" t="s">
        <v>602</v>
      </c>
      <c r="M93" t="s">
        <v>821</v>
      </c>
      <c r="N93" t="s">
        <v>603</v>
      </c>
      <c r="O93" t="s">
        <v>822</v>
      </c>
      <c r="P93" t="s">
        <v>95</v>
      </c>
    </row>
    <row r="94" spans="1:16">
      <c r="A94">
        <v>36</v>
      </c>
      <c r="B94" t="s">
        <v>87</v>
      </c>
      <c r="C94" t="s">
        <v>136</v>
      </c>
      <c r="D94" t="s">
        <v>597</v>
      </c>
      <c r="E94" t="s">
        <v>662</v>
      </c>
      <c r="F94" t="s">
        <v>596</v>
      </c>
      <c r="G94" t="s">
        <v>617</v>
      </c>
      <c r="H94" t="s">
        <v>598</v>
      </c>
      <c r="I94" t="s">
        <v>719</v>
      </c>
      <c r="J94" t="s">
        <v>601</v>
      </c>
      <c r="K94" t="s">
        <v>823</v>
      </c>
      <c r="L94" t="s">
        <v>602</v>
      </c>
      <c r="M94" t="s">
        <v>824</v>
      </c>
      <c r="N94" t="s">
        <v>603</v>
      </c>
      <c r="O94" t="s">
        <v>825</v>
      </c>
      <c r="P94" t="s">
        <v>95</v>
      </c>
    </row>
    <row r="95" spans="1:16">
      <c r="A95">
        <v>26</v>
      </c>
      <c r="B95" t="s">
        <v>87</v>
      </c>
      <c r="C95" t="s">
        <v>122</v>
      </c>
      <c r="D95" t="s">
        <v>597</v>
      </c>
      <c r="E95" t="s">
        <v>612</v>
      </c>
      <c r="F95" t="s">
        <v>596</v>
      </c>
      <c r="G95" t="s">
        <v>613</v>
      </c>
      <c r="H95" t="s">
        <v>598</v>
      </c>
      <c r="I95" t="s">
        <v>614</v>
      </c>
      <c r="J95" t="s">
        <v>601</v>
      </c>
      <c r="K95" t="s">
        <v>826</v>
      </c>
      <c r="L95" t="s">
        <v>602</v>
      </c>
      <c r="M95" t="s">
        <v>827</v>
      </c>
      <c r="N95" t="s">
        <v>603</v>
      </c>
      <c r="O95" t="s">
        <v>828</v>
      </c>
      <c r="P95" t="s">
        <v>95</v>
      </c>
    </row>
  </sheetData>
  <mergeCells count="2">
    <mergeCell ref="J51:O51"/>
    <mergeCell ref="D51:I5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255</v>
      </c>
      <c r="B1" s="4" t="s">
        <v>157</v>
      </c>
      <c r="C1" t="s">
        <v>256</v>
      </c>
      <c r="D1" t="s">
        <v>169</v>
      </c>
      <c r="E1" t="s">
        <v>171</v>
      </c>
      <c r="F1" t="s">
        <v>170</v>
      </c>
      <c r="G1" t="s">
        <v>171</v>
      </c>
      <c r="H1" t="s">
        <v>365</v>
      </c>
      <c r="I1" t="str">
        <f>E1&amp;"_full"</f>
        <v>aloy_full</v>
      </c>
      <c r="J1" t="s">
        <v>365</v>
      </c>
      <c r="K1" t="str">
        <f>G1&amp;"_ico"</f>
        <v>aloy_ico</v>
      </c>
      <c r="L1" t="s">
        <v>254</v>
      </c>
      <c r="N1" t="s">
        <v>366</v>
      </c>
      <c r="O1" t="s">
        <v>377</v>
      </c>
      <c r="P1" t="str">
        <f>N1</f>
        <v>normal_name</v>
      </c>
      <c r="Q1" s="18" t="s">
        <v>378</v>
      </c>
      <c r="S1" t="s">
        <v>399</v>
      </c>
      <c r="T1" t="s">
        <v>398</v>
      </c>
      <c r="U1" t="str">
        <f>S1</f>
        <v>sof1_name</v>
      </c>
      <c r="V1" s="18" t="s">
        <v>378</v>
      </c>
      <c r="W1" t="s">
        <v>418</v>
      </c>
      <c r="X1" t="s">
        <v>399</v>
      </c>
      <c r="Y1" t="s">
        <v>417</v>
      </c>
    </row>
    <row r="2" spans="1:25">
      <c r="A2" t="s">
        <v>257</v>
      </c>
      <c r="B2" s="5" t="s">
        <v>156</v>
      </c>
      <c r="C2" t="s">
        <v>256</v>
      </c>
      <c r="D2" t="s">
        <v>169</v>
      </c>
      <c r="E2" t="s">
        <v>206</v>
      </c>
      <c r="F2" t="s">
        <v>170</v>
      </c>
      <c r="G2" t="s">
        <v>206</v>
      </c>
      <c r="H2" t="s">
        <v>365</v>
      </c>
      <c r="I2" t="str">
        <f t="shared" ref="I2:I41" si="0">E2&amp;"_full"</f>
        <v>kujou_sara_full</v>
      </c>
      <c r="J2" t="s">
        <v>365</v>
      </c>
      <c r="K2" t="str">
        <f t="shared" ref="K2:K45" si="1">G2&amp;"_ico"</f>
        <v>kujou_sara_ico</v>
      </c>
      <c r="L2" t="s">
        <v>254</v>
      </c>
      <c r="N2" t="s">
        <v>367</v>
      </c>
      <c r="O2" t="s">
        <v>377</v>
      </c>
      <c r="P2" t="str">
        <f t="shared" ref="P2:P11" si="2">N2</f>
        <v>normal_img</v>
      </c>
      <c r="Q2" s="18" t="s">
        <v>378</v>
      </c>
      <c r="S2" t="s">
        <v>400</v>
      </c>
      <c r="T2" t="s">
        <v>398</v>
      </c>
      <c r="U2" t="str">
        <f t="shared" ref="U2:U4" si="3">S2</f>
        <v>sof1_img</v>
      </c>
      <c r="V2" s="18" t="s">
        <v>378</v>
      </c>
      <c r="W2" t="s">
        <v>418</v>
      </c>
      <c r="X2" t="s">
        <v>400</v>
      </c>
      <c r="Y2" t="s">
        <v>417</v>
      </c>
    </row>
    <row r="3" spans="1:25">
      <c r="A3" t="s">
        <v>257</v>
      </c>
      <c r="B3" s="4" t="s">
        <v>155</v>
      </c>
      <c r="C3" t="s">
        <v>256</v>
      </c>
      <c r="D3" t="s">
        <v>169</v>
      </c>
      <c r="E3" t="s">
        <v>207</v>
      </c>
      <c r="F3" t="s">
        <v>170</v>
      </c>
      <c r="G3" t="s">
        <v>207</v>
      </c>
      <c r="H3" t="s">
        <v>365</v>
      </c>
      <c r="I3" t="str">
        <f t="shared" si="0"/>
        <v>sangonomiya_kokomi_full</v>
      </c>
      <c r="J3" t="s">
        <v>365</v>
      </c>
      <c r="K3" t="str">
        <f t="shared" si="1"/>
        <v>sangonomiya_kokomi_ico</v>
      </c>
      <c r="L3" t="s">
        <v>254</v>
      </c>
      <c r="N3" t="s">
        <v>368</v>
      </c>
      <c r="O3" t="s">
        <v>377</v>
      </c>
      <c r="P3" t="str">
        <f t="shared" si="2"/>
        <v>normal_desc1</v>
      </c>
      <c r="Q3" s="18" t="s">
        <v>378</v>
      </c>
      <c r="S3" t="s">
        <v>401</v>
      </c>
      <c r="T3" t="s">
        <v>398</v>
      </c>
      <c r="U3" t="str">
        <f t="shared" si="3"/>
        <v>sof1_desc</v>
      </c>
      <c r="V3" s="18" t="s">
        <v>378</v>
      </c>
      <c r="W3" t="s">
        <v>418</v>
      </c>
      <c r="X3" t="s">
        <v>401</v>
      </c>
      <c r="Y3" t="s">
        <v>417</v>
      </c>
    </row>
    <row r="4" spans="1:25">
      <c r="A4" t="s">
        <v>257</v>
      </c>
      <c r="B4" s="5" t="s">
        <v>153</v>
      </c>
      <c r="C4" t="s">
        <v>256</v>
      </c>
      <c r="D4" t="s">
        <v>169</v>
      </c>
      <c r="E4" t="s">
        <v>208</v>
      </c>
      <c r="F4" t="s">
        <v>170</v>
      </c>
      <c r="G4" t="s">
        <v>208</v>
      </c>
      <c r="H4" t="s">
        <v>365</v>
      </c>
      <c r="I4" t="str">
        <f t="shared" si="0"/>
        <v>raudeb_shougun_full</v>
      </c>
      <c r="J4" t="s">
        <v>365</v>
      </c>
      <c r="K4" t="str">
        <f t="shared" si="1"/>
        <v>raudeb_shougun_ico</v>
      </c>
      <c r="L4" t="s">
        <v>254</v>
      </c>
      <c r="N4" t="s">
        <v>369</v>
      </c>
      <c r="O4" t="s">
        <v>377</v>
      </c>
      <c r="P4" t="str">
        <f t="shared" si="2"/>
        <v>normal_desc2</v>
      </c>
      <c r="Q4" s="18" t="s">
        <v>378</v>
      </c>
      <c r="S4" t="s">
        <v>402</v>
      </c>
      <c r="T4" t="s">
        <v>398</v>
      </c>
      <c r="U4" t="str">
        <f t="shared" si="3"/>
        <v>sof2_name</v>
      </c>
      <c r="V4" s="18" t="s">
        <v>378</v>
      </c>
      <c r="W4" t="s">
        <v>418</v>
      </c>
      <c r="X4" t="s">
        <v>402</v>
      </c>
      <c r="Y4" t="s">
        <v>417</v>
      </c>
    </row>
    <row r="5" spans="1:25">
      <c r="A5" t="s">
        <v>257</v>
      </c>
      <c r="B5" s="4" t="s">
        <v>150</v>
      </c>
      <c r="C5" t="s">
        <v>256</v>
      </c>
      <c r="D5" t="s">
        <v>169</v>
      </c>
      <c r="E5" t="s">
        <v>172</v>
      </c>
      <c r="F5" t="s">
        <v>170</v>
      </c>
      <c r="G5" t="s">
        <v>172</v>
      </c>
      <c r="H5" t="s">
        <v>365</v>
      </c>
      <c r="I5" t="str">
        <f t="shared" si="0"/>
        <v>sayu_full</v>
      </c>
      <c r="J5" t="s">
        <v>365</v>
      </c>
      <c r="K5" t="str">
        <f t="shared" si="1"/>
        <v>sayu_ico</v>
      </c>
      <c r="L5" t="s">
        <v>254</v>
      </c>
      <c r="N5" t="s">
        <v>370</v>
      </c>
      <c r="O5" t="s">
        <v>377</v>
      </c>
      <c r="P5" t="str">
        <f t="shared" si="2"/>
        <v>normal_desc3</v>
      </c>
      <c r="Q5" s="18" t="s">
        <v>378</v>
      </c>
      <c r="S5" t="s">
        <v>403</v>
      </c>
      <c r="T5" t="s">
        <v>398</v>
      </c>
      <c r="U5" t="str">
        <f t="shared" ref="U5:U15" si="4">S5</f>
        <v>sof2_img</v>
      </c>
      <c r="V5" s="18" t="s">
        <v>378</v>
      </c>
      <c r="W5" t="s">
        <v>418</v>
      </c>
      <c r="X5" t="s">
        <v>403</v>
      </c>
      <c r="Y5" t="s">
        <v>417</v>
      </c>
    </row>
    <row r="6" spans="1:25">
      <c r="A6" t="s">
        <v>257</v>
      </c>
      <c r="B6" s="5" t="s">
        <v>136</v>
      </c>
      <c r="C6" t="s">
        <v>256</v>
      </c>
      <c r="D6" t="s">
        <v>169</v>
      </c>
      <c r="E6" t="s">
        <v>173</v>
      </c>
      <c r="F6" t="s">
        <v>170</v>
      </c>
      <c r="G6" t="s">
        <v>173</v>
      </c>
      <c r="H6" t="s">
        <v>365</v>
      </c>
      <c r="I6" t="str">
        <f t="shared" si="0"/>
        <v>yoimiya_full</v>
      </c>
      <c r="J6" t="s">
        <v>365</v>
      </c>
      <c r="K6" t="str">
        <f t="shared" si="1"/>
        <v>yoimiya_ico</v>
      </c>
      <c r="L6" t="s">
        <v>254</v>
      </c>
      <c r="N6" t="s">
        <v>371</v>
      </c>
      <c r="O6" t="s">
        <v>377</v>
      </c>
      <c r="P6" t="str">
        <f t="shared" si="2"/>
        <v>element_name</v>
      </c>
      <c r="Q6" s="18" t="s">
        <v>378</v>
      </c>
      <c r="S6" t="s">
        <v>404</v>
      </c>
      <c r="T6" t="s">
        <v>398</v>
      </c>
      <c r="U6" t="str">
        <f t="shared" si="4"/>
        <v>sof2_desc</v>
      </c>
      <c r="V6" s="18" t="s">
        <v>378</v>
      </c>
      <c r="W6" t="s">
        <v>418</v>
      </c>
      <c r="X6" t="s">
        <v>404</v>
      </c>
      <c r="Y6" t="s">
        <v>417</v>
      </c>
    </row>
    <row r="7" spans="1:25">
      <c r="A7" t="s">
        <v>257</v>
      </c>
      <c r="B7" s="4" t="s">
        <v>133</v>
      </c>
      <c r="C7" t="s">
        <v>256</v>
      </c>
      <c r="D7" t="s">
        <v>169</v>
      </c>
      <c r="E7" t="s">
        <v>209</v>
      </c>
      <c r="F7" t="s">
        <v>170</v>
      </c>
      <c r="G7" t="s">
        <v>209</v>
      </c>
      <c r="H7" t="s">
        <v>365</v>
      </c>
      <c r="I7" t="str">
        <f t="shared" si="0"/>
        <v>kamisato_ayaka_full</v>
      </c>
      <c r="J7" t="s">
        <v>365</v>
      </c>
      <c r="K7" t="str">
        <f t="shared" si="1"/>
        <v>kamisato_ayaka_ico</v>
      </c>
      <c r="L7" t="s">
        <v>254</v>
      </c>
      <c r="N7" t="s">
        <v>372</v>
      </c>
      <c r="O7" t="s">
        <v>377</v>
      </c>
      <c r="P7" t="str">
        <f t="shared" si="2"/>
        <v>element_img</v>
      </c>
      <c r="Q7" s="18" t="s">
        <v>378</v>
      </c>
      <c r="S7" t="s">
        <v>405</v>
      </c>
      <c r="T7" t="s">
        <v>398</v>
      </c>
      <c r="U7" t="str">
        <f t="shared" si="4"/>
        <v>sof3_name</v>
      </c>
      <c r="V7" s="18" t="s">
        <v>378</v>
      </c>
      <c r="W7" t="s">
        <v>418</v>
      </c>
      <c r="X7" t="s">
        <v>405</v>
      </c>
      <c r="Y7" t="s">
        <v>417</v>
      </c>
    </row>
    <row r="8" spans="1:25">
      <c r="A8" t="s">
        <v>257</v>
      </c>
      <c r="B8" s="5" t="s">
        <v>132</v>
      </c>
      <c r="C8" t="s">
        <v>256</v>
      </c>
      <c r="D8" t="s">
        <v>169</v>
      </c>
      <c r="E8" t="s">
        <v>210</v>
      </c>
      <c r="F8" t="s">
        <v>170</v>
      </c>
      <c r="G8" t="s">
        <v>210</v>
      </c>
      <c r="H8" t="s">
        <v>365</v>
      </c>
      <c r="I8" t="str">
        <f t="shared" si="0"/>
        <v>kaedehara_kazuha_full</v>
      </c>
      <c r="J8" t="s">
        <v>365</v>
      </c>
      <c r="K8" t="str">
        <f t="shared" si="1"/>
        <v>kaedehara_kazuha_ico</v>
      </c>
      <c r="L8" t="s">
        <v>254</v>
      </c>
      <c r="N8" t="s">
        <v>373</v>
      </c>
      <c r="O8" t="s">
        <v>377</v>
      </c>
      <c r="P8" t="str">
        <f t="shared" si="2"/>
        <v>element_desc</v>
      </c>
      <c r="Q8" s="18" t="s">
        <v>378</v>
      </c>
      <c r="S8" t="s">
        <v>406</v>
      </c>
      <c r="T8" t="s">
        <v>398</v>
      </c>
      <c r="U8" t="str">
        <f t="shared" si="4"/>
        <v>sof3_img</v>
      </c>
      <c r="V8" s="18" t="s">
        <v>378</v>
      </c>
      <c r="W8" t="s">
        <v>418</v>
      </c>
      <c r="X8" t="s">
        <v>406</v>
      </c>
      <c r="Y8" t="s">
        <v>417</v>
      </c>
    </row>
    <row r="9" spans="1:25">
      <c r="A9" t="s">
        <v>257</v>
      </c>
      <c r="B9" s="4" t="s">
        <v>131</v>
      </c>
      <c r="C9" t="s">
        <v>256</v>
      </c>
      <c r="D9" t="s">
        <v>169</v>
      </c>
      <c r="E9" t="s">
        <v>174</v>
      </c>
      <c r="F9" t="s">
        <v>170</v>
      </c>
      <c r="G9" t="s">
        <v>174</v>
      </c>
      <c r="H9" t="s">
        <v>365</v>
      </c>
      <c r="I9" t="str">
        <f t="shared" si="0"/>
        <v>yanfei_full</v>
      </c>
      <c r="J9" t="s">
        <v>365</v>
      </c>
      <c r="K9" t="str">
        <f t="shared" si="1"/>
        <v>yanfei_ico</v>
      </c>
      <c r="L9" t="s">
        <v>254</v>
      </c>
      <c r="N9" t="s">
        <v>374</v>
      </c>
      <c r="O9" t="s">
        <v>377</v>
      </c>
      <c r="P9" t="str">
        <f t="shared" si="2"/>
        <v>final_name</v>
      </c>
      <c r="Q9" s="18" t="s">
        <v>378</v>
      </c>
      <c r="S9" t="s">
        <v>407</v>
      </c>
      <c r="T9" t="s">
        <v>398</v>
      </c>
      <c r="U9" t="str">
        <f t="shared" si="4"/>
        <v>sof3_desc</v>
      </c>
      <c r="V9" s="18" t="s">
        <v>378</v>
      </c>
      <c r="W9" t="s">
        <v>418</v>
      </c>
      <c r="X9" t="s">
        <v>407</v>
      </c>
      <c r="Y9" t="s">
        <v>417</v>
      </c>
    </row>
    <row r="10" spans="1:25">
      <c r="A10" t="s">
        <v>257</v>
      </c>
      <c r="B10" s="5" t="s">
        <v>130</v>
      </c>
      <c r="C10" t="s">
        <v>256</v>
      </c>
      <c r="D10" t="s">
        <v>169</v>
      </c>
      <c r="E10" t="s">
        <v>175</v>
      </c>
      <c r="F10" t="s">
        <v>170</v>
      </c>
      <c r="G10" t="s">
        <v>175</v>
      </c>
      <c r="H10" t="s">
        <v>365</v>
      </c>
      <c r="I10" t="str">
        <f t="shared" si="0"/>
        <v>eula_full</v>
      </c>
      <c r="J10" t="s">
        <v>365</v>
      </c>
      <c r="K10" t="str">
        <f t="shared" si="1"/>
        <v>eula_ico</v>
      </c>
      <c r="L10" t="s">
        <v>254</v>
      </c>
      <c r="N10" t="s">
        <v>375</v>
      </c>
      <c r="O10" t="s">
        <v>377</v>
      </c>
      <c r="P10" t="str">
        <f t="shared" si="2"/>
        <v>final_img</v>
      </c>
      <c r="Q10" s="18" t="s">
        <v>378</v>
      </c>
      <c r="S10" t="s">
        <v>408</v>
      </c>
      <c r="T10" t="s">
        <v>398</v>
      </c>
      <c r="U10" t="str">
        <f t="shared" si="4"/>
        <v>sof4_name</v>
      </c>
      <c r="V10" s="18" t="s">
        <v>378</v>
      </c>
      <c r="W10" t="s">
        <v>418</v>
      </c>
      <c r="X10" t="s">
        <v>408</v>
      </c>
      <c r="Y10" t="s">
        <v>417</v>
      </c>
    </row>
    <row r="11" spans="1:25">
      <c r="A11" t="s">
        <v>257</v>
      </c>
      <c r="B11" s="4" t="s">
        <v>129</v>
      </c>
      <c r="C11" t="s">
        <v>256</v>
      </c>
      <c r="D11" t="s">
        <v>169</v>
      </c>
      <c r="E11" t="s">
        <v>176</v>
      </c>
      <c r="F11" t="s">
        <v>170</v>
      </c>
      <c r="G11" t="s">
        <v>176</v>
      </c>
      <c r="H11" t="s">
        <v>365</v>
      </c>
      <c r="I11" t="str">
        <f t="shared" si="0"/>
        <v>rosaria_full</v>
      </c>
      <c r="J11" t="s">
        <v>365</v>
      </c>
      <c r="K11" t="str">
        <f t="shared" si="1"/>
        <v>rosaria_ico</v>
      </c>
      <c r="L11" t="s">
        <v>254</v>
      </c>
      <c r="N11" t="s">
        <v>376</v>
      </c>
      <c r="O11" t="s">
        <v>377</v>
      </c>
      <c r="P11" t="str">
        <f t="shared" si="2"/>
        <v>final_desc</v>
      </c>
      <c r="Q11" s="18" t="s">
        <v>378</v>
      </c>
      <c r="S11" t="s">
        <v>409</v>
      </c>
      <c r="T11" t="s">
        <v>398</v>
      </c>
      <c r="U11" t="str">
        <f t="shared" si="4"/>
        <v>sof4_img</v>
      </c>
      <c r="V11" s="18" t="s">
        <v>378</v>
      </c>
      <c r="W11" t="s">
        <v>418</v>
      </c>
      <c r="X11" t="s">
        <v>409</v>
      </c>
      <c r="Y11" t="s">
        <v>417</v>
      </c>
    </row>
    <row r="12" spans="1:25">
      <c r="A12" t="s">
        <v>257</v>
      </c>
      <c r="B12" s="5" t="s">
        <v>128</v>
      </c>
      <c r="C12" t="s">
        <v>256</v>
      </c>
      <c r="D12" t="s">
        <v>169</v>
      </c>
      <c r="E12" t="s">
        <v>177</v>
      </c>
      <c r="F12" t="s">
        <v>170</v>
      </c>
      <c r="G12" t="s">
        <v>177</v>
      </c>
      <c r="H12" t="s">
        <v>365</v>
      </c>
      <c r="I12" t="str">
        <f t="shared" si="0"/>
        <v>xiao_full</v>
      </c>
      <c r="J12" t="s">
        <v>365</v>
      </c>
      <c r="K12" t="str">
        <f t="shared" si="1"/>
        <v>xiao_ico</v>
      </c>
      <c r="L12" t="s">
        <v>254</v>
      </c>
      <c r="S12" t="s">
        <v>410</v>
      </c>
      <c r="T12" t="s">
        <v>398</v>
      </c>
      <c r="U12" t="str">
        <f t="shared" si="4"/>
        <v>sof4_desc</v>
      </c>
      <c r="V12" s="18" t="s">
        <v>378</v>
      </c>
      <c r="W12" t="s">
        <v>418</v>
      </c>
      <c r="X12" t="s">
        <v>410</v>
      </c>
      <c r="Y12" t="s">
        <v>417</v>
      </c>
    </row>
    <row r="13" spans="1:25">
      <c r="A13" t="s">
        <v>257</v>
      </c>
      <c r="B13" s="4" t="s">
        <v>127</v>
      </c>
      <c r="C13" t="s">
        <v>256</v>
      </c>
      <c r="D13" t="s">
        <v>169</v>
      </c>
      <c r="E13" t="s">
        <v>211</v>
      </c>
      <c r="F13" t="s">
        <v>170</v>
      </c>
      <c r="G13" t="s">
        <v>211</v>
      </c>
      <c r="H13" t="s">
        <v>365</v>
      </c>
      <c r="I13" t="str">
        <f t="shared" si="0"/>
        <v>hu_tao_full</v>
      </c>
      <c r="J13" t="s">
        <v>365</v>
      </c>
      <c r="K13" t="str">
        <f t="shared" si="1"/>
        <v>hu_tao_ico</v>
      </c>
      <c r="L13" t="s">
        <v>254</v>
      </c>
      <c r="N13" t="s">
        <v>382</v>
      </c>
      <c r="O13" t="s">
        <v>379</v>
      </c>
      <c r="P13" t="str">
        <f>N13</f>
        <v>talent1_name</v>
      </c>
      <c r="Q13" s="18" t="s">
        <v>381</v>
      </c>
      <c r="S13" t="s">
        <v>411</v>
      </c>
      <c r="T13" t="s">
        <v>398</v>
      </c>
      <c r="U13" t="str">
        <f t="shared" si="4"/>
        <v>sof5_name</v>
      </c>
      <c r="V13" s="18" t="s">
        <v>378</v>
      </c>
      <c r="W13" t="s">
        <v>418</v>
      </c>
      <c r="X13" t="s">
        <v>411</v>
      </c>
      <c r="Y13" t="s">
        <v>417</v>
      </c>
    </row>
    <row r="14" spans="1:25">
      <c r="A14" t="s">
        <v>257</v>
      </c>
      <c r="B14" s="5" t="s">
        <v>126</v>
      </c>
      <c r="C14" t="s">
        <v>256</v>
      </c>
      <c r="D14" t="s">
        <v>169</v>
      </c>
      <c r="E14" t="s">
        <v>178</v>
      </c>
      <c r="F14" t="s">
        <v>170</v>
      </c>
      <c r="G14" t="s">
        <v>178</v>
      </c>
      <c r="H14" t="s">
        <v>365</v>
      </c>
      <c r="I14" t="str">
        <f t="shared" si="0"/>
        <v>ganyu_full</v>
      </c>
      <c r="J14" t="s">
        <v>365</v>
      </c>
      <c r="K14" t="str">
        <f t="shared" si="1"/>
        <v>ganyu_ico</v>
      </c>
      <c r="L14" t="s">
        <v>254</v>
      </c>
      <c r="N14" t="s">
        <v>383</v>
      </c>
      <c r="O14" t="s">
        <v>380</v>
      </c>
      <c r="P14" t="str">
        <f t="shared" ref="P14:P28" si="5">N14</f>
        <v>talent1_unlock</v>
      </c>
      <c r="Q14" s="18" t="s">
        <v>378</v>
      </c>
      <c r="S14" t="s">
        <v>412</v>
      </c>
      <c r="T14" t="s">
        <v>398</v>
      </c>
      <c r="U14" t="str">
        <f t="shared" si="4"/>
        <v>sof5_img</v>
      </c>
      <c r="V14" s="18" t="s">
        <v>378</v>
      </c>
      <c r="W14" t="s">
        <v>418</v>
      </c>
      <c r="X14" t="s">
        <v>412</v>
      </c>
      <c r="Y14" t="s">
        <v>417</v>
      </c>
    </row>
    <row r="15" spans="1:25">
      <c r="A15" t="s">
        <v>257</v>
      </c>
      <c r="B15" s="4" t="s">
        <v>125</v>
      </c>
      <c r="C15" t="s">
        <v>256</v>
      </c>
      <c r="D15" t="s">
        <v>169</v>
      </c>
      <c r="E15" t="s">
        <v>179</v>
      </c>
      <c r="F15" t="s">
        <v>170</v>
      </c>
      <c r="G15" t="s">
        <v>179</v>
      </c>
      <c r="H15" t="s">
        <v>365</v>
      </c>
      <c r="I15" t="str">
        <f t="shared" si="0"/>
        <v>albedo_full</v>
      </c>
      <c r="J15" t="s">
        <v>365</v>
      </c>
      <c r="K15" t="str">
        <f t="shared" si="1"/>
        <v>albedo_ico</v>
      </c>
      <c r="L15" t="s">
        <v>254</v>
      </c>
      <c r="N15" t="s">
        <v>384</v>
      </c>
      <c r="O15" t="s">
        <v>379</v>
      </c>
      <c r="P15" t="str">
        <f t="shared" si="5"/>
        <v>talent1_img</v>
      </c>
      <c r="Q15" s="18" t="s">
        <v>378</v>
      </c>
      <c r="S15" t="s">
        <v>413</v>
      </c>
      <c r="T15" t="s">
        <v>398</v>
      </c>
      <c r="U15" t="str">
        <f t="shared" si="4"/>
        <v>sof5_desc</v>
      </c>
      <c r="V15" s="18" t="s">
        <v>378</v>
      </c>
      <c r="W15" t="s">
        <v>418</v>
      </c>
      <c r="X15" t="s">
        <v>413</v>
      </c>
      <c r="Y15" t="s">
        <v>417</v>
      </c>
    </row>
    <row r="16" spans="1:25">
      <c r="A16" t="s">
        <v>257</v>
      </c>
      <c r="B16" s="5" t="s">
        <v>122</v>
      </c>
      <c r="C16" t="s">
        <v>256</v>
      </c>
      <c r="D16" t="s">
        <v>169</v>
      </c>
      <c r="E16" t="s">
        <v>180</v>
      </c>
      <c r="F16" t="s">
        <v>170</v>
      </c>
      <c r="G16" t="s">
        <v>180</v>
      </c>
      <c r="H16" t="s">
        <v>365</v>
      </c>
      <c r="I16" t="str">
        <f t="shared" si="0"/>
        <v>zhongli_full</v>
      </c>
      <c r="J16" t="s">
        <v>365</v>
      </c>
      <c r="K16" t="str">
        <f t="shared" si="1"/>
        <v>zhongli_ico</v>
      </c>
      <c r="L16" t="s">
        <v>254</v>
      </c>
      <c r="N16" t="s">
        <v>385</v>
      </c>
      <c r="O16" t="s">
        <v>379</v>
      </c>
      <c r="P16" t="str">
        <f t="shared" si="5"/>
        <v>talent1_desc</v>
      </c>
      <c r="Q16" s="18" t="s">
        <v>378</v>
      </c>
      <c r="S16" t="s">
        <v>414</v>
      </c>
      <c r="T16" t="s">
        <v>398</v>
      </c>
      <c r="U16" t="str">
        <f t="shared" ref="U16:U18" si="6">S16</f>
        <v>sof6_name</v>
      </c>
      <c r="V16" s="18" t="s">
        <v>378</v>
      </c>
      <c r="W16" t="s">
        <v>418</v>
      </c>
      <c r="X16" t="s">
        <v>414</v>
      </c>
      <c r="Y16" t="s">
        <v>417</v>
      </c>
    </row>
    <row r="17" spans="1:25">
      <c r="A17" t="s">
        <v>257</v>
      </c>
      <c r="B17" s="4" t="s">
        <v>121</v>
      </c>
      <c r="C17" t="s">
        <v>256</v>
      </c>
      <c r="D17" t="s">
        <v>169</v>
      </c>
      <c r="E17" t="s">
        <v>181</v>
      </c>
      <c r="F17" t="s">
        <v>170</v>
      </c>
      <c r="G17" t="s">
        <v>181</v>
      </c>
      <c r="H17" t="s">
        <v>365</v>
      </c>
      <c r="I17" t="str">
        <f t="shared" si="0"/>
        <v>xinyan_full</v>
      </c>
      <c r="J17" t="s">
        <v>365</v>
      </c>
      <c r="K17" t="str">
        <f t="shared" si="1"/>
        <v>xinyan_ico</v>
      </c>
      <c r="L17" t="s">
        <v>254</v>
      </c>
      <c r="N17" t="s">
        <v>386</v>
      </c>
      <c r="O17" t="s">
        <v>379</v>
      </c>
      <c r="P17" t="str">
        <f t="shared" si="5"/>
        <v>talent2_name</v>
      </c>
      <c r="Q17" s="18" t="s">
        <v>378</v>
      </c>
      <c r="S17" t="s">
        <v>415</v>
      </c>
      <c r="T17" t="s">
        <v>398</v>
      </c>
      <c r="U17" t="str">
        <f t="shared" si="6"/>
        <v>sof6_img</v>
      </c>
      <c r="V17" s="18" t="s">
        <v>378</v>
      </c>
      <c r="W17" t="s">
        <v>418</v>
      </c>
      <c r="X17" t="s">
        <v>415</v>
      </c>
      <c r="Y17" t="s">
        <v>417</v>
      </c>
    </row>
    <row r="18" spans="1:25">
      <c r="A18" t="s">
        <v>257</v>
      </c>
      <c r="B18" s="5" t="s">
        <v>120</v>
      </c>
      <c r="C18" t="s">
        <v>256</v>
      </c>
      <c r="D18" t="s">
        <v>169</v>
      </c>
      <c r="E18" t="s">
        <v>182</v>
      </c>
      <c r="F18" t="s">
        <v>170</v>
      </c>
      <c r="G18" t="s">
        <v>182</v>
      </c>
      <c r="H18" t="s">
        <v>365</v>
      </c>
      <c r="I18" t="str">
        <f t="shared" si="0"/>
        <v>tartaglia_full</v>
      </c>
      <c r="J18" t="s">
        <v>365</v>
      </c>
      <c r="K18" t="str">
        <f t="shared" si="1"/>
        <v>tartaglia_ico</v>
      </c>
      <c r="L18" t="s">
        <v>254</v>
      </c>
      <c r="N18" t="s">
        <v>387</v>
      </c>
      <c r="O18" t="s">
        <v>379</v>
      </c>
      <c r="P18" t="str">
        <f t="shared" si="5"/>
        <v>talent2_unlock</v>
      </c>
      <c r="Q18" s="18" t="s">
        <v>378</v>
      </c>
      <c r="S18" t="s">
        <v>416</v>
      </c>
      <c r="T18" t="s">
        <v>398</v>
      </c>
      <c r="U18" t="str">
        <f t="shared" si="6"/>
        <v>sof6_desc</v>
      </c>
      <c r="V18" s="18" t="s">
        <v>378</v>
      </c>
      <c r="W18" t="s">
        <v>418</v>
      </c>
      <c r="X18" t="s">
        <v>416</v>
      </c>
      <c r="Y18" t="s">
        <v>417</v>
      </c>
    </row>
    <row r="19" spans="1:25">
      <c r="A19" t="s">
        <v>257</v>
      </c>
      <c r="B19" s="4" t="s">
        <v>119</v>
      </c>
      <c r="C19" t="s">
        <v>256</v>
      </c>
      <c r="D19" t="s">
        <v>169</v>
      </c>
      <c r="E19" t="s">
        <v>183</v>
      </c>
      <c r="F19" t="s">
        <v>170</v>
      </c>
      <c r="G19" t="s">
        <v>183</v>
      </c>
      <c r="H19" t="s">
        <v>365</v>
      </c>
      <c r="I19" t="str">
        <f t="shared" si="0"/>
        <v>diona_full</v>
      </c>
      <c r="J19" t="s">
        <v>365</v>
      </c>
      <c r="K19" t="str">
        <f t="shared" si="1"/>
        <v>diona_ico</v>
      </c>
      <c r="L19" t="s">
        <v>254</v>
      </c>
      <c r="N19" t="s">
        <v>388</v>
      </c>
      <c r="O19" t="s">
        <v>379</v>
      </c>
      <c r="P19" t="str">
        <f t="shared" si="5"/>
        <v>talent2_img</v>
      </c>
      <c r="Q19" s="18" t="s">
        <v>378</v>
      </c>
    </row>
    <row r="20" spans="1:25">
      <c r="A20" t="s">
        <v>257</v>
      </c>
      <c r="B20" s="5" t="s">
        <v>118</v>
      </c>
      <c r="C20" t="s">
        <v>256</v>
      </c>
      <c r="D20" t="s">
        <v>169</v>
      </c>
      <c r="E20" t="s">
        <v>184</v>
      </c>
      <c r="F20" t="s">
        <v>170</v>
      </c>
      <c r="G20" t="s">
        <v>184</v>
      </c>
      <c r="H20" t="s">
        <v>365</v>
      </c>
      <c r="I20" t="str">
        <f t="shared" si="0"/>
        <v>xingqiu_full</v>
      </c>
      <c r="J20" t="s">
        <v>365</v>
      </c>
      <c r="K20" t="str">
        <f t="shared" si="1"/>
        <v>xingqiu_ico</v>
      </c>
      <c r="L20" t="s">
        <v>254</v>
      </c>
      <c r="N20" t="s">
        <v>389</v>
      </c>
      <c r="O20" t="s">
        <v>379</v>
      </c>
      <c r="P20" t="str">
        <f t="shared" si="5"/>
        <v>talent2_desc</v>
      </c>
      <c r="Q20" s="18" t="s">
        <v>378</v>
      </c>
    </row>
    <row r="21" spans="1:25">
      <c r="A21" t="s">
        <v>257</v>
      </c>
      <c r="B21" s="4" t="s">
        <v>117</v>
      </c>
      <c r="C21" t="s">
        <v>256</v>
      </c>
      <c r="D21" t="s">
        <v>169</v>
      </c>
      <c r="E21" t="s">
        <v>185</v>
      </c>
      <c r="F21" t="s">
        <v>170</v>
      </c>
      <c r="G21" t="s">
        <v>185</v>
      </c>
      <c r="H21" t="s">
        <v>365</v>
      </c>
      <c r="I21" t="str">
        <f t="shared" si="0"/>
        <v>xiangling_full</v>
      </c>
      <c r="J21" t="s">
        <v>365</v>
      </c>
      <c r="K21" t="str">
        <f t="shared" si="1"/>
        <v>xiangling_ico</v>
      </c>
      <c r="L21" t="s">
        <v>254</v>
      </c>
      <c r="N21" t="s">
        <v>390</v>
      </c>
      <c r="O21" t="s">
        <v>379</v>
      </c>
      <c r="P21" t="str">
        <f t="shared" si="5"/>
        <v>talent3_name</v>
      </c>
      <c r="Q21" s="18" t="s">
        <v>378</v>
      </c>
    </row>
    <row r="22" spans="1:25">
      <c r="A22" t="s">
        <v>257</v>
      </c>
      <c r="B22" s="5" t="s">
        <v>116</v>
      </c>
      <c r="C22" t="s">
        <v>256</v>
      </c>
      <c r="D22" t="s">
        <v>169</v>
      </c>
      <c r="E22" t="s">
        <v>186</v>
      </c>
      <c r="F22" t="s">
        <v>170</v>
      </c>
      <c r="G22" t="s">
        <v>186</v>
      </c>
      <c r="H22" t="s">
        <v>365</v>
      </c>
      <c r="I22" t="str">
        <f t="shared" si="0"/>
        <v>venti_full</v>
      </c>
      <c r="J22" t="s">
        <v>365</v>
      </c>
      <c r="K22" t="str">
        <f t="shared" si="1"/>
        <v>venti_ico</v>
      </c>
      <c r="L22" t="s">
        <v>254</v>
      </c>
      <c r="N22" t="s">
        <v>391</v>
      </c>
      <c r="O22" t="s">
        <v>379</v>
      </c>
      <c r="P22" t="str">
        <f t="shared" si="5"/>
        <v>talent3_unlock</v>
      </c>
      <c r="Q22" s="18" t="s">
        <v>378</v>
      </c>
    </row>
    <row r="23" spans="1:25">
      <c r="A23" t="s">
        <v>257</v>
      </c>
      <c r="B23" s="4" t="s">
        <v>115</v>
      </c>
      <c r="C23" t="s">
        <v>256</v>
      </c>
      <c r="D23" t="s">
        <v>169</v>
      </c>
      <c r="E23" t="s">
        <v>187</v>
      </c>
      <c r="F23" t="s">
        <v>170</v>
      </c>
      <c r="G23" t="s">
        <v>187</v>
      </c>
      <c r="H23" t="s">
        <v>365</v>
      </c>
      <c r="I23" t="str">
        <f t="shared" si="0"/>
        <v>traveler_full</v>
      </c>
      <c r="J23" t="s">
        <v>365</v>
      </c>
      <c r="K23" t="str">
        <f t="shared" si="1"/>
        <v>traveler_ico</v>
      </c>
      <c r="L23" t="s">
        <v>254</v>
      </c>
      <c r="N23" t="s">
        <v>392</v>
      </c>
      <c r="O23" t="s">
        <v>379</v>
      </c>
      <c r="P23" t="str">
        <f t="shared" si="5"/>
        <v>talent3_img</v>
      </c>
      <c r="Q23" s="18" t="s">
        <v>378</v>
      </c>
    </row>
    <row r="24" spans="1:25">
      <c r="A24" t="s">
        <v>257</v>
      </c>
      <c r="B24" s="5" t="s">
        <v>114</v>
      </c>
      <c r="C24" t="s">
        <v>256</v>
      </c>
      <c r="D24" t="s">
        <v>169</v>
      </c>
      <c r="E24" t="s">
        <v>188</v>
      </c>
      <c r="F24" t="s">
        <v>170</v>
      </c>
      <c r="G24" t="s">
        <v>188</v>
      </c>
      <c r="H24" t="s">
        <v>365</v>
      </c>
      <c r="I24" t="str">
        <f t="shared" si="0"/>
        <v>sucrose_full</v>
      </c>
      <c r="J24" t="s">
        <v>365</v>
      </c>
      <c r="K24" t="str">
        <f t="shared" si="1"/>
        <v>sucrose_ico</v>
      </c>
      <c r="L24" t="s">
        <v>254</v>
      </c>
      <c r="N24" t="s">
        <v>393</v>
      </c>
      <c r="O24" t="s">
        <v>379</v>
      </c>
      <c r="P24" t="str">
        <f t="shared" si="5"/>
        <v>talent3_desc</v>
      </c>
      <c r="Q24" s="18" t="s">
        <v>378</v>
      </c>
    </row>
    <row r="25" spans="1:25">
      <c r="A25" t="s">
        <v>257</v>
      </c>
      <c r="B25" s="4" t="s">
        <v>113</v>
      </c>
      <c r="C25" t="s">
        <v>256</v>
      </c>
      <c r="D25" t="s">
        <v>169</v>
      </c>
      <c r="E25" t="s">
        <v>189</v>
      </c>
      <c r="F25" t="s">
        <v>170</v>
      </c>
      <c r="G25" t="s">
        <v>189</v>
      </c>
      <c r="H25" t="s">
        <v>365</v>
      </c>
      <c r="I25" t="str">
        <f t="shared" si="0"/>
        <v>razor_full</v>
      </c>
      <c r="J25" t="s">
        <v>365</v>
      </c>
      <c r="K25" t="str">
        <f t="shared" si="1"/>
        <v>razor_ico</v>
      </c>
      <c r="L25" t="s">
        <v>254</v>
      </c>
      <c r="N25" t="s">
        <v>394</v>
      </c>
      <c r="O25" t="s">
        <v>379</v>
      </c>
      <c r="P25" t="str">
        <f t="shared" si="5"/>
        <v>talent4_name</v>
      </c>
      <c r="Q25" s="18" t="s">
        <v>378</v>
      </c>
    </row>
    <row r="26" spans="1:25">
      <c r="A26" t="s">
        <v>257</v>
      </c>
      <c r="B26" s="5" t="s">
        <v>112</v>
      </c>
      <c r="C26" t="s">
        <v>256</v>
      </c>
      <c r="D26" t="s">
        <v>169</v>
      </c>
      <c r="E26" t="s">
        <v>190</v>
      </c>
      <c r="F26" t="s">
        <v>170</v>
      </c>
      <c r="G26" t="s">
        <v>190</v>
      </c>
      <c r="H26" t="s">
        <v>365</v>
      </c>
      <c r="I26" t="str">
        <f t="shared" si="0"/>
        <v>qiqi_full</v>
      </c>
      <c r="J26" t="s">
        <v>365</v>
      </c>
      <c r="K26" t="str">
        <f t="shared" si="1"/>
        <v>qiqi_ico</v>
      </c>
      <c r="L26" t="s">
        <v>254</v>
      </c>
      <c r="N26" t="s">
        <v>395</v>
      </c>
      <c r="O26" t="s">
        <v>379</v>
      </c>
      <c r="P26" t="str">
        <f t="shared" si="5"/>
        <v>talent4_unlock</v>
      </c>
      <c r="Q26" s="18" t="s">
        <v>378</v>
      </c>
    </row>
    <row r="27" spans="1:25">
      <c r="A27" t="s">
        <v>257</v>
      </c>
      <c r="B27" s="4" t="s">
        <v>111</v>
      </c>
      <c r="C27" t="s">
        <v>256</v>
      </c>
      <c r="D27" t="s">
        <v>169</v>
      </c>
      <c r="E27" t="s">
        <v>191</v>
      </c>
      <c r="F27" t="s">
        <v>170</v>
      </c>
      <c r="G27" t="s">
        <v>191</v>
      </c>
      <c r="H27" t="s">
        <v>365</v>
      </c>
      <c r="I27" t="str">
        <f t="shared" si="0"/>
        <v>noelle_full</v>
      </c>
      <c r="J27" t="s">
        <v>365</v>
      </c>
      <c r="K27" t="str">
        <f t="shared" si="1"/>
        <v>noelle_ico</v>
      </c>
      <c r="L27" t="s">
        <v>254</v>
      </c>
      <c r="N27" t="s">
        <v>396</v>
      </c>
      <c r="O27" t="s">
        <v>379</v>
      </c>
      <c r="P27" t="str">
        <f t="shared" si="5"/>
        <v>talent4_img</v>
      </c>
      <c r="Q27" s="18" t="s">
        <v>378</v>
      </c>
    </row>
    <row r="28" spans="1:25">
      <c r="A28" t="s">
        <v>257</v>
      </c>
      <c r="B28" s="5" t="s">
        <v>110</v>
      </c>
      <c r="C28" t="s">
        <v>256</v>
      </c>
      <c r="D28" t="s">
        <v>169</v>
      </c>
      <c r="E28" t="s">
        <v>192</v>
      </c>
      <c r="F28" t="s">
        <v>170</v>
      </c>
      <c r="G28" t="s">
        <v>192</v>
      </c>
      <c r="H28" t="s">
        <v>365</v>
      </c>
      <c r="I28" t="str">
        <f t="shared" si="0"/>
        <v>ningguang_full</v>
      </c>
      <c r="J28" t="s">
        <v>365</v>
      </c>
      <c r="K28" t="str">
        <f t="shared" si="1"/>
        <v>ningguang_ico</v>
      </c>
      <c r="L28" t="s">
        <v>254</v>
      </c>
      <c r="N28" t="s">
        <v>397</v>
      </c>
      <c r="O28" t="s">
        <v>379</v>
      </c>
      <c r="P28" t="str">
        <f t="shared" si="5"/>
        <v>talent4_desc</v>
      </c>
      <c r="Q28" s="18" t="s">
        <v>378</v>
      </c>
    </row>
    <row r="29" spans="1:25">
      <c r="A29" t="s">
        <v>257</v>
      </c>
      <c r="B29" s="4" t="s">
        <v>109</v>
      </c>
      <c r="C29" t="s">
        <v>256</v>
      </c>
      <c r="D29" t="s">
        <v>169</v>
      </c>
      <c r="E29" t="s">
        <v>193</v>
      </c>
      <c r="F29" t="s">
        <v>170</v>
      </c>
      <c r="G29" t="s">
        <v>193</v>
      </c>
      <c r="H29" t="s">
        <v>365</v>
      </c>
      <c r="I29" t="str">
        <f t="shared" si="0"/>
        <v>mona_full</v>
      </c>
      <c r="J29" t="s">
        <v>365</v>
      </c>
      <c r="K29" t="str">
        <f t="shared" si="1"/>
        <v>mona_ico</v>
      </c>
      <c r="L29" t="s">
        <v>254</v>
      </c>
    </row>
    <row r="30" spans="1:25">
      <c r="A30" t="s">
        <v>257</v>
      </c>
      <c r="B30" s="5" t="s">
        <v>108</v>
      </c>
      <c r="C30" t="s">
        <v>256</v>
      </c>
      <c r="D30" t="s">
        <v>169</v>
      </c>
      <c r="E30" t="s">
        <v>194</v>
      </c>
      <c r="F30" t="s">
        <v>170</v>
      </c>
      <c r="G30" t="s">
        <v>194</v>
      </c>
      <c r="H30" t="s">
        <v>365</v>
      </c>
      <c r="I30" t="str">
        <f t="shared" si="0"/>
        <v>lisa_full</v>
      </c>
      <c r="J30" t="s">
        <v>365</v>
      </c>
      <c r="K30" t="str">
        <f t="shared" si="1"/>
        <v>lisa_ico</v>
      </c>
      <c r="L30" t="s">
        <v>254</v>
      </c>
    </row>
    <row r="31" spans="1:25">
      <c r="A31" t="s">
        <v>257</v>
      </c>
      <c r="B31" s="4" t="s">
        <v>107</v>
      </c>
      <c r="C31" t="s">
        <v>256</v>
      </c>
      <c r="D31" t="s">
        <v>169</v>
      </c>
      <c r="E31" t="s">
        <v>195</v>
      </c>
      <c r="F31" t="s">
        <v>170</v>
      </c>
      <c r="G31" t="s">
        <v>195</v>
      </c>
      <c r="H31" t="s">
        <v>365</v>
      </c>
      <c r="I31" t="str">
        <f t="shared" si="0"/>
        <v>klee_full</v>
      </c>
      <c r="J31" t="s">
        <v>365</v>
      </c>
      <c r="K31" t="str">
        <f t="shared" si="1"/>
        <v>klee_ico</v>
      </c>
      <c r="L31" t="s">
        <v>254</v>
      </c>
    </row>
    <row r="32" spans="1:25">
      <c r="A32" t="s">
        <v>257</v>
      </c>
      <c r="B32" s="5" t="s">
        <v>106</v>
      </c>
      <c r="C32" t="s">
        <v>256</v>
      </c>
      <c r="D32" t="s">
        <v>169</v>
      </c>
      <c r="E32" t="s">
        <v>196</v>
      </c>
      <c r="F32" t="s">
        <v>170</v>
      </c>
      <c r="G32" t="s">
        <v>196</v>
      </c>
      <c r="H32" t="s">
        <v>365</v>
      </c>
      <c r="I32" t="str">
        <f t="shared" si="0"/>
        <v>keqing_full</v>
      </c>
      <c r="J32" t="s">
        <v>365</v>
      </c>
      <c r="K32" t="str">
        <f t="shared" si="1"/>
        <v>keqing_ico</v>
      </c>
      <c r="L32" t="s">
        <v>254</v>
      </c>
    </row>
    <row r="33" spans="1:12">
      <c r="A33" t="s">
        <v>257</v>
      </c>
      <c r="B33" s="4" t="s">
        <v>105</v>
      </c>
      <c r="C33" t="s">
        <v>256</v>
      </c>
      <c r="D33" t="s">
        <v>169</v>
      </c>
      <c r="E33" t="s">
        <v>197</v>
      </c>
      <c r="F33" t="s">
        <v>170</v>
      </c>
      <c r="G33" t="s">
        <v>197</v>
      </c>
      <c r="H33" t="s">
        <v>365</v>
      </c>
      <c r="I33" t="str">
        <f t="shared" si="0"/>
        <v>kaeya_full</v>
      </c>
      <c r="J33" t="s">
        <v>365</v>
      </c>
      <c r="K33" t="str">
        <f t="shared" si="1"/>
        <v>kaeya_ico</v>
      </c>
      <c r="L33" t="s">
        <v>254</v>
      </c>
    </row>
    <row r="34" spans="1:12">
      <c r="A34" t="s">
        <v>257</v>
      </c>
      <c r="B34" s="5" t="s">
        <v>104</v>
      </c>
      <c r="C34" t="s">
        <v>256</v>
      </c>
      <c r="D34" t="s">
        <v>169</v>
      </c>
      <c r="E34" t="s">
        <v>198</v>
      </c>
      <c r="F34" t="s">
        <v>170</v>
      </c>
      <c r="G34" t="s">
        <v>198</v>
      </c>
      <c r="H34" t="s">
        <v>365</v>
      </c>
      <c r="I34" t="str">
        <f t="shared" si="0"/>
        <v>jean_full</v>
      </c>
      <c r="J34" t="s">
        <v>365</v>
      </c>
      <c r="K34" t="str">
        <f t="shared" si="1"/>
        <v>jean_ico</v>
      </c>
      <c r="L34" t="s">
        <v>254</v>
      </c>
    </row>
    <row r="35" spans="1:12">
      <c r="A35" t="s">
        <v>257</v>
      </c>
      <c r="B35" s="4" t="s">
        <v>103</v>
      </c>
      <c r="C35" t="s">
        <v>256</v>
      </c>
      <c r="D35" t="s">
        <v>169</v>
      </c>
      <c r="E35" t="s">
        <v>199</v>
      </c>
      <c r="F35" t="s">
        <v>170</v>
      </c>
      <c r="G35" t="s">
        <v>199</v>
      </c>
      <c r="H35" t="s">
        <v>365</v>
      </c>
      <c r="I35" t="str">
        <f t="shared" si="0"/>
        <v>fischl_full</v>
      </c>
      <c r="J35" t="s">
        <v>365</v>
      </c>
      <c r="K35" t="str">
        <f t="shared" si="1"/>
        <v>fischl_ico</v>
      </c>
      <c r="L35" t="s">
        <v>254</v>
      </c>
    </row>
    <row r="36" spans="1:12">
      <c r="A36" t="s">
        <v>257</v>
      </c>
      <c r="B36" s="5" t="s">
        <v>102</v>
      </c>
      <c r="C36" t="s">
        <v>256</v>
      </c>
      <c r="D36" t="s">
        <v>169</v>
      </c>
      <c r="E36" t="s">
        <v>200</v>
      </c>
      <c r="F36" t="s">
        <v>170</v>
      </c>
      <c r="G36" t="s">
        <v>200</v>
      </c>
      <c r="H36" t="s">
        <v>365</v>
      </c>
      <c r="I36" t="str">
        <f t="shared" si="0"/>
        <v>diluc_full</v>
      </c>
      <c r="J36" t="s">
        <v>365</v>
      </c>
      <c r="K36" t="str">
        <f t="shared" si="1"/>
        <v>diluc_ico</v>
      </c>
      <c r="L36" t="s">
        <v>254</v>
      </c>
    </row>
    <row r="37" spans="1:12">
      <c r="A37" t="s">
        <v>257</v>
      </c>
      <c r="B37" s="4" t="s">
        <v>101</v>
      </c>
      <c r="C37" t="s">
        <v>256</v>
      </c>
      <c r="D37" t="s">
        <v>169</v>
      </c>
      <c r="E37" t="s">
        <v>201</v>
      </c>
      <c r="F37" t="s">
        <v>170</v>
      </c>
      <c r="G37" t="s">
        <v>201</v>
      </c>
      <c r="H37" t="s">
        <v>365</v>
      </c>
      <c r="I37" t="str">
        <f t="shared" si="0"/>
        <v>chongyun_full</v>
      </c>
      <c r="J37" t="s">
        <v>365</v>
      </c>
      <c r="K37" t="str">
        <f t="shared" si="1"/>
        <v>chongyun_ico</v>
      </c>
      <c r="L37" t="s">
        <v>254</v>
      </c>
    </row>
    <row r="38" spans="1:12">
      <c r="A38" t="s">
        <v>257</v>
      </c>
      <c r="B38" s="5" t="s">
        <v>99</v>
      </c>
      <c r="C38" t="s">
        <v>256</v>
      </c>
      <c r="D38" t="s">
        <v>169</v>
      </c>
      <c r="E38" t="s">
        <v>202</v>
      </c>
      <c r="F38" t="s">
        <v>170</v>
      </c>
      <c r="G38" t="s">
        <v>202</v>
      </c>
      <c r="H38" t="s">
        <v>365</v>
      </c>
      <c r="I38" t="str">
        <f t="shared" si="0"/>
        <v>bennett_full</v>
      </c>
      <c r="J38" t="s">
        <v>365</v>
      </c>
      <c r="K38" t="str">
        <f t="shared" si="1"/>
        <v>bennett_ico</v>
      </c>
      <c r="L38" t="s">
        <v>254</v>
      </c>
    </row>
    <row r="39" spans="1:12">
      <c r="A39" t="s">
        <v>257</v>
      </c>
      <c r="B39" s="4" t="s">
        <v>97</v>
      </c>
      <c r="C39" t="s">
        <v>256</v>
      </c>
      <c r="D39" t="s">
        <v>169</v>
      </c>
      <c r="E39" t="s">
        <v>203</v>
      </c>
      <c r="F39" t="s">
        <v>170</v>
      </c>
      <c r="G39" t="s">
        <v>203</v>
      </c>
      <c r="H39" t="s">
        <v>365</v>
      </c>
      <c r="I39" t="str">
        <f t="shared" si="0"/>
        <v>beidou_full</v>
      </c>
      <c r="J39" t="s">
        <v>365</v>
      </c>
      <c r="K39" t="str">
        <f t="shared" si="1"/>
        <v>beidou_ico</v>
      </c>
      <c r="L39" t="s">
        <v>254</v>
      </c>
    </row>
    <row r="40" spans="1:12">
      <c r="A40" t="s">
        <v>257</v>
      </c>
      <c r="B40" s="5" t="s">
        <v>96</v>
      </c>
      <c r="C40" t="s">
        <v>256</v>
      </c>
      <c r="D40" t="s">
        <v>169</v>
      </c>
      <c r="E40" t="s">
        <v>204</v>
      </c>
      <c r="F40" t="s">
        <v>170</v>
      </c>
      <c r="G40" t="s">
        <v>204</v>
      </c>
      <c r="H40" t="s">
        <v>365</v>
      </c>
      <c r="I40" t="str">
        <f t="shared" si="0"/>
        <v>barbara_full</v>
      </c>
      <c r="J40" t="s">
        <v>365</v>
      </c>
      <c r="K40" t="str">
        <f t="shared" si="1"/>
        <v>barbara_ico</v>
      </c>
      <c r="L40" t="s">
        <v>254</v>
      </c>
    </row>
    <row r="41" spans="1:12">
      <c r="A41" t="s">
        <v>257</v>
      </c>
      <c r="B41" s="4" t="s">
        <v>88</v>
      </c>
      <c r="C41" t="s">
        <v>256</v>
      </c>
      <c r="D41" t="s">
        <v>169</v>
      </c>
      <c r="E41" t="s">
        <v>205</v>
      </c>
      <c r="F41" t="s">
        <v>170</v>
      </c>
      <c r="G41" t="s">
        <v>205</v>
      </c>
      <c r="H41" t="s">
        <v>365</v>
      </c>
      <c r="I41" t="str">
        <f t="shared" si="0"/>
        <v>amber_full</v>
      </c>
      <c r="J41" t="s">
        <v>365</v>
      </c>
      <c r="K41" t="str">
        <f t="shared" si="1"/>
        <v>amber_ico</v>
      </c>
      <c r="L41" t="s">
        <v>254</v>
      </c>
    </row>
    <row r="42" spans="1:12">
      <c r="A42" t="s">
        <v>427</v>
      </c>
      <c r="B42" s="19"/>
    </row>
    <row r="43" spans="1:12">
      <c r="A43" t="s">
        <v>257</v>
      </c>
      <c r="B43" s="18" t="s">
        <v>424</v>
      </c>
      <c r="C43" t="s">
        <v>256</v>
      </c>
      <c r="D43" t="s">
        <v>169</v>
      </c>
      <c r="E43" s="20" t="s">
        <v>419</v>
      </c>
      <c r="F43" t="s">
        <v>170</v>
      </c>
      <c r="G43" s="20" t="s">
        <v>421</v>
      </c>
      <c r="H43" t="s">
        <v>365</v>
      </c>
      <c r="I43" s="20" t="s">
        <v>420</v>
      </c>
      <c r="J43" t="s">
        <v>365</v>
      </c>
      <c r="K43" t="str">
        <f t="shared" si="1"/>
        <v>traveler_anemo_ico</v>
      </c>
      <c r="L43" t="s">
        <v>254</v>
      </c>
    </row>
    <row r="44" spans="1:12">
      <c r="A44" t="s">
        <v>257</v>
      </c>
      <c r="B44" s="18" t="s">
        <v>425</v>
      </c>
      <c r="C44" t="s">
        <v>256</v>
      </c>
      <c r="D44" t="s">
        <v>169</v>
      </c>
      <c r="E44" s="20" t="s">
        <v>419</v>
      </c>
      <c r="F44" t="s">
        <v>170</v>
      </c>
      <c r="G44" s="20" t="s">
        <v>422</v>
      </c>
      <c r="H44" t="s">
        <v>365</v>
      </c>
      <c r="I44" s="20" t="s">
        <v>420</v>
      </c>
      <c r="J44" t="s">
        <v>365</v>
      </c>
      <c r="K44" t="str">
        <f t="shared" si="1"/>
        <v>traveler_geo_ico</v>
      </c>
      <c r="L44" t="s">
        <v>254</v>
      </c>
    </row>
    <row r="45" spans="1:12">
      <c r="A45" t="s">
        <v>257</v>
      </c>
      <c r="B45" s="18" t="s">
        <v>426</v>
      </c>
      <c r="C45" t="s">
        <v>256</v>
      </c>
      <c r="D45" t="s">
        <v>169</v>
      </c>
      <c r="E45" s="20" t="s">
        <v>419</v>
      </c>
      <c r="F45" t="s">
        <v>170</v>
      </c>
      <c r="G45" s="20" t="s">
        <v>423</v>
      </c>
      <c r="H45" t="s">
        <v>365</v>
      </c>
      <c r="I45" s="20" t="s">
        <v>420</v>
      </c>
      <c r="J45" t="s">
        <v>365</v>
      </c>
      <c r="K45" t="str">
        <f t="shared" si="1"/>
        <v>traveler_electro_ico</v>
      </c>
      <c r="L45" t="s">
        <v>254</v>
      </c>
    </row>
    <row r="46" spans="1:12">
      <c r="B46" s="18"/>
      <c r="E46" s="20"/>
      <c r="G46" s="20"/>
      <c r="I46" s="20"/>
    </row>
    <row r="47" spans="1:12">
      <c r="B47" s="18"/>
      <c r="E47" s="20"/>
      <c r="G47" s="20"/>
      <c r="I47" s="20"/>
    </row>
    <row r="48" spans="1:12">
      <c r="B48" s="18"/>
      <c r="E48" s="20"/>
      <c r="G48" s="20"/>
      <c r="I48" s="20"/>
    </row>
    <row r="49" spans="2:9">
      <c r="B49" s="18"/>
      <c r="E49" s="20"/>
      <c r="G49" s="20"/>
      <c r="I49" s="20"/>
    </row>
    <row r="50" spans="2:9">
      <c r="B50" s="18"/>
      <c r="E50" s="20"/>
      <c r="G50" s="20"/>
      <c r="I50" s="20"/>
    </row>
    <row r="51" spans="2:9">
      <c r="B51" s="18"/>
      <c r="E51" s="20"/>
      <c r="G51" s="20"/>
      <c r="I51" s="20"/>
    </row>
    <row r="52" spans="2:9">
      <c r="B52" s="18"/>
      <c r="E52" s="20"/>
      <c r="G52" s="20"/>
      <c r="I52" s="20"/>
    </row>
    <row r="53" spans="2:9">
      <c r="B53" s="18"/>
      <c r="E53" s="20"/>
      <c r="G53" s="20"/>
      <c r="I53" s="20"/>
    </row>
    <row r="54" spans="2:9">
      <c r="B54" s="18"/>
      <c r="E54" s="20"/>
      <c r="G54" s="20"/>
      <c r="I54" s="20"/>
    </row>
    <row r="55" spans="2:9">
      <c r="B55" s="18"/>
      <c r="E55" s="20"/>
      <c r="G55" s="20"/>
      <c r="I55" s="20"/>
    </row>
    <row r="56" spans="2:9">
      <c r="B56" s="18"/>
      <c r="E56" s="20"/>
      <c r="G56" s="20"/>
      <c r="I56" s="20"/>
    </row>
    <row r="57" spans="2:9">
      <c r="B57" s="18"/>
      <c r="E57" s="20"/>
      <c r="G57" s="20"/>
      <c r="I57" s="20"/>
    </row>
    <row r="58" spans="2:9">
      <c r="B58" s="18"/>
      <c r="E58" s="20"/>
      <c r="G58" s="20"/>
      <c r="I58" s="20"/>
    </row>
    <row r="59" spans="2:9">
      <c r="B59" s="18"/>
      <c r="E59" s="20"/>
      <c r="G59" s="20"/>
      <c r="I59" s="20"/>
    </row>
    <row r="60" spans="2:9">
      <c r="B60" s="18"/>
      <c r="E60" s="20"/>
      <c r="G60" s="20"/>
      <c r="I60" s="20"/>
    </row>
    <row r="61" spans="2:9">
      <c r="B61" s="18"/>
      <c r="E61" s="20"/>
      <c r="G61" s="20"/>
      <c r="I61" s="20"/>
    </row>
    <row r="62" spans="2:9">
      <c r="B62" s="18"/>
      <c r="E62" s="20"/>
      <c r="G62" s="20"/>
      <c r="I62" s="20"/>
    </row>
    <row r="63" spans="2:9">
      <c r="B63" s="18"/>
      <c r="E63" s="20"/>
      <c r="G63" s="20"/>
      <c r="I63" s="20"/>
    </row>
    <row r="64" spans="2:9">
      <c r="B64" s="18"/>
      <c r="E64" s="20"/>
      <c r="G64" s="20"/>
      <c r="I64" s="20"/>
    </row>
    <row r="65" spans="1:15">
      <c r="B65" s="18"/>
      <c r="E65" s="20"/>
      <c r="G65" s="20"/>
      <c r="I65" s="20"/>
    </row>
    <row r="66" spans="1:15">
      <c r="B66" s="18"/>
      <c r="E66" s="20"/>
      <c r="G66" s="20"/>
      <c r="I66" s="20"/>
    </row>
    <row r="69" spans="1:15">
      <c r="B69" t="s">
        <v>258</v>
      </c>
      <c r="C69" t="s">
        <v>259</v>
      </c>
      <c r="D69" t="s">
        <v>258</v>
      </c>
      <c r="E69" t="s">
        <v>260</v>
      </c>
      <c r="F69" t="s">
        <v>258</v>
      </c>
      <c r="G69" t="s">
        <v>261</v>
      </c>
      <c r="H69" t="s">
        <v>258</v>
      </c>
      <c r="I69" t="s">
        <v>262</v>
      </c>
      <c r="L69" t="s">
        <v>258</v>
      </c>
      <c r="M69" t="s">
        <v>263</v>
      </c>
      <c r="N69" t="s">
        <v>258</v>
      </c>
      <c r="O69" t="s">
        <v>264</v>
      </c>
    </row>
    <row r="70" spans="1:15">
      <c r="B70" t="s">
        <v>265</v>
      </c>
      <c r="C70" t="s">
        <v>259</v>
      </c>
      <c r="D70" t="s">
        <v>258</v>
      </c>
      <c r="E70" t="s">
        <v>260</v>
      </c>
      <c r="F70" t="str">
        <f>$B70</f>
        <v>hydro</v>
      </c>
      <c r="G70" t="s">
        <v>261</v>
      </c>
      <c r="H70" t="str">
        <f>$B70</f>
        <v>hydro</v>
      </c>
      <c r="I70" t="s">
        <v>262</v>
      </c>
      <c r="L70" t="str">
        <f>$B70</f>
        <v>hydro</v>
      </c>
      <c r="M70" t="s">
        <v>263</v>
      </c>
      <c r="N70" t="str">
        <f>$B70</f>
        <v>hydro</v>
      </c>
      <c r="O70" t="s">
        <v>264</v>
      </c>
    </row>
    <row r="71" spans="1:15">
      <c r="B71" t="s">
        <v>266</v>
      </c>
      <c r="C71" t="s">
        <v>259</v>
      </c>
      <c r="D71" t="s">
        <v>258</v>
      </c>
      <c r="E71" t="s">
        <v>260</v>
      </c>
      <c r="F71" t="str">
        <f t="shared" ref="F71:N80" si="7">$B71</f>
        <v>anemo</v>
      </c>
      <c r="G71" t="s">
        <v>261</v>
      </c>
      <c r="H71" t="str">
        <f t="shared" si="7"/>
        <v>anemo</v>
      </c>
      <c r="I71" t="s">
        <v>262</v>
      </c>
      <c r="L71" t="str">
        <f t="shared" si="7"/>
        <v>anemo</v>
      </c>
      <c r="M71" t="s">
        <v>263</v>
      </c>
      <c r="N71" t="str">
        <f t="shared" si="7"/>
        <v>anemo</v>
      </c>
      <c r="O71" t="s">
        <v>264</v>
      </c>
    </row>
    <row r="72" spans="1:15">
      <c r="B72" t="s">
        <v>267</v>
      </c>
      <c r="C72" t="s">
        <v>259</v>
      </c>
      <c r="D72" t="s">
        <v>258</v>
      </c>
      <c r="E72" t="s">
        <v>260</v>
      </c>
      <c r="F72" t="str">
        <f t="shared" si="7"/>
        <v>electro</v>
      </c>
      <c r="G72" t="s">
        <v>261</v>
      </c>
      <c r="H72" t="str">
        <f t="shared" si="7"/>
        <v>electro</v>
      </c>
      <c r="I72" t="s">
        <v>262</v>
      </c>
      <c r="L72" t="str">
        <f t="shared" si="7"/>
        <v>electro</v>
      </c>
      <c r="M72" t="s">
        <v>263</v>
      </c>
      <c r="N72" t="str">
        <f t="shared" si="7"/>
        <v>electro</v>
      </c>
      <c r="O72" t="s">
        <v>264</v>
      </c>
    </row>
    <row r="73" spans="1:15">
      <c r="B73" t="s">
        <v>268</v>
      </c>
      <c r="C73" t="s">
        <v>259</v>
      </c>
      <c r="D73" t="s">
        <v>258</v>
      </c>
      <c r="E73" t="s">
        <v>260</v>
      </c>
      <c r="F73" t="str">
        <f t="shared" si="7"/>
        <v>dendor</v>
      </c>
      <c r="G73" t="s">
        <v>261</v>
      </c>
      <c r="H73" t="str">
        <f t="shared" si="7"/>
        <v>dendor</v>
      </c>
      <c r="I73" t="s">
        <v>262</v>
      </c>
      <c r="L73" t="str">
        <f t="shared" si="7"/>
        <v>dendor</v>
      </c>
      <c r="M73" t="s">
        <v>263</v>
      </c>
      <c r="N73" t="str">
        <f t="shared" si="7"/>
        <v>dendor</v>
      </c>
      <c r="O73" t="s">
        <v>264</v>
      </c>
    </row>
    <row r="74" spans="1:15">
      <c r="B74" t="s">
        <v>269</v>
      </c>
      <c r="C74" t="s">
        <v>259</v>
      </c>
      <c r="D74" t="s">
        <v>258</v>
      </c>
      <c r="E74" t="s">
        <v>260</v>
      </c>
      <c r="F74" t="str">
        <f t="shared" si="7"/>
        <v>cryo</v>
      </c>
      <c r="G74" t="s">
        <v>261</v>
      </c>
      <c r="H74" t="str">
        <f t="shared" si="7"/>
        <v>cryo</v>
      </c>
      <c r="I74" t="s">
        <v>262</v>
      </c>
      <c r="L74" t="str">
        <f t="shared" si="7"/>
        <v>cryo</v>
      </c>
      <c r="M74" t="s">
        <v>263</v>
      </c>
      <c r="N74" t="str">
        <f t="shared" si="7"/>
        <v>cryo</v>
      </c>
      <c r="O74" t="s">
        <v>264</v>
      </c>
    </row>
    <row r="75" spans="1:15">
      <c r="B75" t="s">
        <v>270</v>
      </c>
      <c r="C75" t="s">
        <v>259</v>
      </c>
      <c r="D75" t="s">
        <v>258</v>
      </c>
      <c r="E75" t="s">
        <v>260</v>
      </c>
      <c r="F75" t="str">
        <f t="shared" si="7"/>
        <v>geo</v>
      </c>
      <c r="G75" t="s">
        <v>261</v>
      </c>
      <c r="H75" t="str">
        <f t="shared" si="7"/>
        <v>geo</v>
      </c>
      <c r="I75" t="s">
        <v>262</v>
      </c>
      <c r="L75" t="str">
        <f t="shared" si="7"/>
        <v>geo</v>
      </c>
      <c r="M75" t="s">
        <v>263</v>
      </c>
      <c r="N75" t="str">
        <f t="shared" si="7"/>
        <v>geo</v>
      </c>
      <c r="O75" t="s">
        <v>264</v>
      </c>
    </row>
    <row r="76" spans="1:15">
      <c r="A76" t="s">
        <v>271</v>
      </c>
      <c r="B76" t="s">
        <v>272</v>
      </c>
      <c r="C76" t="s">
        <v>259</v>
      </c>
      <c r="D76" t="s">
        <v>258</v>
      </c>
      <c r="E76" t="s">
        <v>260</v>
      </c>
      <c r="F76" t="str">
        <f t="shared" si="7"/>
        <v>sword</v>
      </c>
      <c r="G76" t="s">
        <v>261</v>
      </c>
      <c r="H76" t="str">
        <f>$A76&amp;$B76</f>
        <v>ico_sword</v>
      </c>
      <c r="I76" t="s">
        <v>262</v>
      </c>
      <c r="L76" t="str">
        <f t="shared" si="7"/>
        <v>sword</v>
      </c>
      <c r="M76" t="s">
        <v>263</v>
      </c>
      <c r="N76" t="str">
        <f>$A76&amp;$B76</f>
        <v>ico_sword</v>
      </c>
      <c r="O76" t="s">
        <v>264</v>
      </c>
    </row>
    <row r="77" spans="1:15">
      <c r="A77" t="s">
        <v>271</v>
      </c>
      <c r="B77" t="s">
        <v>273</v>
      </c>
      <c r="C77" t="s">
        <v>259</v>
      </c>
      <c r="D77" t="s">
        <v>258</v>
      </c>
      <c r="E77" t="s">
        <v>260</v>
      </c>
      <c r="F77" t="str">
        <f t="shared" si="7"/>
        <v>claymore</v>
      </c>
      <c r="G77" t="s">
        <v>261</v>
      </c>
      <c r="H77" t="str">
        <f t="shared" ref="H77:H80" si="8">$A77&amp;$B77</f>
        <v>ico_claymore</v>
      </c>
      <c r="I77" t="s">
        <v>262</v>
      </c>
      <c r="L77" t="str">
        <f t="shared" si="7"/>
        <v>claymore</v>
      </c>
      <c r="M77" t="s">
        <v>263</v>
      </c>
      <c r="N77" t="str">
        <f t="shared" ref="N77:N80" si="9">$A77&amp;$B77</f>
        <v>ico_claymore</v>
      </c>
      <c r="O77" t="s">
        <v>264</v>
      </c>
    </row>
    <row r="78" spans="1:15">
      <c r="A78" t="s">
        <v>271</v>
      </c>
      <c r="B78" t="s">
        <v>274</v>
      </c>
      <c r="C78" t="s">
        <v>259</v>
      </c>
      <c r="D78" t="s">
        <v>258</v>
      </c>
      <c r="E78" t="s">
        <v>260</v>
      </c>
      <c r="F78" t="str">
        <f t="shared" si="7"/>
        <v>polearm</v>
      </c>
      <c r="G78" t="s">
        <v>261</v>
      </c>
      <c r="H78" t="str">
        <f t="shared" si="8"/>
        <v>ico_polearm</v>
      </c>
      <c r="I78" t="s">
        <v>262</v>
      </c>
      <c r="L78" t="str">
        <f t="shared" si="7"/>
        <v>polearm</v>
      </c>
      <c r="M78" t="s">
        <v>263</v>
      </c>
      <c r="N78" t="str">
        <f t="shared" si="9"/>
        <v>ico_polearm</v>
      </c>
      <c r="O78" t="s">
        <v>264</v>
      </c>
    </row>
    <row r="79" spans="1:15">
      <c r="A79" t="s">
        <v>271</v>
      </c>
      <c r="B79" t="s">
        <v>275</v>
      </c>
      <c r="C79" t="s">
        <v>259</v>
      </c>
      <c r="D79" t="s">
        <v>258</v>
      </c>
      <c r="E79" t="s">
        <v>260</v>
      </c>
      <c r="F79" t="str">
        <f t="shared" si="7"/>
        <v>bow</v>
      </c>
      <c r="G79" t="s">
        <v>261</v>
      </c>
      <c r="H79" t="str">
        <f t="shared" si="8"/>
        <v>ico_bow</v>
      </c>
      <c r="I79" t="s">
        <v>262</v>
      </c>
      <c r="L79" t="str">
        <f t="shared" si="7"/>
        <v>bow</v>
      </c>
      <c r="M79" t="s">
        <v>263</v>
      </c>
      <c r="N79" t="str">
        <f t="shared" si="9"/>
        <v>ico_bow</v>
      </c>
      <c r="O79" t="s">
        <v>264</v>
      </c>
    </row>
    <row r="80" spans="1:15">
      <c r="A80" t="s">
        <v>271</v>
      </c>
      <c r="B80" t="s">
        <v>276</v>
      </c>
      <c r="C80" t="s">
        <v>259</v>
      </c>
      <c r="D80" t="s">
        <v>258</v>
      </c>
      <c r="E80" t="s">
        <v>260</v>
      </c>
      <c r="F80" t="str">
        <f t="shared" si="7"/>
        <v>catalyst</v>
      </c>
      <c r="G80" t="s">
        <v>261</v>
      </c>
      <c r="H80" t="str">
        <f t="shared" si="8"/>
        <v>ico_catalyst</v>
      </c>
      <c r="I80" t="s">
        <v>262</v>
      </c>
      <c r="L80" t="str">
        <f t="shared" si="7"/>
        <v>catalyst</v>
      </c>
      <c r="M80" t="s">
        <v>263</v>
      </c>
      <c r="N80" t="str">
        <f t="shared" si="9"/>
        <v>ico_catalyst</v>
      </c>
      <c r="O80" t="s">
        <v>264</v>
      </c>
    </row>
    <row r="85" spans="1:17">
      <c r="O85" t="s">
        <v>277</v>
      </c>
      <c r="P85" t="s">
        <v>278</v>
      </c>
      <c r="Q85" t="s">
        <v>279</v>
      </c>
    </row>
    <row r="86" spans="1:17">
      <c r="A86" s="16" t="s">
        <v>280</v>
      </c>
      <c r="B86" t="s">
        <v>272</v>
      </c>
      <c r="C86" t="s">
        <v>281</v>
      </c>
      <c r="D86" t="s">
        <v>272</v>
      </c>
      <c r="E86" t="s">
        <v>282</v>
      </c>
      <c r="G86" s="16" t="s">
        <v>283</v>
      </c>
      <c r="H86" t="s">
        <v>284</v>
      </c>
      <c r="I86" t="s">
        <v>285</v>
      </c>
      <c r="L86" t="s">
        <v>284</v>
      </c>
      <c r="M86" t="s">
        <v>286</v>
      </c>
      <c r="O86" t="s">
        <v>287</v>
      </c>
      <c r="P86" t="s">
        <v>288</v>
      </c>
      <c r="Q86" t="s">
        <v>289</v>
      </c>
    </row>
    <row r="87" spans="1:17">
      <c r="A87" s="16" t="s">
        <v>280</v>
      </c>
      <c r="B87" t="s">
        <v>273</v>
      </c>
      <c r="C87" t="s">
        <v>281</v>
      </c>
      <c r="D87" t="s">
        <v>273</v>
      </c>
      <c r="E87" t="s">
        <v>282</v>
      </c>
      <c r="G87" s="16" t="s">
        <v>283</v>
      </c>
      <c r="H87" t="s">
        <v>290</v>
      </c>
      <c r="I87" t="s">
        <v>285</v>
      </c>
      <c r="L87" t="s">
        <v>290</v>
      </c>
      <c r="M87" t="s">
        <v>286</v>
      </c>
      <c r="O87" t="s">
        <v>291</v>
      </c>
      <c r="P87" t="s">
        <v>292</v>
      </c>
      <c r="Q87" t="s">
        <v>293</v>
      </c>
    </row>
    <row r="88" spans="1:17">
      <c r="A88" s="16" t="s">
        <v>280</v>
      </c>
      <c r="B88" t="s">
        <v>274</v>
      </c>
      <c r="C88" t="s">
        <v>281</v>
      </c>
      <c r="D88" t="s">
        <v>274</v>
      </c>
      <c r="E88" t="s">
        <v>282</v>
      </c>
      <c r="G88" s="16" t="s">
        <v>283</v>
      </c>
      <c r="H88" t="s">
        <v>294</v>
      </c>
      <c r="I88" t="s">
        <v>285</v>
      </c>
      <c r="L88" t="s">
        <v>294</v>
      </c>
      <c r="M88" t="s">
        <v>286</v>
      </c>
      <c r="O88" t="s">
        <v>295</v>
      </c>
      <c r="P88" t="s">
        <v>296</v>
      </c>
      <c r="Q88" t="s">
        <v>297</v>
      </c>
    </row>
    <row r="89" spans="1:17">
      <c r="A89" s="16" t="s">
        <v>280</v>
      </c>
      <c r="B89" t="s">
        <v>275</v>
      </c>
      <c r="C89" t="s">
        <v>281</v>
      </c>
      <c r="D89" t="s">
        <v>275</v>
      </c>
      <c r="E89" t="s">
        <v>282</v>
      </c>
      <c r="G89" s="16" t="s">
        <v>283</v>
      </c>
      <c r="H89" t="s">
        <v>298</v>
      </c>
      <c r="I89" t="s">
        <v>285</v>
      </c>
      <c r="L89" t="s">
        <v>298</v>
      </c>
      <c r="M89" t="s">
        <v>286</v>
      </c>
      <c r="O89" t="s">
        <v>299</v>
      </c>
      <c r="P89" t="s">
        <v>300</v>
      </c>
      <c r="Q89" t="s">
        <v>301</v>
      </c>
    </row>
    <row r="90" spans="1:17">
      <c r="A90" s="16" t="s">
        <v>280</v>
      </c>
      <c r="B90" t="s">
        <v>276</v>
      </c>
      <c r="C90" t="s">
        <v>281</v>
      </c>
      <c r="D90" t="s">
        <v>276</v>
      </c>
      <c r="G90" s="16" t="s">
        <v>283</v>
      </c>
      <c r="H90" t="s">
        <v>302</v>
      </c>
      <c r="I90" t="s">
        <v>285</v>
      </c>
      <c r="L90" t="s">
        <v>302</v>
      </c>
      <c r="M90" t="s">
        <v>286</v>
      </c>
      <c r="O90" t="s">
        <v>303</v>
      </c>
      <c r="P90" t="s">
        <v>304</v>
      </c>
      <c r="Q90" t="s">
        <v>305</v>
      </c>
    </row>
    <row r="91" spans="1:17">
      <c r="A91" s="16"/>
      <c r="G91" s="16" t="s">
        <v>283</v>
      </c>
      <c r="H91" t="s">
        <v>306</v>
      </c>
      <c r="I91" t="s">
        <v>285</v>
      </c>
      <c r="L91" t="s">
        <v>306</v>
      </c>
      <c r="M91" t="s">
        <v>286</v>
      </c>
      <c r="O91" t="s">
        <v>307</v>
      </c>
      <c r="P91" t="s">
        <v>308</v>
      </c>
      <c r="Q91" t="s">
        <v>309</v>
      </c>
    </row>
    <row r="92" spans="1:17">
      <c r="A92" s="16"/>
      <c r="G92" s="16" t="s">
        <v>283</v>
      </c>
      <c r="H92" t="s">
        <v>310</v>
      </c>
      <c r="I92" t="s">
        <v>285</v>
      </c>
      <c r="L92" t="s">
        <v>310</v>
      </c>
      <c r="M92" t="s">
        <v>286</v>
      </c>
      <c r="O92" t="s">
        <v>311</v>
      </c>
      <c r="P92" t="s">
        <v>312</v>
      </c>
      <c r="Q92" t="s">
        <v>313</v>
      </c>
    </row>
    <row r="93" spans="1:17">
      <c r="G93" s="16" t="s">
        <v>283</v>
      </c>
      <c r="H93" t="s">
        <v>314</v>
      </c>
      <c r="I93" t="s">
        <v>285</v>
      </c>
      <c r="L93" t="s">
        <v>314</v>
      </c>
      <c r="M93" t="s">
        <v>286</v>
      </c>
      <c r="O93" t="s">
        <v>315</v>
      </c>
      <c r="P93" t="s">
        <v>316</v>
      </c>
      <c r="Q93" t="s">
        <v>317</v>
      </c>
    </row>
    <row r="94" spans="1:17">
      <c r="G94" s="16" t="s">
        <v>283</v>
      </c>
      <c r="H94" t="s">
        <v>318</v>
      </c>
      <c r="I94" t="s">
        <v>285</v>
      </c>
      <c r="L94" t="s">
        <v>318</v>
      </c>
      <c r="M94" t="s">
        <v>286</v>
      </c>
      <c r="O94" t="s">
        <v>319</v>
      </c>
      <c r="P94" t="s">
        <v>320</v>
      </c>
      <c r="Q94" t="s">
        <v>321</v>
      </c>
    </row>
    <row r="95" spans="1:17">
      <c r="G95" s="16" t="s">
        <v>283</v>
      </c>
      <c r="H95" t="s">
        <v>322</v>
      </c>
      <c r="I95" t="s">
        <v>285</v>
      </c>
      <c r="L95" t="s">
        <v>322</v>
      </c>
      <c r="M95" t="s">
        <v>286</v>
      </c>
      <c r="O95" t="s">
        <v>323</v>
      </c>
      <c r="P95" t="s">
        <v>324</v>
      </c>
      <c r="Q95" t="s">
        <v>325</v>
      </c>
    </row>
    <row r="96" spans="1:17">
      <c r="G96" s="16" t="s">
        <v>283</v>
      </c>
      <c r="H96" t="s">
        <v>326</v>
      </c>
      <c r="I96" t="s">
        <v>285</v>
      </c>
      <c r="L96" t="s">
        <v>326</v>
      </c>
      <c r="M96" t="s">
        <v>286</v>
      </c>
      <c r="O96" t="s">
        <v>327</v>
      </c>
      <c r="P96" t="s">
        <v>328</v>
      </c>
      <c r="Q96" t="s">
        <v>329</v>
      </c>
    </row>
    <row r="97" spans="1:13">
      <c r="G97" s="16" t="s">
        <v>283</v>
      </c>
      <c r="H97" t="s">
        <v>330</v>
      </c>
      <c r="I97" t="s">
        <v>285</v>
      </c>
      <c r="L97" t="s">
        <v>330</v>
      </c>
      <c r="M97" t="s">
        <v>286</v>
      </c>
    </row>
    <row r="101" spans="1:13">
      <c r="A101" t="s">
        <v>258</v>
      </c>
      <c r="B101" t="s">
        <v>331</v>
      </c>
      <c r="C101" t="s">
        <v>332</v>
      </c>
      <c r="D101" t="s">
        <v>333</v>
      </c>
    </row>
    <row r="102" spans="1:13">
      <c r="A102" t="s">
        <v>265</v>
      </c>
      <c r="B102" t="s">
        <v>331</v>
      </c>
      <c r="C102" t="str">
        <f>"show_"&amp;A102</f>
        <v>show_hydro</v>
      </c>
      <c r="D102" t="s">
        <v>333</v>
      </c>
    </row>
    <row r="103" spans="1:13">
      <c r="A103" t="s">
        <v>266</v>
      </c>
      <c r="B103" t="s">
        <v>331</v>
      </c>
      <c r="C103" t="str">
        <f t="shared" ref="C103:C112" si="10">"show_"&amp;A103</f>
        <v>show_anemo</v>
      </c>
      <c r="D103" t="s">
        <v>333</v>
      </c>
    </row>
    <row r="104" spans="1:13">
      <c r="A104" t="s">
        <v>267</v>
      </c>
      <c r="B104" t="s">
        <v>331</v>
      </c>
      <c r="C104" t="str">
        <f t="shared" si="10"/>
        <v>show_electro</v>
      </c>
      <c r="D104" t="s">
        <v>333</v>
      </c>
    </row>
    <row r="105" spans="1:13">
      <c r="A105" t="s">
        <v>268</v>
      </c>
      <c r="B105" t="s">
        <v>331</v>
      </c>
      <c r="C105" t="str">
        <f t="shared" si="10"/>
        <v>show_dendor</v>
      </c>
      <c r="D105" t="s">
        <v>333</v>
      </c>
    </row>
    <row r="106" spans="1:13">
      <c r="A106" t="s">
        <v>269</v>
      </c>
      <c r="B106" t="s">
        <v>331</v>
      </c>
      <c r="C106" t="str">
        <f t="shared" si="10"/>
        <v>show_cryo</v>
      </c>
      <c r="D106" t="s">
        <v>333</v>
      </c>
    </row>
    <row r="107" spans="1:13">
      <c r="A107" t="s">
        <v>270</v>
      </c>
      <c r="B107" t="s">
        <v>331</v>
      </c>
      <c r="C107" t="str">
        <f t="shared" si="10"/>
        <v>show_geo</v>
      </c>
      <c r="D107" t="s">
        <v>333</v>
      </c>
    </row>
    <row r="108" spans="1:13">
      <c r="A108" t="s">
        <v>272</v>
      </c>
      <c r="B108" t="s">
        <v>331</v>
      </c>
      <c r="C108" t="str">
        <f t="shared" si="10"/>
        <v>show_sword</v>
      </c>
      <c r="D108" t="s">
        <v>333</v>
      </c>
    </row>
    <row r="109" spans="1:13">
      <c r="A109" t="s">
        <v>273</v>
      </c>
      <c r="B109" t="s">
        <v>331</v>
      </c>
      <c r="C109" t="str">
        <f t="shared" si="10"/>
        <v>show_claymore</v>
      </c>
      <c r="D109" t="s">
        <v>333</v>
      </c>
    </row>
    <row r="110" spans="1:13">
      <c r="A110" t="s">
        <v>274</v>
      </c>
      <c r="B110" t="s">
        <v>331</v>
      </c>
      <c r="C110" t="str">
        <f t="shared" si="10"/>
        <v>show_polearm</v>
      </c>
      <c r="D110" t="s">
        <v>333</v>
      </c>
    </row>
    <row r="111" spans="1:13">
      <c r="A111" t="s">
        <v>275</v>
      </c>
      <c r="B111" t="s">
        <v>331</v>
      </c>
      <c r="C111" t="str">
        <f t="shared" si="10"/>
        <v>show_bow</v>
      </c>
      <c r="D111" t="s">
        <v>333</v>
      </c>
    </row>
    <row r="112" spans="1:13">
      <c r="A112" t="s">
        <v>276</v>
      </c>
      <c r="B112" t="s">
        <v>331</v>
      </c>
      <c r="C112" t="str">
        <f t="shared" si="10"/>
        <v>show_catalyst</v>
      </c>
      <c r="D112" t="s">
        <v>333</v>
      </c>
    </row>
    <row r="115" spans="1:18">
      <c r="A115" t="s">
        <v>428</v>
      </c>
      <c r="B115" t="s">
        <v>429</v>
      </c>
      <c r="C115" t="s">
        <v>430</v>
      </c>
      <c r="D115" t="str">
        <f>LOWER(H115)</f>
        <v>albedo.png</v>
      </c>
      <c r="E115" t="s">
        <v>347</v>
      </c>
      <c r="H115" t="s">
        <v>431</v>
      </c>
      <c r="K115" t="s">
        <v>428</v>
      </c>
      <c r="L115" t="s">
        <v>179</v>
      </c>
      <c r="M115" t="s">
        <v>507</v>
      </c>
      <c r="N115" t="str">
        <f>LOWER(R115)</f>
        <v>albedo</v>
      </c>
      <c r="O115" t="s">
        <v>508</v>
      </c>
      <c r="R115" t="s">
        <v>179</v>
      </c>
    </row>
    <row r="116" spans="1:18">
      <c r="A116" t="s">
        <v>428</v>
      </c>
      <c r="B116" t="s">
        <v>432</v>
      </c>
      <c r="C116" t="s">
        <v>430</v>
      </c>
      <c r="D116" t="str">
        <f t="shared" ref="D116:D152" si="11">LOWER(H116)</f>
        <v>amber.png</v>
      </c>
      <c r="E116" t="s">
        <v>347</v>
      </c>
      <c r="H116" t="s">
        <v>433</v>
      </c>
      <c r="K116" t="s">
        <v>428</v>
      </c>
      <c r="L116" t="s">
        <v>205</v>
      </c>
      <c r="M116" t="s">
        <v>507</v>
      </c>
      <c r="N116" t="str">
        <f t="shared" ref="N116:N152" si="12">LOWER(R116)</f>
        <v>amber</v>
      </c>
      <c r="O116" t="s">
        <v>508</v>
      </c>
      <c r="R116" t="s">
        <v>205</v>
      </c>
    </row>
    <row r="117" spans="1:18">
      <c r="A117" t="s">
        <v>428</v>
      </c>
      <c r="B117" t="s">
        <v>434</v>
      </c>
      <c r="C117" t="s">
        <v>430</v>
      </c>
      <c r="D117" t="str">
        <f t="shared" si="11"/>
        <v>barbara.png</v>
      </c>
      <c r="E117" t="s">
        <v>347</v>
      </c>
      <c r="H117" t="s">
        <v>435</v>
      </c>
      <c r="K117" t="s">
        <v>428</v>
      </c>
      <c r="L117" t="s">
        <v>204</v>
      </c>
      <c r="M117" t="s">
        <v>507</v>
      </c>
      <c r="N117" t="str">
        <f t="shared" si="12"/>
        <v>barbara</v>
      </c>
      <c r="O117" t="s">
        <v>508</v>
      </c>
      <c r="R117" t="s">
        <v>204</v>
      </c>
    </row>
    <row r="118" spans="1:18">
      <c r="A118" t="s">
        <v>428</v>
      </c>
      <c r="B118" t="s">
        <v>436</v>
      </c>
      <c r="C118" t="s">
        <v>430</v>
      </c>
      <c r="D118" t="str">
        <f t="shared" si="11"/>
        <v>beidou.png</v>
      </c>
      <c r="E118" t="s">
        <v>347</v>
      </c>
      <c r="H118" t="s">
        <v>437</v>
      </c>
      <c r="K118" t="s">
        <v>428</v>
      </c>
      <c r="L118" t="s">
        <v>203</v>
      </c>
      <c r="M118" t="s">
        <v>507</v>
      </c>
      <c r="N118" t="str">
        <f t="shared" si="12"/>
        <v>beidou</v>
      </c>
      <c r="O118" t="s">
        <v>508</v>
      </c>
      <c r="R118" t="s">
        <v>203</v>
      </c>
    </row>
    <row r="119" spans="1:18">
      <c r="A119" t="s">
        <v>428</v>
      </c>
      <c r="B119" t="s">
        <v>438</v>
      </c>
      <c r="C119" t="s">
        <v>430</v>
      </c>
      <c r="D119" t="str">
        <f t="shared" si="11"/>
        <v>bennett.png</v>
      </c>
      <c r="E119" t="s">
        <v>347</v>
      </c>
      <c r="H119" t="s">
        <v>439</v>
      </c>
      <c r="K119" t="s">
        <v>428</v>
      </c>
      <c r="L119" t="s">
        <v>202</v>
      </c>
      <c r="M119" t="s">
        <v>507</v>
      </c>
      <c r="N119" t="str">
        <f t="shared" si="12"/>
        <v>bennett</v>
      </c>
      <c r="O119" t="s">
        <v>508</v>
      </c>
      <c r="R119" t="s">
        <v>202</v>
      </c>
    </row>
    <row r="120" spans="1:18">
      <c r="A120" t="s">
        <v>428</v>
      </c>
      <c r="B120" t="s">
        <v>440</v>
      </c>
      <c r="C120" t="s">
        <v>430</v>
      </c>
      <c r="D120" t="str">
        <f t="shared" si="11"/>
        <v>chongyun.png</v>
      </c>
      <c r="E120" t="s">
        <v>347</v>
      </c>
      <c r="H120" t="s">
        <v>441</v>
      </c>
      <c r="K120" t="s">
        <v>428</v>
      </c>
      <c r="L120" t="s">
        <v>201</v>
      </c>
      <c r="M120" t="s">
        <v>507</v>
      </c>
      <c r="N120" t="str">
        <f t="shared" si="12"/>
        <v>chongyun</v>
      </c>
      <c r="O120" t="s">
        <v>508</v>
      </c>
      <c r="R120" t="s">
        <v>201</v>
      </c>
    </row>
    <row r="121" spans="1:18">
      <c r="A121" t="s">
        <v>428</v>
      </c>
      <c r="B121" t="s">
        <v>442</v>
      </c>
      <c r="C121" t="s">
        <v>430</v>
      </c>
      <c r="D121" t="str">
        <f t="shared" si="11"/>
        <v>diluc.png</v>
      </c>
      <c r="E121" t="s">
        <v>347</v>
      </c>
      <c r="H121" t="s">
        <v>443</v>
      </c>
      <c r="K121" t="s">
        <v>428</v>
      </c>
      <c r="L121" t="s">
        <v>200</v>
      </c>
      <c r="M121" t="s">
        <v>507</v>
      </c>
      <c r="N121" t="str">
        <f t="shared" si="12"/>
        <v>diluc</v>
      </c>
      <c r="O121" t="s">
        <v>508</v>
      </c>
      <c r="R121" t="s">
        <v>200</v>
      </c>
    </row>
    <row r="122" spans="1:18">
      <c r="A122" t="s">
        <v>428</v>
      </c>
      <c r="B122" t="s">
        <v>444</v>
      </c>
      <c r="C122" t="s">
        <v>430</v>
      </c>
      <c r="D122" t="str">
        <f t="shared" si="11"/>
        <v>diona.png</v>
      </c>
      <c r="E122" t="s">
        <v>347</v>
      </c>
      <c r="H122" t="s">
        <v>445</v>
      </c>
      <c r="K122" t="s">
        <v>428</v>
      </c>
      <c r="L122" t="s">
        <v>183</v>
      </c>
      <c r="M122" t="s">
        <v>507</v>
      </c>
      <c r="N122" t="str">
        <f t="shared" si="12"/>
        <v>diona</v>
      </c>
      <c r="O122" t="s">
        <v>508</v>
      </c>
      <c r="R122" t="s">
        <v>183</v>
      </c>
    </row>
    <row r="123" spans="1:18">
      <c r="A123" t="s">
        <v>428</v>
      </c>
      <c r="B123" t="s">
        <v>446</v>
      </c>
      <c r="C123" t="s">
        <v>430</v>
      </c>
      <c r="D123" t="str">
        <f t="shared" si="11"/>
        <v>fischl.png</v>
      </c>
      <c r="E123" t="s">
        <v>347</v>
      </c>
      <c r="H123" t="s">
        <v>447</v>
      </c>
      <c r="K123" t="s">
        <v>428</v>
      </c>
      <c r="L123" t="s">
        <v>199</v>
      </c>
      <c r="M123" t="s">
        <v>507</v>
      </c>
      <c r="N123" t="str">
        <f t="shared" si="12"/>
        <v>fischl</v>
      </c>
      <c r="O123" t="s">
        <v>508</v>
      </c>
      <c r="R123" t="s">
        <v>199</v>
      </c>
    </row>
    <row r="124" spans="1:18">
      <c r="A124" t="s">
        <v>428</v>
      </c>
      <c r="B124" t="s">
        <v>448</v>
      </c>
      <c r="C124" t="s">
        <v>430</v>
      </c>
      <c r="D124" t="str">
        <f t="shared" si="11"/>
        <v>ganyu.png</v>
      </c>
      <c r="E124" t="s">
        <v>347</v>
      </c>
      <c r="H124" t="s">
        <v>449</v>
      </c>
      <c r="K124" t="s">
        <v>428</v>
      </c>
      <c r="L124" t="s">
        <v>178</v>
      </c>
      <c r="M124" t="s">
        <v>507</v>
      </c>
      <c r="N124" t="str">
        <f t="shared" si="12"/>
        <v>ganyu</v>
      </c>
      <c r="O124" t="s">
        <v>508</v>
      </c>
      <c r="R124" t="s">
        <v>178</v>
      </c>
    </row>
    <row r="125" spans="1:18">
      <c r="A125" t="s">
        <v>428</v>
      </c>
      <c r="B125" t="s">
        <v>450</v>
      </c>
      <c r="C125" t="s">
        <v>430</v>
      </c>
      <c r="D125" t="str">
        <f t="shared" si="11"/>
        <v>hu_tao.png</v>
      </c>
      <c r="E125" t="s">
        <v>347</v>
      </c>
      <c r="H125" t="s">
        <v>451</v>
      </c>
      <c r="K125" t="s">
        <v>428</v>
      </c>
      <c r="L125" t="s">
        <v>211</v>
      </c>
      <c r="M125" t="s">
        <v>507</v>
      </c>
      <c r="N125" t="str">
        <f t="shared" si="12"/>
        <v>hu_tao</v>
      </c>
      <c r="O125" t="s">
        <v>508</v>
      </c>
      <c r="R125" t="s">
        <v>211</v>
      </c>
    </row>
    <row r="126" spans="1:18">
      <c r="A126" t="s">
        <v>428</v>
      </c>
      <c r="B126" t="s">
        <v>452</v>
      </c>
      <c r="C126" t="s">
        <v>430</v>
      </c>
      <c r="D126" t="str">
        <f t="shared" si="11"/>
        <v>jean.png</v>
      </c>
      <c r="E126" t="s">
        <v>347</v>
      </c>
      <c r="H126" t="s">
        <v>453</v>
      </c>
      <c r="K126" t="s">
        <v>428</v>
      </c>
      <c r="L126" t="s">
        <v>198</v>
      </c>
      <c r="M126" t="s">
        <v>507</v>
      </c>
      <c r="N126" t="str">
        <f t="shared" si="12"/>
        <v>jean</v>
      </c>
      <c r="O126" t="s">
        <v>508</v>
      </c>
      <c r="R126" t="s">
        <v>198</v>
      </c>
    </row>
    <row r="127" spans="1:18">
      <c r="A127" t="s">
        <v>428</v>
      </c>
      <c r="B127" t="s">
        <v>454</v>
      </c>
      <c r="C127" t="s">
        <v>430</v>
      </c>
      <c r="D127" t="str">
        <f t="shared" si="11"/>
        <v>kaedehara_kazuha.png</v>
      </c>
      <c r="E127" t="s">
        <v>347</v>
      </c>
      <c r="H127" t="s">
        <v>455</v>
      </c>
      <c r="K127" t="s">
        <v>428</v>
      </c>
      <c r="L127" t="s">
        <v>210</v>
      </c>
      <c r="M127" t="s">
        <v>507</v>
      </c>
      <c r="N127" t="str">
        <f t="shared" si="12"/>
        <v>kaedehara_kazuha</v>
      </c>
      <c r="O127" t="s">
        <v>508</v>
      </c>
      <c r="R127" t="s">
        <v>210</v>
      </c>
    </row>
    <row r="128" spans="1:18">
      <c r="A128" t="s">
        <v>428</v>
      </c>
      <c r="B128" t="s">
        <v>456</v>
      </c>
      <c r="C128" t="s">
        <v>430</v>
      </c>
      <c r="D128" t="str">
        <f t="shared" si="11"/>
        <v>kaeya.png</v>
      </c>
      <c r="E128" t="s">
        <v>347</v>
      </c>
      <c r="H128" t="s">
        <v>457</v>
      </c>
      <c r="K128" t="s">
        <v>428</v>
      </c>
      <c r="L128" t="s">
        <v>197</v>
      </c>
      <c r="M128" t="s">
        <v>507</v>
      </c>
      <c r="N128" t="str">
        <f t="shared" si="12"/>
        <v>kaeya</v>
      </c>
      <c r="O128" t="s">
        <v>508</v>
      </c>
      <c r="R128" t="s">
        <v>197</v>
      </c>
    </row>
    <row r="129" spans="1:18">
      <c r="A129" t="s">
        <v>428</v>
      </c>
      <c r="B129" t="s">
        <v>458</v>
      </c>
      <c r="C129" t="s">
        <v>430</v>
      </c>
      <c r="D129" t="str">
        <f t="shared" si="11"/>
        <v>kamisato_ayaka.png</v>
      </c>
      <c r="E129" t="s">
        <v>347</v>
      </c>
      <c r="H129" t="s">
        <v>459</v>
      </c>
      <c r="K129" t="s">
        <v>428</v>
      </c>
      <c r="L129" t="s">
        <v>209</v>
      </c>
      <c r="M129" t="s">
        <v>507</v>
      </c>
      <c r="N129" t="str">
        <f t="shared" si="12"/>
        <v>kamisato_ayaka</v>
      </c>
      <c r="O129" t="s">
        <v>508</v>
      </c>
      <c r="R129" t="s">
        <v>209</v>
      </c>
    </row>
    <row r="130" spans="1:18">
      <c r="A130" t="s">
        <v>428</v>
      </c>
      <c r="B130" t="s">
        <v>460</v>
      </c>
      <c r="C130" t="s">
        <v>430</v>
      </c>
      <c r="D130" t="str">
        <f t="shared" si="11"/>
        <v>keqing.png</v>
      </c>
      <c r="E130" t="s">
        <v>347</v>
      </c>
      <c r="H130" t="s">
        <v>461</v>
      </c>
      <c r="K130" t="s">
        <v>428</v>
      </c>
      <c r="L130" t="s">
        <v>196</v>
      </c>
      <c r="M130" t="s">
        <v>507</v>
      </c>
      <c r="N130" t="str">
        <f t="shared" si="12"/>
        <v>keqing</v>
      </c>
      <c r="O130" t="s">
        <v>508</v>
      </c>
      <c r="R130" t="s">
        <v>196</v>
      </c>
    </row>
    <row r="131" spans="1:18">
      <c r="A131" t="s">
        <v>428</v>
      </c>
      <c r="B131" t="s">
        <v>462</v>
      </c>
      <c r="C131" t="s">
        <v>430</v>
      </c>
      <c r="D131" t="str">
        <f t="shared" si="11"/>
        <v>klee.png</v>
      </c>
      <c r="E131" t="s">
        <v>347</v>
      </c>
      <c r="H131" t="s">
        <v>463</v>
      </c>
      <c r="K131" t="s">
        <v>428</v>
      </c>
      <c r="L131" t="s">
        <v>195</v>
      </c>
      <c r="M131" t="s">
        <v>507</v>
      </c>
      <c r="N131" t="str">
        <f t="shared" si="12"/>
        <v>klee</v>
      </c>
      <c r="O131" t="s">
        <v>508</v>
      </c>
      <c r="R131" t="s">
        <v>195</v>
      </c>
    </row>
    <row r="132" spans="1:18">
      <c r="A132" t="s">
        <v>428</v>
      </c>
      <c r="B132" t="s">
        <v>464</v>
      </c>
      <c r="C132" t="s">
        <v>430</v>
      </c>
      <c r="D132" t="str">
        <f t="shared" si="11"/>
        <v>kujou_sara.webp</v>
      </c>
      <c r="E132" t="s">
        <v>347</v>
      </c>
      <c r="H132" t="s">
        <v>465</v>
      </c>
      <c r="K132" t="s">
        <v>428</v>
      </c>
      <c r="L132" t="s">
        <v>206</v>
      </c>
      <c r="M132" t="s">
        <v>507</v>
      </c>
      <c r="N132" t="str">
        <f t="shared" si="12"/>
        <v>kujou_sara</v>
      </c>
      <c r="O132" t="s">
        <v>508</v>
      </c>
      <c r="R132" t="s">
        <v>206</v>
      </c>
    </row>
    <row r="133" spans="1:18">
      <c r="A133" t="s">
        <v>428</v>
      </c>
      <c r="B133" t="s">
        <v>466</v>
      </c>
      <c r="C133" t="s">
        <v>430</v>
      </c>
      <c r="D133" t="str">
        <f t="shared" si="11"/>
        <v>lisa.png</v>
      </c>
      <c r="E133" t="s">
        <v>347</v>
      </c>
      <c r="H133" t="s">
        <v>467</v>
      </c>
      <c r="K133" t="s">
        <v>428</v>
      </c>
      <c r="L133" t="s">
        <v>194</v>
      </c>
      <c r="M133" t="s">
        <v>507</v>
      </c>
      <c r="N133" t="str">
        <f t="shared" si="12"/>
        <v>lisa</v>
      </c>
      <c r="O133" t="s">
        <v>508</v>
      </c>
      <c r="R133" t="s">
        <v>194</v>
      </c>
    </row>
    <row r="134" spans="1:18">
      <c r="A134" t="s">
        <v>428</v>
      </c>
      <c r="B134" t="s">
        <v>468</v>
      </c>
      <c r="C134" t="s">
        <v>430</v>
      </c>
      <c r="D134" t="str">
        <f t="shared" si="11"/>
        <v>mona.png</v>
      </c>
      <c r="E134" t="s">
        <v>347</v>
      </c>
      <c r="H134" t="s">
        <v>469</v>
      </c>
      <c r="K134" t="s">
        <v>428</v>
      </c>
      <c r="L134" t="s">
        <v>193</v>
      </c>
      <c r="M134" t="s">
        <v>507</v>
      </c>
      <c r="N134" t="str">
        <f t="shared" si="12"/>
        <v>mona</v>
      </c>
      <c r="O134" t="s">
        <v>508</v>
      </c>
      <c r="R134" t="s">
        <v>193</v>
      </c>
    </row>
    <row r="135" spans="1:18">
      <c r="A135" t="s">
        <v>428</v>
      </c>
      <c r="B135" t="s">
        <v>470</v>
      </c>
      <c r="C135" t="s">
        <v>430</v>
      </c>
      <c r="D135" t="str">
        <f t="shared" si="11"/>
        <v>ningguang.png</v>
      </c>
      <c r="E135" t="s">
        <v>347</v>
      </c>
      <c r="H135" t="s">
        <v>471</v>
      </c>
      <c r="K135" t="s">
        <v>428</v>
      </c>
      <c r="L135" t="s">
        <v>192</v>
      </c>
      <c r="M135" t="s">
        <v>507</v>
      </c>
      <c r="N135" t="str">
        <f t="shared" si="12"/>
        <v>ningguang</v>
      </c>
      <c r="O135" t="s">
        <v>508</v>
      </c>
      <c r="R135" t="s">
        <v>192</v>
      </c>
    </row>
    <row r="136" spans="1:18">
      <c r="A136" t="s">
        <v>428</v>
      </c>
      <c r="B136" t="s">
        <v>472</v>
      </c>
      <c r="C136" t="s">
        <v>430</v>
      </c>
      <c r="D136" t="str">
        <f t="shared" si="11"/>
        <v>noelle.png</v>
      </c>
      <c r="E136" t="s">
        <v>347</v>
      </c>
      <c r="H136" t="s">
        <v>473</v>
      </c>
      <c r="K136" t="s">
        <v>428</v>
      </c>
      <c r="L136" t="s">
        <v>191</v>
      </c>
      <c r="M136" t="s">
        <v>507</v>
      </c>
      <c r="N136" t="str">
        <f t="shared" si="12"/>
        <v>noelle</v>
      </c>
      <c r="O136" t="s">
        <v>508</v>
      </c>
      <c r="R136" t="s">
        <v>191</v>
      </c>
    </row>
    <row r="137" spans="1:18">
      <c r="A137" t="s">
        <v>428</v>
      </c>
      <c r="B137" t="s">
        <v>474</v>
      </c>
      <c r="C137" t="s">
        <v>430</v>
      </c>
      <c r="D137" t="str">
        <f t="shared" si="11"/>
        <v>qiqi.png</v>
      </c>
      <c r="E137" t="s">
        <v>347</v>
      </c>
      <c r="H137" t="s">
        <v>475</v>
      </c>
      <c r="K137" t="s">
        <v>428</v>
      </c>
      <c r="L137" t="s">
        <v>190</v>
      </c>
      <c r="M137" t="s">
        <v>507</v>
      </c>
      <c r="N137" t="str">
        <f t="shared" si="12"/>
        <v>qiqi</v>
      </c>
      <c r="O137" t="s">
        <v>508</v>
      </c>
      <c r="R137" t="s">
        <v>190</v>
      </c>
    </row>
    <row r="138" spans="1:18">
      <c r="A138" t="s">
        <v>428</v>
      </c>
      <c r="B138" t="s">
        <v>476</v>
      </c>
      <c r="C138" t="s">
        <v>430</v>
      </c>
      <c r="D138" t="str">
        <f t="shared" si="11"/>
        <v>raiden_shogun .png</v>
      </c>
      <c r="E138" t="s">
        <v>347</v>
      </c>
      <c r="H138" t="s">
        <v>477</v>
      </c>
      <c r="K138" t="s">
        <v>428</v>
      </c>
      <c r="L138" t="s">
        <v>506</v>
      </c>
      <c r="M138" t="s">
        <v>507</v>
      </c>
      <c r="N138" t="str">
        <f t="shared" si="12"/>
        <v xml:space="preserve">raiden_shogun </v>
      </c>
      <c r="O138" t="s">
        <v>508</v>
      </c>
      <c r="R138" t="s">
        <v>506</v>
      </c>
    </row>
    <row r="139" spans="1:18">
      <c r="A139" t="s">
        <v>428</v>
      </c>
      <c r="B139" t="s">
        <v>478</v>
      </c>
      <c r="C139" t="s">
        <v>430</v>
      </c>
      <c r="D139" t="str">
        <f t="shared" si="11"/>
        <v>razor.png</v>
      </c>
      <c r="E139" t="s">
        <v>347</v>
      </c>
      <c r="H139" t="s">
        <v>479</v>
      </c>
      <c r="K139" t="s">
        <v>428</v>
      </c>
      <c r="L139" t="s">
        <v>189</v>
      </c>
      <c r="M139" t="s">
        <v>507</v>
      </c>
      <c r="N139" t="str">
        <f t="shared" si="12"/>
        <v>razor</v>
      </c>
      <c r="O139" t="s">
        <v>508</v>
      </c>
      <c r="R139" t="s">
        <v>189</v>
      </c>
    </row>
    <row r="140" spans="1:18">
      <c r="A140" t="s">
        <v>428</v>
      </c>
      <c r="B140" t="s">
        <v>480</v>
      </c>
      <c r="C140" t="s">
        <v>430</v>
      </c>
      <c r="D140" t="str">
        <f t="shared" si="11"/>
        <v>rosaria.png</v>
      </c>
      <c r="E140" t="s">
        <v>347</v>
      </c>
      <c r="H140" t="s">
        <v>481</v>
      </c>
      <c r="K140" t="s">
        <v>428</v>
      </c>
      <c r="L140" t="s">
        <v>176</v>
      </c>
      <c r="M140" t="s">
        <v>507</v>
      </c>
      <c r="N140" t="str">
        <f t="shared" si="12"/>
        <v>rosaria</v>
      </c>
      <c r="O140" t="s">
        <v>508</v>
      </c>
      <c r="R140" t="s">
        <v>176</v>
      </c>
    </row>
    <row r="141" spans="1:18">
      <c r="A141" t="s">
        <v>428</v>
      </c>
      <c r="B141" t="s">
        <v>482</v>
      </c>
      <c r="C141" t="s">
        <v>430</v>
      </c>
      <c r="D141" t="str">
        <f t="shared" si="11"/>
        <v>sangonomiya_kokomi.webp</v>
      </c>
      <c r="E141" t="s">
        <v>347</v>
      </c>
      <c r="H141" t="s">
        <v>483</v>
      </c>
      <c r="K141" t="s">
        <v>428</v>
      </c>
      <c r="L141" t="s">
        <v>207</v>
      </c>
      <c r="M141" t="s">
        <v>507</v>
      </c>
      <c r="N141" t="str">
        <f t="shared" si="12"/>
        <v>sangonomiya_kokomi</v>
      </c>
      <c r="O141" t="s">
        <v>508</v>
      </c>
      <c r="R141" t="s">
        <v>207</v>
      </c>
    </row>
    <row r="142" spans="1:18">
      <c r="A142" t="s">
        <v>428</v>
      </c>
      <c r="B142" t="s">
        <v>484</v>
      </c>
      <c r="C142" t="s">
        <v>430</v>
      </c>
      <c r="D142" t="str">
        <f t="shared" si="11"/>
        <v>sayu.png</v>
      </c>
      <c r="E142" t="s">
        <v>347</v>
      </c>
      <c r="H142" t="s">
        <v>485</v>
      </c>
      <c r="K142" t="s">
        <v>428</v>
      </c>
      <c r="L142" t="s">
        <v>172</v>
      </c>
      <c r="M142" t="s">
        <v>507</v>
      </c>
      <c r="N142" t="str">
        <f t="shared" si="12"/>
        <v>sayu</v>
      </c>
      <c r="O142" t="s">
        <v>508</v>
      </c>
      <c r="R142" t="s">
        <v>172</v>
      </c>
    </row>
    <row r="143" spans="1:18">
      <c r="A143" t="s">
        <v>428</v>
      </c>
      <c r="B143" t="s">
        <v>486</v>
      </c>
      <c r="C143" t="s">
        <v>430</v>
      </c>
      <c r="D143" t="str">
        <f t="shared" si="11"/>
        <v>sucrose.png</v>
      </c>
      <c r="E143" t="s">
        <v>347</v>
      </c>
      <c r="H143" t="s">
        <v>487</v>
      </c>
      <c r="K143" t="s">
        <v>428</v>
      </c>
      <c r="L143" t="s">
        <v>188</v>
      </c>
      <c r="M143" t="s">
        <v>507</v>
      </c>
      <c r="N143" t="str">
        <f t="shared" si="12"/>
        <v>sucrose</v>
      </c>
      <c r="O143" t="s">
        <v>508</v>
      </c>
      <c r="R143" t="s">
        <v>188</v>
      </c>
    </row>
    <row r="144" spans="1:18">
      <c r="A144" t="s">
        <v>428</v>
      </c>
      <c r="B144" t="s">
        <v>488</v>
      </c>
      <c r="C144" t="s">
        <v>430</v>
      </c>
      <c r="D144" t="str">
        <f t="shared" si="11"/>
        <v>tartaglia.png</v>
      </c>
      <c r="E144" t="s">
        <v>347</v>
      </c>
      <c r="H144" t="s">
        <v>489</v>
      </c>
      <c r="K144" t="s">
        <v>428</v>
      </c>
      <c r="L144" t="s">
        <v>182</v>
      </c>
      <c r="M144" t="s">
        <v>507</v>
      </c>
      <c r="N144" t="str">
        <f t="shared" si="12"/>
        <v>tartaglia</v>
      </c>
      <c r="O144" t="s">
        <v>508</v>
      </c>
      <c r="R144" t="s">
        <v>182</v>
      </c>
    </row>
    <row r="145" spans="1:18">
      <c r="A145" t="s">
        <v>428</v>
      </c>
      <c r="B145" t="s">
        <v>490</v>
      </c>
      <c r="C145" t="s">
        <v>430</v>
      </c>
      <c r="D145" t="str">
        <f t="shared" si="11"/>
        <v>venti.png</v>
      </c>
      <c r="E145" t="s">
        <v>347</v>
      </c>
      <c r="H145" t="s">
        <v>491</v>
      </c>
      <c r="K145" t="s">
        <v>428</v>
      </c>
      <c r="L145" t="s">
        <v>186</v>
      </c>
      <c r="M145" t="s">
        <v>507</v>
      </c>
      <c r="N145" t="str">
        <f t="shared" si="12"/>
        <v>venti</v>
      </c>
      <c r="O145" t="s">
        <v>508</v>
      </c>
      <c r="R145" t="s">
        <v>186</v>
      </c>
    </row>
    <row r="146" spans="1:18">
      <c r="A146" t="s">
        <v>428</v>
      </c>
      <c r="B146" t="s">
        <v>492</v>
      </c>
      <c r="C146" t="s">
        <v>430</v>
      </c>
      <c r="D146" t="str">
        <f t="shared" si="11"/>
        <v>xiangling.png</v>
      </c>
      <c r="E146" t="s">
        <v>347</v>
      </c>
      <c r="H146" t="s">
        <v>493</v>
      </c>
      <c r="K146" t="s">
        <v>428</v>
      </c>
      <c r="L146" t="s">
        <v>185</v>
      </c>
      <c r="M146" t="s">
        <v>507</v>
      </c>
      <c r="N146" t="str">
        <f t="shared" si="12"/>
        <v>xiangling</v>
      </c>
      <c r="O146" t="s">
        <v>508</v>
      </c>
      <c r="R146" t="s">
        <v>185</v>
      </c>
    </row>
    <row r="147" spans="1:18">
      <c r="A147" t="s">
        <v>428</v>
      </c>
      <c r="B147" t="s">
        <v>494</v>
      </c>
      <c r="C147" t="s">
        <v>430</v>
      </c>
      <c r="D147" t="str">
        <f t="shared" si="11"/>
        <v>xiao.png</v>
      </c>
      <c r="E147" t="s">
        <v>347</v>
      </c>
      <c r="H147" t="s">
        <v>495</v>
      </c>
      <c r="K147" t="s">
        <v>428</v>
      </c>
      <c r="L147" t="s">
        <v>177</v>
      </c>
      <c r="M147" t="s">
        <v>507</v>
      </c>
      <c r="N147" t="str">
        <f t="shared" si="12"/>
        <v>xiao</v>
      </c>
      <c r="O147" t="s">
        <v>508</v>
      </c>
      <c r="R147" t="s">
        <v>177</v>
      </c>
    </row>
    <row r="148" spans="1:18">
      <c r="A148" t="s">
        <v>428</v>
      </c>
      <c r="B148" t="s">
        <v>496</v>
      </c>
      <c r="C148" t="s">
        <v>430</v>
      </c>
      <c r="D148" t="str">
        <f t="shared" si="11"/>
        <v>xingqiu.png</v>
      </c>
      <c r="E148" t="s">
        <v>347</v>
      </c>
      <c r="H148" t="s">
        <v>497</v>
      </c>
      <c r="K148" t="s">
        <v>428</v>
      </c>
      <c r="L148" t="s">
        <v>184</v>
      </c>
      <c r="M148" t="s">
        <v>507</v>
      </c>
      <c r="N148" t="str">
        <f t="shared" si="12"/>
        <v>xingqiu</v>
      </c>
      <c r="O148" t="s">
        <v>508</v>
      </c>
      <c r="R148" t="s">
        <v>184</v>
      </c>
    </row>
    <row r="149" spans="1:18">
      <c r="A149" t="s">
        <v>428</v>
      </c>
      <c r="B149" t="s">
        <v>498</v>
      </c>
      <c r="C149" t="s">
        <v>430</v>
      </c>
      <c r="D149" t="str">
        <f t="shared" si="11"/>
        <v>xinyan.png</v>
      </c>
      <c r="E149" t="s">
        <v>347</v>
      </c>
      <c r="H149" t="s">
        <v>499</v>
      </c>
      <c r="K149" t="s">
        <v>428</v>
      </c>
      <c r="L149" t="s">
        <v>181</v>
      </c>
      <c r="M149" t="s">
        <v>507</v>
      </c>
      <c r="N149" t="str">
        <f t="shared" si="12"/>
        <v>xinyan</v>
      </c>
      <c r="O149" t="s">
        <v>508</v>
      </c>
      <c r="R149" t="s">
        <v>181</v>
      </c>
    </row>
    <row r="150" spans="1:18">
      <c r="A150" t="s">
        <v>428</v>
      </c>
      <c r="B150" t="s">
        <v>500</v>
      </c>
      <c r="C150" t="s">
        <v>430</v>
      </c>
      <c r="D150" t="str">
        <f t="shared" si="11"/>
        <v>yanfei.png</v>
      </c>
      <c r="E150" t="s">
        <v>347</v>
      </c>
      <c r="H150" t="s">
        <v>501</v>
      </c>
      <c r="K150" t="s">
        <v>428</v>
      </c>
      <c r="L150" t="s">
        <v>174</v>
      </c>
      <c r="M150" t="s">
        <v>507</v>
      </c>
      <c r="N150" t="str">
        <f t="shared" si="12"/>
        <v>yanfei</v>
      </c>
      <c r="O150" t="s">
        <v>508</v>
      </c>
      <c r="R150" t="s">
        <v>174</v>
      </c>
    </row>
    <row r="151" spans="1:18">
      <c r="A151" t="s">
        <v>428</v>
      </c>
      <c r="B151" t="s">
        <v>502</v>
      </c>
      <c r="C151" t="s">
        <v>430</v>
      </c>
      <c r="D151" t="str">
        <f t="shared" si="11"/>
        <v>yoimiya.png</v>
      </c>
      <c r="E151" t="s">
        <v>347</v>
      </c>
      <c r="H151" t="s">
        <v>503</v>
      </c>
      <c r="K151" t="s">
        <v>428</v>
      </c>
      <c r="L151" t="s">
        <v>173</v>
      </c>
      <c r="M151" t="s">
        <v>507</v>
      </c>
      <c r="N151" t="str">
        <f t="shared" si="12"/>
        <v>yoimiya</v>
      </c>
      <c r="O151" t="s">
        <v>508</v>
      </c>
      <c r="R151" t="s">
        <v>173</v>
      </c>
    </row>
    <row r="152" spans="1:18">
      <c r="A152" t="s">
        <v>428</v>
      </c>
      <c r="B152" t="s">
        <v>504</v>
      </c>
      <c r="C152" t="s">
        <v>430</v>
      </c>
      <c r="D152" t="str">
        <f t="shared" si="11"/>
        <v>zhongli.png</v>
      </c>
      <c r="E152" t="s">
        <v>347</v>
      </c>
      <c r="H152" t="s">
        <v>505</v>
      </c>
      <c r="K152" t="s">
        <v>428</v>
      </c>
      <c r="L152" t="s">
        <v>180</v>
      </c>
      <c r="M152" t="s">
        <v>507</v>
      </c>
      <c r="N152" t="str">
        <f t="shared" si="12"/>
        <v>zhongli</v>
      </c>
      <c r="O152" t="s">
        <v>508</v>
      </c>
      <c r="R152" t="s">
        <v>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opLeftCell="A26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428</v>
      </c>
      <c r="B1" t="s">
        <v>548</v>
      </c>
      <c r="C1" t="s">
        <v>430</v>
      </c>
      <c r="D1" t="s">
        <v>509</v>
      </c>
      <c r="E1" t="s">
        <v>347</v>
      </c>
    </row>
    <row r="2" spans="1:5">
      <c r="A2" t="s">
        <v>428</v>
      </c>
      <c r="B2" t="s">
        <v>549</v>
      </c>
      <c r="C2" t="s">
        <v>430</v>
      </c>
      <c r="D2" t="s">
        <v>510</v>
      </c>
      <c r="E2" t="s">
        <v>347</v>
      </c>
    </row>
    <row r="3" spans="1:5">
      <c r="A3" t="s">
        <v>428</v>
      </c>
      <c r="B3" t="s">
        <v>550</v>
      </c>
      <c r="C3" t="s">
        <v>430</v>
      </c>
      <c r="D3" t="s">
        <v>511</v>
      </c>
      <c r="E3" t="s">
        <v>347</v>
      </c>
    </row>
    <row r="4" spans="1:5">
      <c r="A4" t="s">
        <v>428</v>
      </c>
      <c r="B4" t="s">
        <v>551</v>
      </c>
      <c r="C4" t="s">
        <v>430</v>
      </c>
      <c r="D4" t="s">
        <v>512</v>
      </c>
      <c r="E4" t="s">
        <v>347</v>
      </c>
    </row>
    <row r="5" spans="1:5">
      <c r="A5" t="s">
        <v>428</v>
      </c>
      <c r="B5" t="s">
        <v>552</v>
      </c>
      <c r="C5" t="s">
        <v>430</v>
      </c>
      <c r="D5" t="s">
        <v>513</v>
      </c>
      <c r="E5" t="s">
        <v>347</v>
      </c>
    </row>
    <row r="6" spans="1:5">
      <c r="A6" t="s">
        <v>428</v>
      </c>
      <c r="B6" t="s">
        <v>553</v>
      </c>
      <c r="C6" t="s">
        <v>430</v>
      </c>
      <c r="D6" t="s">
        <v>514</v>
      </c>
      <c r="E6" t="s">
        <v>347</v>
      </c>
    </row>
    <row r="7" spans="1:5">
      <c r="A7" t="s">
        <v>428</v>
      </c>
      <c r="B7" t="s">
        <v>554</v>
      </c>
      <c r="C7" t="s">
        <v>430</v>
      </c>
      <c r="D7" t="s">
        <v>515</v>
      </c>
      <c r="E7" t="s">
        <v>347</v>
      </c>
    </row>
    <row r="8" spans="1:5">
      <c r="A8" t="s">
        <v>428</v>
      </c>
      <c r="B8" t="s">
        <v>555</v>
      </c>
      <c r="C8" t="s">
        <v>430</v>
      </c>
      <c r="D8" t="s">
        <v>516</v>
      </c>
      <c r="E8" t="s">
        <v>347</v>
      </c>
    </row>
    <row r="9" spans="1:5">
      <c r="A9" t="s">
        <v>428</v>
      </c>
      <c r="B9" t="s">
        <v>556</v>
      </c>
      <c r="C9" t="s">
        <v>430</v>
      </c>
      <c r="D9" t="s">
        <v>517</v>
      </c>
      <c r="E9" t="s">
        <v>347</v>
      </c>
    </row>
    <row r="10" spans="1:5">
      <c r="A10" t="s">
        <v>428</v>
      </c>
      <c r="B10" t="s">
        <v>557</v>
      </c>
      <c r="C10" t="s">
        <v>430</v>
      </c>
      <c r="D10" t="s">
        <v>518</v>
      </c>
      <c r="E10" t="s">
        <v>347</v>
      </c>
    </row>
    <row r="11" spans="1:5">
      <c r="A11" t="s">
        <v>428</v>
      </c>
      <c r="B11" t="s">
        <v>558</v>
      </c>
      <c r="C11" t="s">
        <v>430</v>
      </c>
      <c r="D11" t="s">
        <v>519</v>
      </c>
      <c r="E11" t="s">
        <v>347</v>
      </c>
    </row>
    <row r="12" spans="1:5">
      <c r="A12" t="s">
        <v>428</v>
      </c>
      <c r="B12" t="s">
        <v>559</v>
      </c>
      <c r="C12" t="s">
        <v>430</v>
      </c>
      <c r="D12" t="s">
        <v>520</v>
      </c>
      <c r="E12" t="s">
        <v>347</v>
      </c>
    </row>
    <row r="13" spans="1:5">
      <c r="A13" t="s">
        <v>428</v>
      </c>
      <c r="B13" t="s">
        <v>560</v>
      </c>
      <c r="C13" t="s">
        <v>430</v>
      </c>
      <c r="D13" t="s">
        <v>521</v>
      </c>
      <c r="E13" t="s">
        <v>347</v>
      </c>
    </row>
    <row r="14" spans="1:5">
      <c r="A14" t="s">
        <v>428</v>
      </c>
      <c r="B14" t="s">
        <v>561</v>
      </c>
      <c r="C14" t="s">
        <v>430</v>
      </c>
      <c r="D14" t="s">
        <v>522</v>
      </c>
      <c r="E14" t="s">
        <v>347</v>
      </c>
    </row>
    <row r="15" spans="1:5">
      <c r="A15" t="s">
        <v>428</v>
      </c>
      <c r="B15" t="s">
        <v>562</v>
      </c>
      <c r="C15" t="s">
        <v>430</v>
      </c>
      <c r="D15" t="s">
        <v>523</v>
      </c>
      <c r="E15" t="s">
        <v>347</v>
      </c>
    </row>
    <row r="16" spans="1:5">
      <c r="A16" t="s">
        <v>428</v>
      </c>
      <c r="B16" t="s">
        <v>563</v>
      </c>
      <c r="C16" t="s">
        <v>430</v>
      </c>
      <c r="D16" t="s">
        <v>524</v>
      </c>
      <c r="E16" t="s">
        <v>347</v>
      </c>
    </row>
    <row r="17" spans="1:5">
      <c r="A17" t="s">
        <v>428</v>
      </c>
      <c r="B17" t="s">
        <v>564</v>
      </c>
      <c r="C17" t="s">
        <v>430</v>
      </c>
      <c r="D17" t="s">
        <v>525</v>
      </c>
      <c r="E17" t="s">
        <v>347</v>
      </c>
    </row>
    <row r="18" spans="1:5">
      <c r="A18" t="s">
        <v>428</v>
      </c>
      <c r="B18" t="s">
        <v>565</v>
      </c>
      <c r="C18" t="s">
        <v>430</v>
      </c>
      <c r="D18" t="s">
        <v>526</v>
      </c>
      <c r="E18" t="s">
        <v>347</v>
      </c>
    </row>
    <row r="19" spans="1:5">
      <c r="A19" t="s">
        <v>428</v>
      </c>
      <c r="B19" t="s">
        <v>566</v>
      </c>
      <c r="C19" t="s">
        <v>430</v>
      </c>
      <c r="D19" t="s">
        <v>528</v>
      </c>
      <c r="E19" t="s">
        <v>347</v>
      </c>
    </row>
    <row r="20" spans="1:5">
      <c r="A20" t="s">
        <v>428</v>
      </c>
      <c r="B20" t="s">
        <v>567</v>
      </c>
      <c r="C20" t="s">
        <v>430</v>
      </c>
      <c r="D20" t="s">
        <v>529</v>
      </c>
      <c r="E20" t="s">
        <v>347</v>
      </c>
    </row>
    <row r="21" spans="1:5">
      <c r="A21" t="s">
        <v>428</v>
      </c>
      <c r="B21" t="s">
        <v>568</v>
      </c>
      <c r="C21" t="s">
        <v>430</v>
      </c>
      <c r="D21" t="s">
        <v>530</v>
      </c>
      <c r="E21" t="s">
        <v>347</v>
      </c>
    </row>
    <row r="22" spans="1:5">
      <c r="A22" t="s">
        <v>428</v>
      </c>
      <c r="B22" t="s">
        <v>569</v>
      </c>
      <c r="C22" t="s">
        <v>430</v>
      </c>
      <c r="D22" t="s">
        <v>531</v>
      </c>
      <c r="E22" t="s">
        <v>347</v>
      </c>
    </row>
    <row r="23" spans="1:5">
      <c r="A23" t="s">
        <v>428</v>
      </c>
      <c r="B23" t="s">
        <v>570</v>
      </c>
      <c r="C23" t="s">
        <v>430</v>
      </c>
      <c r="D23" t="s">
        <v>532</v>
      </c>
      <c r="E23" t="s">
        <v>347</v>
      </c>
    </row>
    <row r="24" spans="1:5">
      <c r="A24" t="s">
        <v>428</v>
      </c>
      <c r="B24" t="s">
        <v>571</v>
      </c>
      <c r="C24" t="s">
        <v>430</v>
      </c>
      <c r="D24" t="s">
        <v>533</v>
      </c>
      <c r="E24" t="s">
        <v>347</v>
      </c>
    </row>
    <row r="25" spans="1:5">
      <c r="A25" t="s">
        <v>428</v>
      </c>
      <c r="B25" t="s">
        <v>572</v>
      </c>
      <c r="C25" t="s">
        <v>430</v>
      </c>
      <c r="D25" t="s">
        <v>534</v>
      </c>
      <c r="E25" t="s">
        <v>347</v>
      </c>
    </row>
    <row r="26" spans="1:5">
      <c r="A26" t="s">
        <v>428</v>
      </c>
      <c r="B26" t="s">
        <v>573</v>
      </c>
      <c r="C26" t="s">
        <v>430</v>
      </c>
      <c r="D26" t="s">
        <v>535</v>
      </c>
      <c r="E26" t="s">
        <v>347</v>
      </c>
    </row>
    <row r="27" spans="1:5">
      <c r="A27" t="s">
        <v>428</v>
      </c>
      <c r="B27" t="s">
        <v>574</v>
      </c>
      <c r="C27" t="s">
        <v>430</v>
      </c>
      <c r="D27" t="s">
        <v>537</v>
      </c>
      <c r="E27" t="s">
        <v>347</v>
      </c>
    </row>
    <row r="28" spans="1:5">
      <c r="A28" t="s">
        <v>428</v>
      </c>
      <c r="B28" t="s">
        <v>575</v>
      </c>
      <c r="C28" t="s">
        <v>430</v>
      </c>
      <c r="D28" t="s">
        <v>538</v>
      </c>
      <c r="E28" t="s">
        <v>347</v>
      </c>
    </row>
    <row r="29" spans="1:5">
      <c r="A29" t="s">
        <v>428</v>
      </c>
      <c r="B29" t="s">
        <v>576</v>
      </c>
      <c r="C29" t="s">
        <v>430</v>
      </c>
      <c r="D29" t="s">
        <v>539</v>
      </c>
      <c r="E29" t="s">
        <v>347</v>
      </c>
    </row>
    <row r="30" spans="1:5">
      <c r="A30" t="s">
        <v>428</v>
      </c>
      <c r="B30" t="s">
        <v>577</v>
      </c>
      <c r="C30" t="s">
        <v>430</v>
      </c>
      <c r="D30" t="s">
        <v>540</v>
      </c>
      <c r="E30" t="s">
        <v>347</v>
      </c>
    </row>
    <row r="31" spans="1:5">
      <c r="A31" t="s">
        <v>428</v>
      </c>
      <c r="B31" t="s">
        <v>578</v>
      </c>
      <c r="C31" t="s">
        <v>430</v>
      </c>
      <c r="D31" t="s">
        <v>541</v>
      </c>
      <c r="E31" t="s">
        <v>347</v>
      </c>
    </row>
    <row r="32" spans="1:5">
      <c r="A32" t="s">
        <v>428</v>
      </c>
      <c r="B32" t="s">
        <v>579</v>
      </c>
      <c r="C32" t="s">
        <v>430</v>
      </c>
      <c r="D32" t="s">
        <v>542</v>
      </c>
      <c r="E32" t="s">
        <v>347</v>
      </c>
    </row>
    <row r="33" spans="1:5">
      <c r="A33" t="s">
        <v>428</v>
      </c>
      <c r="B33" t="s">
        <v>580</v>
      </c>
      <c r="C33" t="s">
        <v>430</v>
      </c>
      <c r="D33" t="s">
        <v>543</v>
      </c>
      <c r="E33" t="s">
        <v>347</v>
      </c>
    </row>
    <row r="34" spans="1:5">
      <c r="A34" t="s">
        <v>428</v>
      </c>
      <c r="B34" t="s">
        <v>581</v>
      </c>
      <c r="C34" t="s">
        <v>430</v>
      </c>
      <c r="D34" t="s">
        <v>544</v>
      </c>
      <c r="E34" t="s">
        <v>347</v>
      </c>
    </row>
    <row r="35" spans="1:5">
      <c r="A35" t="s">
        <v>428</v>
      </c>
      <c r="B35" t="s">
        <v>582</v>
      </c>
      <c r="C35" t="s">
        <v>430</v>
      </c>
      <c r="D35" t="s">
        <v>545</v>
      </c>
      <c r="E35" t="s">
        <v>347</v>
      </c>
    </row>
    <row r="36" spans="1:5">
      <c r="A36" t="s">
        <v>428</v>
      </c>
      <c r="B36" t="s">
        <v>583</v>
      </c>
      <c r="C36" t="s">
        <v>430</v>
      </c>
      <c r="D36" t="s">
        <v>546</v>
      </c>
      <c r="E36" t="s">
        <v>347</v>
      </c>
    </row>
    <row r="37" spans="1:5">
      <c r="A37" t="s">
        <v>428</v>
      </c>
      <c r="B37" t="s">
        <v>584</v>
      </c>
      <c r="C37" t="s">
        <v>430</v>
      </c>
      <c r="D37" t="s">
        <v>547</v>
      </c>
      <c r="E37" t="s">
        <v>347</v>
      </c>
    </row>
    <row r="38" spans="1:5">
      <c r="A38" t="s">
        <v>428</v>
      </c>
      <c r="B38" t="s">
        <v>585</v>
      </c>
      <c r="C38" t="s">
        <v>430</v>
      </c>
      <c r="D38" t="s">
        <v>527</v>
      </c>
      <c r="E38" t="s">
        <v>347</v>
      </c>
    </row>
    <row r="39" spans="1:5">
      <c r="A39" t="s">
        <v>428</v>
      </c>
      <c r="B39" t="s">
        <v>586</v>
      </c>
      <c r="C39" t="s">
        <v>430</v>
      </c>
      <c r="D39" t="s">
        <v>536</v>
      </c>
      <c r="E39" t="s">
        <v>347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10">
      <c r="A2" t="s">
        <v>347</v>
      </c>
      <c r="B2" s="17">
        <v>1</v>
      </c>
      <c r="C2" s="17" t="s">
        <v>347</v>
      </c>
      <c r="D2" s="17"/>
      <c r="E2" s="17" t="s">
        <v>348</v>
      </c>
      <c r="F2">
        <v>801</v>
      </c>
      <c r="G2">
        <v>24</v>
      </c>
      <c r="H2">
        <v>48</v>
      </c>
      <c r="I2">
        <v>0</v>
      </c>
      <c r="J2" t="s">
        <v>349</v>
      </c>
    </row>
    <row r="3" spans="1:10">
      <c r="A3" t="s">
        <v>347</v>
      </c>
      <c r="B3" s="17">
        <v>20</v>
      </c>
      <c r="C3" s="17" t="s">
        <v>347</v>
      </c>
      <c r="D3" s="17"/>
      <c r="E3" s="17" t="s">
        <v>348</v>
      </c>
      <c r="F3">
        <v>2077</v>
      </c>
      <c r="G3">
        <v>63</v>
      </c>
      <c r="H3">
        <v>124</v>
      </c>
      <c r="I3">
        <v>0</v>
      </c>
      <c r="J3" t="s">
        <v>349</v>
      </c>
    </row>
    <row r="4" spans="1:10">
      <c r="A4" t="s">
        <v>347</v>
      </c>
      <c r="B4" s="17" t="s">
        <v>341</v>
      </c>
      <c r="C4" s="17" t="s">
        <v>347</v>
      </c>
      <c r="D4" s="17"/>
      <c r="E4" s="17" t="s">
        <v>348</v>
      </c>
      <c r="F4">
        <v>2764</v>
      </c>
      <c r="G4">
        <v>84</v>
      </c>
      <c r="H4">
        <v>165</v>
      </c>
      <c r="I4">
        <v>0</v>
      </c>
      <c r="J4" t="s">
        <v>349</v>
      </c>
    </row>
    <row r="5" spans="1:10">
      <c r="A5" t="s">
        <v>347</v>
      </c>
      <c r="B5" s="17">
        <v>40</v>
      </c>
      <c r="C5" s="17" t="s">
        <v>347</v>
      </c>
      <c r="D5" s="17"/>
      <c r="E5" s="17" t="s">
        <v>348</v>
      </c>
      <c r="F5">
        <v>4136</v>
      </c>
      <c r="G5">
        <v>125</v>
      </c>
      <c r="H5">
        <v>247</v>
      </c>
      <c r="I5">
        <v>0</v>
      </c>
      <c r="J5" t="s">
        <v>349</v>
      </c>
    </row>
    <row r="6" spans="1:10">
      <c r="A6" t="s">
        <v>347</v>
      </c>
      <c r="B6" s="17" t="s">
        <v>342</v>
      </c>
      <c r="C6" s="17" t="s">
        <v>347</v>
      </c>
      <c r="D6" s="17"/>
      <c r="E6" s="17" t="s">
        <v>348</v>
      </c>
      <c r="F6">
        <v>4623</v>
      </c>
      <c r="G6">
        <v>140</v>
      </c>
      <c r="H6">
        <v>276</v>
      </c>
      <c r="I6">
        <v>7.2</v>
      </c>
      <c r="J6" t="s">
        <v>349</v>
      </c>
    </row>
    <row r="7" spans="1:10">
      <c r="A7" t="s">
        <v>347</v>
      </c>
      <c r="B7" s="17">
        <v>50</v>
      </c>
      <c r="C7" s="17" t="s">
        <v>347</v>
      </c>
      <c r="D7" s="17"/>
      <c r="E7" s="17" t="s">
        <v>348</v>
      </c>
      <c r="F7">
        <v>5319</v>
      </c>
      <c r="G7">
        <v>161</v>
      </c>
      <c r="H7">
        <v>318</v>
      </c>
      <c r="I7">
        <v>7.2</v>
      </c>
      <c r="J7" t="s">
        <v>349</v>
      </c>
    </row>
    <row r="8" spans="1:10">
      <c r="A8" t="s">
        <v>347</v>
      </c>
      <c r="B8" s="17" t="s">
        <v>343</v>
      </c>
      <c r="C8" s="17" t="s">
        <v>347</v>
      </c>
      <c r="D8" s="17"/>
      <c r="E8" s="17" t="s">
        <v>348</v>
      </c>
      <c r="F8">
        <v>5970</v>
      </c>
      <c r="G8">
        <v>180</v>
      </c>
      <c r="H8">
        <v>357</v>
      </c>
      <c r="I8">
        <v>14.4</v>
      </c>
      <c r="J8" t="s">
        <v>349</v>
      </c>
    </row>
    <row r="9" spans="1:10">
      <c r="A9" t="s">
        <v>347</v>
      </c>
      <c r="B9" s="17">
        <v>60</v>
      </c>
      <c r="C9" s="17" t="s">
        <v>347</v>
      </c>
      <c r="D9" s="17"/>
      <c r="E9" s="17" t="s">
        <v>348</v>
      </c>
      <c r="F9">
        <v>6673</v>
      </c>
      <c r="G9">
        <v>202</v>
      </c>
      <c r="H9">
        <v>399</v>
      </c>
      <c r="I9">
        <v>14.4</v>
      </c>
      <c r="J9" t="s">
        <v>349</v>
      </c>
    </row>
    <row r="10" spans="1:10">
      <c r="A10" t="s">
        <v>347</v>
      </c>
      <c r="B10" s="17" t="s">
        <v>344</v>
      </c>
      <c r="C10" s="17" t="s">
        <v>347</v>
      </c>
      <c r="D10" s="17"/>
      <c r="E10" s="17" t="s">
        <v>348</v>
      </c>
      <c r="F10">
        <v>7161</v>
      </c>
      <c r="G10">
        <v>216</v>
      </c>
      <c r="H10">
        <v>428</v>
      </c>
      <c r="I10">
        <v>14.4</v>
      </c>
      <c r="J10" t="s">
        <v>349</v>
      </c>
    </row>
    <row r="11" spans="1:10">
      <c r="A11" t="s">
        <v>347</v>
      </c>
      <c r="B11" s="17">
        <v>70</v>
      </c>
      <c r="C11" s="17" t="s">
        <v>347</v>
      </c>
      <c r="D11" s="17"/>
      <c r="E11" s="17" t="s">
        <v>348</v>
      </c>
      <c r="F11">
        <v>7870</v>
      </c>
      <c r="G11">
        <v>238</v>
      </c>
      <c r="H11">
        <v>470</v>
      </c>
      <c r="I11">
        <v>14.4</v>
      </c>
      <c r="J11" t="s">
        <v>349</v>
      </c>
    </row>
    <row r="12" spans="1:10">
      <c r="A12" t="s">
        <v>347</v>
      </c>
      <c r="B12" s="17" t="s">
        <v>345</v>
      </c>
      <c r="C12" s="17" t="s">
        <v>347</v>
      </c>
      <c r="D12" s="17"/>
      <c r="E12" s="17" t="s">
        <v>348</v>
      </c>
      <c r="F12">
        <v>8358</v>
      </c>
      <c r="G12">
        <v>253</v>
      </c>
      <c r="H12">
        <v>500</v>
      </c>
      <c r="I12">
        <v>21.6</v>
      </c>
      <c r="J12" t="s">
        <v>349</v>
      </c>
    </row>
    <row r="13" spans="1:10">
      <c r="A13" t="s">
        <v>347</v>
      </c>
      <c r="B13" s="17">
        <v>80</v>
      </c>
      <c r="C13" s="17" t="s">
        <v>347</v>
      </c>
      <c r="D13" s="17"/>
      <c r="E13" s="17" t="s">
        <v>348</v>
      </c>
      <c r="F13">
        <v>9076</v>
      </c>
      <c r="G13">
        <v>274</v>
      </c>
      <c r="H13">
        <v>542</v>
      </c>
      <c r="I13">
        <v>21.6</v>
      </c>
      <c r="J13" t="s">
        <v>349</v>
      </c>
    </row>
    <row r="14" spans="1:10">
      <c r="A14" t="s">
        <v>347</v>
      </c>
      <c r="B14" s="17" t="s">
        <v>346</v>
      </c>
      <c r="C14" s="17" t="s">
        <v>347</v>
      </c>
      <c r="D14" s="17"/>
      <c r="E14" s="17" t="s">
        <v>348</v>
      </c>
      <c r="F14">
        <v>9863</v>
      </c>
      <c r="G14">
        <v>289</v>
      </c>
      <c r="H14">
        <v>572</v>
      </c>
      <c r="I14">
        <v>28.8</v>
      </c>
      <c r="J14" t="s">
        <v>349</v>
      </c>
    </row>
    <row r="15" spans="1:10">
      <c r="A15" t="s">
        <v>347</v>
      </c>
      <c r="B15" s="17">
        <v>90</v>
      </c>
      <c r="C15" s="17" t="s">
        <v>347</v>
      </c>
      <c r="D15" s="17"/>
      <c r="E15" s="17" t="s">
        <v>348</v>
      </c>
      <c r="F15">
        <v>10287</v>
      </c>
      <c r="G15">
        <v>311</v>
      </c>
      <c r="H15">
        <v>615</v>
      </c>
      <c r="I15">
        <v>28.8</v>
      </c>
      <c r="J15" t="s">
        <v>350</v>
      </c>
    </row>
    <row r="18" spans="8:9">
      <c r="H18" t="str">
        <f>A2&amp;B2&amp;C2&amp;":"</f>
        <v>"1":</v>
      </c>
      <c r="I18" t="s">
        <v>351</v>
      </c>
    </row>
    <row r="19" spans="8:9">
      <c r="H19" t="str">
        <f t="shared" ref="H19:H31" si="0">A3&amp;B3&amp;C3&amp;":"</f>
        <v>"20":</v>
      </c>
      <c r="I19" t="s">
        <v>352</v>
      </c>
    </row>
    <row r="20" spans="8:9">
      <c r="H20" t="str">
        <f t="shared" si="0"/>
        <v>"20+":</v>
      </c>
      <c r="I20" t="s">
        <v>353</v>
      </c>
    </row>
    <row r="21" spans="8:9">
      <c r="H21" t="str">
        <f t="shared" si="0"/>
        <v>"40":</v>
      </c>
      <c r="I21" t="s">
        <v>354</v>
      </c>
    </row>
    <row r="22" spans="8:9">
      <c r="H22" t="str">
        <f t="shared" si="0"/>
        <v>"40+":</v>
      </c>
      <c r="I22" t="s">
        <v>355</v>
      </c>
    </row>
    <row r="23" spans="8:9">
      <c r="H23" t="str">
        <f t="shared" si="0"/>
        <v>"50":</v>
      </c>
      <c r="I23" t="s">
        <v>356</v>
      </c>
    </row>
    <row r="24" spans="8:9">
      <c r="H24" t="str">
        <f t="shared" si="0"/>
        <v>"50+":</v>
      </c>
      <c r="I24" t="s">
        <v>357</v>
      </c>
    </row>
    <row r="25" spans="8:9">
      <c r="H25" t="str">
        <f t="shared" si="0"/>
        <v>"60":</v>
      </c>
      <c r="I25" t="s">
        <v>358</v>
      </c>
    </row>
    <row r="26" spans="8:9">
      <c r="H26" t="str">
        <f t="shared" si="0"/>
        <v>"60+":</v>
      </c>
      <c r="I26" t="s">
        <v>359</v>
      </c>
    </row>
    <row r="27" spans="8:9">
      <c r="H27" t="str">
        <f t="shared" si="0"/>
        <v>"70":</v>
      </c>
      <c r="I27" t="s">
        <v>360</v>
      </c>
    </row>
    <row r="28" spans="8:9">
      <c r="H28" t="str">
        <f t="shared" si="0"/>
        <v>"70+":</v>
      </c>
      <c r="I28" t="s">
        <v>361</v>
      </c>
    </row>
    <row r="29" spans="8:9">
      <c r="H29" t="str">
        <f t="shared" si="0"/>
        <v>"80":</v>
      </c>
      <c r="I29" t="s">
        <v>362</v>
      </c>
    </row>
    <row r="30" spans="8:9">
      <c r="H30" t="str">
        <f t="shared" si="0"/>
        <v>"80+":</v>
      </c>
      <c r="I30" t="s">
        <v>363</v>
      </c>
    </row>
    <row r="31" spans="8:9">
      <c r="H31" t="str">
        <f t="shared" si="0"/>
        <v>"90":</v>
      </c>
      <c r="I31" t="s">
        <v>364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792-EDA2-41C8-9FF9-80AF9A857C2E}">
  <dimension ref="A1:AK278"/>
  <sheetViews>
    <sheetView topLeftCell="G196" zoomScale="85" zoomScaleNormal="85" workbookViewId="0">
      <selection activeCell="P203" sqref="P203"/>
    </sheetView>
  </sheetViews>
  <sheetFormatPr defaultRowHeight="16.5"/>
  <cols>
    <col min="11" max="11" width="9" style="21"/>
    <col min="12" max="12" width="13.75" bestFit="1" customWidth="1"/>
    <col min="13" max="13" width="17" bestFit="1" customWidth="1"/>
    <col min="14" max="14" width="11.75" bestFit="1" customWidth="1"/>
    <col min="15" max="15" width="14.5" bestFit="1" customWidth="1"/>
    <col min="16" max="16" width="16.875" bestFit="1" customWidth="1"/>
    <col min="17" max="17" width="16.125" bestFit="1" customWidth="1"/>
    <col min="18" max="18" width="15.875" bestFit="1" customWidth="1"/>
    <col min="19" max="19" width="52.375" bestFit="1" customWidth="1"/>
    <col min="20" max="20" width="18.75" bestFit="1" customWidth="1"/>
    <col min="21" max="21" width="13.125" bestFit="1" customWidth="1"/>
    <col min="22" max="22" width="19.625" bestFit="1" customWidth="1"/>
    <col min="23" max="23" width="17.5" bestFit="1" customWidth="1"/>
    <col min="24" max="24" width="13.625" bestFit="1" customWidth="1"/>
    <col min="25" max="25" width="10" bestFit="1" customWidth="1"/>
    <col min="26" max="26" width="13.625" bestFit="1" customWidth="1"/>
    <col min="27" max="27" width="10" bestFit="1" customWidth="1"/>
    <col min="28" max="28" width="13.625" bestFit="1" customWidth="1"/>
    <col min="29" max="29" width="10" bestFit="1" customWidth="1"/>
    <col min="30" max="30" width="14.875" bestFit="1" customWidth="1"/>
    <col min="31" max="31" width="10" bestFit="1" customWidth="1"/>
    <col min="32" max="32" width="10.25" bestFit="1" customWidth="1"/>
    <col min="35" max="35" width="9" style="21"/>
  </cols>
  <sheetData>
    <row r="1" spans="1:34" ht="32.25">
      <c r="A1" s="47" t="s">
        <v>837</v>
      </c>
      <c r="B1" s="47"/>
      <c r="C1" s="47"/>
      <c r="D1" s="47"/>
      <c r="E1" s="47"/>
      <c r="F1" s="47"/>
      <c r="G1" s="47"/>
      <c r="H1" s="47"/>
      <c r="I1" s="47"/>
      <c r="J1" s="47"/>
      <c r="L1" s="47" t="s">
        <v>860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4">
      <c r="A2" s="25" t="s">
        <v>835</v>
      </c>
      <c r="B2" s="25" t="s">
        <v>836</v>
      </c>
      <c r="C2" s="25" t="s">
        <v>840</v>
      </c>
      <c r="E2" t="s">
        <v>348</v>
      </c>
      <c r="L2" s="24" t="s">
        <v>835</v>
      </c>
      <c r="M2" t="s">
        <v>842</v>
      </c>
      <c r="N2" t="s">
        <v>843</v>
      </c>
      <c r="O2" t="s">
        <v>844</v>
      </c>
      <c r="P2" t="s">
        <v>845</v>
      </c>
      <c r="Q2" t="s">
        <v>867</v>
      </c>
      <c r="R2" t="s">
        <v>851</v>
      </c>
      <c r="S2" t="s">
        <v>853</v>
      </c>
      <c r="T2" t="s">
        <v>854</v>
      </c>
      <c r="U2" t="s">
        <v>855</v>
      </c>
      <c r="V2" t="s">
        <v>861</v>
      </c>
    </row>
    <row r="3" spans="1:34">
      <c r="A3" s="25">
        <v>1</v>
      </c>
      <c r="B3" s="25">
        <v>0</v>
      </c>
      <c r="C3" s="25">
        <f>表格5[[#This Row],[EXP]]/5</f>
        <v>0</v>
      </c>
      <c r="E3" t="s">
        <v>839</v>
      </c>
      <c r="F3" t="str">
        <f>表格5[[#This Row],[Lvl]]&amp;","</f>
        <v>1,</v>
      </c>
      <c r="G3" t="s">
        <v>838</v>
      </c>
      <c r="H3" t="str">
        <f>表格5[[#This Row],[EXP]]&amp;","</f>
        <v>0,</v>
      </c>
      <c r="I3" t="s">
        <v>841</v>
      </c>
      <c r="J3" t="str">
        <f>表格5[[#This Row],[Mora]]&amp;"},"</f>
        <v>0},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Z3" s="48" t="s">
        <v>873</v>
      </c>
      <c r="AA3" s="48"/>
      <c r="AB3" s="48"/>
      <c r="AC3" s="48"/>
      <c r="AD3" s="48"/>
      <c r="AE3" s="48"/>
    </row>
    <row r="4" spans="1:34">
      <c r="A4" s="26">
        <v>2</v>
      </c>
      <c r="B4" s="27">
        <v>1000</v>
      </c>
      <c r="C4" s="27">
        <f>表格5[[#This Row],[EXP]]/5</f>
        <v>200</v>
      </c>
      <c r="E4" t="s">
        <v>839</v>
      </c>
      <c r="F4" t="str">
        <f>表格5[[#This Row],[Lvl]]&amp;","</f>
        <v>2,</v>
      </c>
      <c r="G4" t="s">
        <v>838</v>
      </c>
      <c r="H4" t="str">
        <f>表格5[[#This Row],[EXP]]&amp;","</f>
        <v>1000,</v>
      </c>
      <c r="I4" t="s">
        <v>841</v>
      </c>
      <c r="J4" t="str">
        <f>表格5[[#This Row],[Mora]]&amp;"},"</f>
        <v>200},</v>
      </c>
      <c r="L4" s="29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3</v>
      </c>
      <c r="S4">
        <v>3</v>
      </c>
      <c r="T4">
        <v>0</v>
      </c>
      <c r="U4">
        <v>0</v>
      </c>
      <c r="V4">
        <v>20000</v>
      </c>
      <c r="Z4" s="48"/>
      <c r="AA4" s="48"/>
      <c r="AB4" s="48"/>
      <c r="AC4" s="48"/>
      <c r="AD4" s="48"/>
      <c r="AE4" s="48"/>
    </row>
    <row r="5" spans="1:34">
      <c r="A5" s="26">
        <v>3</v>
      </c>
      <c r="B5" s="27">
        <v>1325</v>
      </c>
      <c r="C5" s="27">
        <f>表格5[[#This Row],[EXP]]/5</f>
        <v>265</v>
      </c>
      <c r="E5" t="s">
        <v>839</v>
      </c>
      <c r="F5" t="str">
        <f>表格5[[#This Row],[Lvl]]&amp;","</f>
        <v>3,</v>
      </c>
      <c r="G5" t="s">
        <v>838</v>
      </c>
      <c r="H5" t="str">
        <f>表格5[[#This Row],[EXP]]&amp;","</f>
        <v>1325,</v>
      </c>
      <c r="I5" t="s">
        <v>841</v>
      </c>
      <c r="J5" t="str">
        <f>表格5[[#This Row],[Mora]]&amp;"},"</f>
        <v>265},</v>
      </c>
      <c r="L5" s="28">
        <v>2</v>
      </c>
      <c r="M5">
        <v>0</v>
      </c>
      <c r="N5">
        <v>3</v>
      </c>
      <c r="O5">
        <v>0</v>
      </c>
      <c r="P5">
        <v>0</v>
      </c>
      <c r="Q5">
        <v>2</v>
      </c>
      <c r="R5">
        <v>10</v>
      </c>
      <c r="S5">
        <v>15</v>
      </c>
      <c r="T5">
        <v>0</v>
      </c>
      <c r="U5">
        <v>0</v>
      </c>
      <c r="V5">
        <v>40000</v>
      </c>
      <c r="Z5" s="48"/>
      <c r="AA5" s="48"/>
      <c r="AB5" s="48"/>
      <c r="AC5" s="48"/>
      <c r="AD5" s="48"/>
      <c r="AE5" s="48"/>
    </row>
    <row r="6" spans="1:34">
      <c r="A6" s="26">
        <v>4</v>
      </c>
      <c r="B6" s="27">
        <v>1700</v>
      </c>
      <c r="C6" s="27">
        <f>表格5[[#This Row],[EXP]]/5</f>
        <v>340</v>
      </c>
      <c r="E6" t="s">
        <v>839</v>
      </c>
      <c r="F6" t="str">
        <f>表格5[[#This Row],[Lvl]]&amp;","</f>
        <v>4,</v>
      </c>
      <c r="G6" t="s">
        <v>838</v>
      </c>
      <c r="H6" t="str">
        <f>表格5[[#This Row],[EXP]]&amp;","</f>
        <v>1700,</v>
      </c>
      <c r="I6" t="s">
        <v>841</v>
      </c>
      <c r="J6" t="str">
        <f>表格5[[#This Row],[Mora]]&amp;"},"</f>
        <v>340},</v>
      </c>
      <c r="L6" s="29">
        <v>3</v>
      </c>
      <c r="M6">
        <v>0</v>
      </c>
      <c r="N6">
        <v>6</v>
      </c>
      <c r="O6">
        <v>0</v>
      </c>
      <c r="P6">
        <v>0</v>
      </c>
      <c r="Q6">
        <v>4</v>
      </c>
      <c r="R6">
        <v>20</v>
      </c>
      <c r="S6">
        <v>0</v>
      </c>
      <c r="T6">
        <v>12</v>
      </c>
      <c r="U6">
        <v>0</v>
      </c>
      <c r="V6">
        <v>60000</v>
      </c>
      <c r="Z6" s="48"/>
      <c r="AA6" s="48"/>
      <c r="AB6" s="48"/>
      <c r="AC6" s="48"/>
      <c r="AD6" s="48"/>
      <c r="AE6" s="48"/>
    </row>
    <row r="7" spans="1:34">
      <c r="A7" s="26">
        <v>5</v>
      </c>
      <c r="B7" s="27">
        <v>2150</v>
      </c>
      <c r="C7" s="27">
        <f>表格5[[#This Row],[EXP]]/5</f>
        <v>430</v>
      </c>
      <c r="E7" t="s">
        <v>839</v>
      </c>
      <c r="F7" t="str">
        <f>表格5[[#This Row],[Lvl]]&amp;","</f>
        <v>5,</v>
      </c>
      <c r="G7" t="s">
        <v>838</v>
      </c>
      <c r="H7" t="str">
        <f>表格5[[#This Row],[EXP]]&amp;","</f>
        <v>2150,</v>
      </c>
      <c r="I7" t="s">
        <v>841</v>
      </c>
      <c r="J7" t="str">
        <f>表格5[[#This Row],[Mora]]&amp;"},"</f>
        <v>430},</v>
      </c>
      <c r="L7" s="28">
        <v>4</v>
      </c>
      <c r="M7">
        <v>0</v>
      </c>
      <c r="N7">
        <v>0</v>
      </c>
      <c r="O7">
        <v>3</v>
      </c>
      <c r="P7">
        <v>0</v>
      </c>
      <c r="Q7">
        <v>8</v>
      </c>
      <c r="R7">
        <v>30</v>
      </c>
      <c r="S7">
        <v>0</v>
      </c>
      <c r="T7">
        <v>18</v>
      </c>
      <c r="U7">
        <v>0</v>
      </c>
      <c r="V7">
        <v>80000</v>
      </c>
    </row>
    <row r="8" spans="1:34">
      <c r="A8" s="26">
        <v>6</v>
      </c>
      <c r="B8" s="27">
        <v>2625</v>
      </c>
      <c r="C8" s="27">
        <f>表格5[[#This Row],[EXP]]/5</f>
        <v>525</v>
      </c>
      <c r="E8" t="s">
        <v>839</v>
      </c>
      <c r="F8" t="str">
        <f>表格5[[#This Row],[Lvl]]&amp;","</f>
        <v>6,</v>
      </c>
      <c r="G8" t="s">
        <v>838</v>
      </c>
      <c r="H8" t="str">
        <f>表格5[[#This Row],[EXP]]&amp;","</f>
        <v>2625,</v>
      </c>
      <c r="I8" t="s">
        <v>841</v>
      </c>
      <c r="J8" t="str">
        <f>表格5[[#This Row],[Mora]]&amp;"},"</f>
        <v>525},</v>
      </c>
      <c r="L8" s="30">
        <v>5</v>
      </c>
      <c r="M8">
        <v>0</v>
      </c>
      <c r="N8">
        <v>0</v>
      </c>
      <c r="O8">
        <v>6</v>
      </c>
      <c r="P8">
        <v>0</v>
      </c>
      <c r="Q8">
        <v>12</v>
      </c>
      <c r="R8">
        <v>45</v>
      </c>
      <c r="S8">
        <v>0</v>
      </c>
      <c r="T8">
        <v>0</v>
      </c>
      <c r="U8">
        <v>12</v>
      </c>
      <c r="V8">
        <v>100000</v>
      </c>
    </row>
    <row r="9" spans="1:34">
      <c r="A9" s="26">
        <v>7</v>
      </c>
      <c r="B9" s="27">
        <v>3150</v>
      </c>
      <c r="C9" s="27">
        <f>表格5[[#This Row],[EXP]]/5</f>
        <v>630</v>
      </c>
      <c r="E9" t="s">
        <v>839</v>
      </c>
      <c r="F9" t="str">
        <f>表格5[[#This Row],[Lvl]]&amp;","</f>
        <v>7,</v>
      </c>
      <c r="G9" t="s">
        <v>838</v>
      </c>
      <c r="H9" t="str">
        <f>表格5[[#This Row],[EXP]]&amp;","</f>
        <v>3150,</v>
      </c>
      <c r="I9" t="s">
        <v>841</v>
      </c>
      <c r="J9" t="str">
        <f>表格5[[#This Row],[Mora]]&amp;"},"</f>
        <v>630},</v>
      </c>
      <c r="L9" s="28">
        <v>6</v>
      </c>
      <c r="M9">
        <v>0</v>
      </c>
      <c r="N9">
        <v>0</v>
      </c>
      <c r="O9">
        <v>0</v>
      </c>
      <c r="P9">
        <v>6</v>
      </c>
      <c r="Q9">
        <v>20</v>
      </c>
      <c r="R9">
        <v>60</v>
      </c>
      <c r="S9">
        <v>0</v>
      </c>
      <c r="T9">
        <v>0</v>
      </c>
      <c r="U9">
        <v>24</v>
      </c>
      <c r="V9">
        <v>120000</v>
      </c>
    </row>
    <row r="10" spans="1:34">
      <c r="A10" s="26">
        <v>8</v>
      </c>
      <c r="B10" s="27">
        <v>3725</v>
      </c>
      <c r="C10" s="27">
        <f>表格5[[#This Row],[EXP]]/5</f>
        <v>745</v>
      </c>
      <c r="E10" t="s">
        <v>839</v>
      </c>
      <c r="F10" t="str">
        <f>表格5[[#This Row],[Lvl]]&amp;","</f>
        <v>8,</v>
      </c>
      <c r="G10" t="s">
        <v>838</v>
      </c>
      <c r="H10" t="str">
        <f>表格5[[#This Row],[EXP]]&amp;","</f>
        <v>3725,</v>
      </c>
      <c r="I10" t="s">
        <v>841</v>
      </c>
      <c r="J10" t="str">
        <f>表格5[[#This Row],[Mora]]&amp;"},"</f>
        <v>745},</v>
      </c>
    </row>
    <row r="11" spans="1:34">
      <c r="A11" s="26">
        <v>9</v>
      </c>
      <c r="B11" s="27">
        <v>4350</v>
      </c>
      <c r="C11" s="27">
        <f>表格5[[#This Row],[EXP]]/5</f>
        <v>870</v>
      </c>
      <c r="E11" t="s">
        <v>839</v>
      </c>
      <c r="F11" t="str">
        <f>表格5[[#This Row],[Lvl]]&amp;","</f>
        <v>9,</v>
      </c>
      <c r="G11" t="s">
        <v>838</v>
      </c>
      <c r="H11" t="str">
        <f>表格5[[#This Row],[EXP]]&amp;","</f>
        <v>4350,</v>
      </c>
      <c r="I11" t="s">
        <v>841</v>
      </c>
      <c r="J11" t="str">
        <f>表格5[[#This Row],[Mora]]&amp;"},"</f>
        <v>870},</v>
      </c>
      <c r="L11" t="s">
        <v>348</v>
      </c>
    </row>
    <row r="12" spans="1:34">
      <c r="A12" s="26">
        <v>10</v>
      </c>
      <c r="B12" s="27">
        <v>5000</v>
      </c>
      <c r="C12" s="27">
        <f>表格5[[#This Row],[EXP]]/5</f>
        <v>1000</v>
      </c>
      <c r="E12" t="s">
        <v>839</v>
      </c>
      <c r="F12" t="str">
        <f>表格5[[#This Row],[Lvl]]&amp;","</f>
        <v>10,</v>
      </c>
      <c r="G12" t="s">
        <v>838</v>
      </c>
      <c r="H12" t="str">
        <f>表格5[[#This Row],[EXP]]&amp;","</f>
        <v>5000,</v>
      </c>
      <c r="I12" t="s">
        <v>841</v>
      </c>
      <c r="J12" t="str">
        <f>表格5[[#This Row],[Mora]]&amp;"},"</f>
        <v>1000},</v>
      </c>
      <c r="L12" t="s">
        <v>839</v>
      </c>
      <c r="M12">
        <f>L3</f>
        <v>0</v>
      </c>
      <c r="N12" t="s">
        <v>846</v>
      </c>
      <c r="O12">
        <f>M3</f>
        <v>0</v>
      </c>
      <c r="P12" t="s">
        <v>847</v>
      </c>
      <c r="Q12">
        <f>N3</f>
        <v>0</v>
      </c>
      <c r="R12" t="s">
        <v>848</v>
      </c>
      <c r="S12">
        <f>O3</f>
        <v>0</v>
      </c>
      <c r="T12" t="s">
        <v>849</v>
      </c>
      <c r="U12">
        <f>P3</f>
        <v>0</v>
      </c>
      <c r="V12" t="s">
        <v>874</v>
      </c>
      <c r="W12">
        <f>Q3</f>
        <v>0</v>
      </c>
      <c r="X12" t="s">
        <v>850</v>
      </c>
      <c r="Y12">
        <f>R3</f>
        <v>0</v>
      </c>
      <c r="Z12" t="s">
        <v>852</v>
      </c>
      <c r="AA12">
        <f>S3</f>
        <v>0</v>
      </c>
      <c r="AB12" t="s">
        <v>856</v>
      </c>
      <c r="AC12">
        <f>T3</f>
        <v>0</v>
      </c>
      <c r="AD12" t="s">
        <v>857</v>
      </c>
      <c r="AE12">
        <f>U3</f>
        <v>0</v>
      </c>
      <c r="AF12" t="s">
        <v>862</v>
      </c>
      <c r="AG12">
        <f>V3</f>
        <v>0</v>
      </c>
      <c r="AH12" t="s">
        <v>858</v>
      </c>
    </row>
    <row r="13" spans="1:34">
      <c r="A13" s="26">
        <v>11</v>
      </c>
      <c r="B13" s="27">
        <v>5700</v>
      </c>
      <c r="C13" s="27">
        <f>表格5[[#This Row],[EXP]]/5</f>
        <v>1140</v>
      </c>
      <c r="E13" t="s">
        <v>839</v>
      </c>
      <c r="F13" t="str">
        <f>表格5[[#This Row],[Lvl]]&amp;","</f>
        <v>11,</v>
      </c>
      <c r="G13" t="s">
        <v>838</v>
      </c>
      <c r="H13" t="str">
        <f>表格5[[#This Row],[EXP]]&amp;","</f>
        <v>5700,</v>
      </c>
      <c r="I13" t="s">
        <v>841</v>
      </c>
      <c r="J13" t="str">
        <f>表格5[[#This Row],[Mora]]&amp;"},"</f>
        <v>1140},</v>
      </c>
      <c r="L13" t="s">
        <v>839</v>
      </c>
      <c r="M13">
        <f t="shared" ref="M13:M18" si="0">L4</f>
        <v>1</v>
      </c>
      <c r="N13" t="s">
        <v>846</v>
      </c>
      <c r="O13">
        <f t="shared" ref="O13:O18" si="1">M4</f>
        <v>1</v>
      </c>
      <c r="P13" t="s">
        <v>847</v>
      </c>
      <c r="Q13">
        <f t="shared" ref="Q13:Q18" si="2">N4</f>
        <v>0</v>
      </c>
      <c r="R13" t="s">
        <v>848</v>
      </c>
      <c r="S13">
        <f t="shared" ref="S13:S18" si="3">O4</f>
        <v>0</v>
      </c>
      <c r="T13" t="s">
        <v>849</v>
      </c>
      <c r="U13">
        <f t="shared" ref="U13:U18" si="4">P4</f>
        <v>0</v>
      </c>
      <c r="V13" t="s">
        <v>874</v>
      </c>
      <c r="W13">
        <f t="shared" ref="W13:W18" si="5">Q4</f>
        <v>0</v>
      </c>
      <c r="X13" t="s">
        <v>850</v>
      </c>
      <c r="Y13">
        <f t="shared" ref="Y13:Y18" si="6">R4</f>
        <v>3</v>
      </c>
      <c r="Z13" t="s">
        <v>852</v>
      </c>
      <c r="AA13">
        <f t="shared" ref="AA13:AA18" si="7">S4</f>
        <v>3</v>
      </c>
      <c r="AB13" t="s">
        <v>856</v>
      </c>
      <c r="AC13">
        <f t="shared" ref="AC13:AC18" si="8">T4</f>
        <v>0</v>
      </c>
      <c r="AD13" t="s">
        <v>857</v>
      </c>
      <c r="AE13">
        <f t="shared" ref="AE13:AE18" si="9">U4</f>
        <v>0</v>
      </c>
      <c r="AF13" t="s">
        <v>862</v>
      </c>
      <c r="AG13">
        <f t="shared" ref="AG13:AG18" si="10">V4</f>
        <v>20000</v>
      </c>
      <c r="AH13" t="s">
        <v>858</v>
      </c>
    </row>
    <row r="14" spans="1:34">
      <c r="A14" s="26">
        <v>12</v>
      </c>
      <c r="B14" s="27">
        <v>6450</v>
      </c>
      <c r="C14" s="27">
        <f>表格5[[#This Row],[EXP]]/5</f>
        <v>1290</v>
      </c>
      <c r="E14" t="s">
        <v>839</v>
      </c>
      <c r="F14" t="str">
        <f>表格5[[#This Row],[Lvl]]&amp;","</f>
        <v>12,</v>
      </c>
      <c r="G14" t="s">
        <v>838</v>
      </c>
      <c r="H14" t="str">
        <f>表格5[[#This Row],[EXP]]&amp;","</f>
        <v>6450,</v>
      </c>
      <c r="I14" t="s">
        <v>841</v>
      </c>
      <c r="J14" t="str">
        <f>表格5[[#This Row],[Mora]]&amp;"},"</f>
        <v>1290},</v>
      </c>
      <c r="L14" t="s">
        <v>839</v>
      </c>
      <c r="M14">
        <f t="shared" si="0"/>
        <v>2</v>
      </c>
      <c r="N14" t="s">
        <v>846</v>
      </c>
      <c r="O14">
        <f t="shared" si="1"/>
        <v>0</v>
      </c>
      <c r="P14" t="s">
        <v>847</v>
      </c>
      <c r="Q14">
        <f t="shared" si="2"/>
        <v>3</v>
      </c>
      <c r="R14" t="s">
        <v>848</v>
      </c>
      <c r="S14">
        <f t="shared" si="3"/>
        <v>0</v>
      </c>
      <c r="T14" t="s">
        <v>849</v>
      </c>
      <c r="U14">
        <f t="shared" si="4"/>
        <v>0</v>
      </c>
      <c r="V14" t="s">
        <v>874</v>
      </c>
      <c r="W14">
        <f t="shared" si="5"/>
        <v>2</v>
      </c>
      <c r="X14" t="s">
        <v>850</v>
      </c>
      <c r="Y14">
        <f t="shared" si="6"/>
        <v>10</v>
      </c>
      <c r="Z14" t="s">
        <v>852</v>
      </c>
      <c r="AA14">
        <f t="shared" si="7"/>
        <v>15</v>
      </c>
      <c r="AB14" t="s">
        <v>856</v>
      </c>
      <c r="AC14">
        <f t="shared" si="8"/>
        <v>0</v>
      </c>
      <c r="AD14" t="s">
        <v>857</v>
      </c>
      <c r="AE14">
        <f t="shared" si="9"/>
        <v>0</v>
      </c>
      <c r="AF14" t="s">
        <v>862</v>
      </c>
      <c r="AG14">
        <f t="shared" si="10"/>
        <v>40000</v>
      </c>
      <c r="AH14" t="s">
        <v>858</v>
      </c>
    </row>
    <row r="15" spans="1:34">
      <c r="A15" s="26">
        <v>13</v>
      </c>
      <c r="B15" s="27">
        <v>7225</v>
      </c>
      <c r="C15" s="27">
        <f>表格5[[#This Row],[EXP]]/5</f>
        <v>1445</v>
      </c>
      <c r="E15" t="s">
        <v>839</v>
      </c>
      <c r="F15" t="str">
        <f>表格5[[#This Row],[Lvl]]&amp;","</f>
        <v>13,</v>
      </c>
      <c r="G15" t="s">
        <v>838</v>
      </c>
      <c r="H15" t="str">
        <f>表格5[[#This Row],[EXP]]&amp;","</f>
        <v>7225,</v>
      </c>
      <c r="I15" t="s">
        <v>841</v>
      </c>
      <c r="J15" t="str">
        <f>表格5[[#This Row],[Mora]]&amp;"},"</f>
        <v>1445},</v>
      </c>
      <c r="L15" t="s">
        <v>839</v>
      </c>
      <c r="M15">
        <f t="shared" si="0"/>
        <v>3</v>
      </c>
      <c r="N15" t="s">
        <v>846</v>
      </c>
      <c r="O15">
        <f t="shared" si="1"/>
        <v>0</v>
      </c>
      <c r="P15" t="s">
        <v>847</v>
      </c>
      <c r="Q15">
        <f t="shared" si="2"/>
        <v>6</v>
      </c>
      <c r="R15" t="s">
        <v>848</v>
      </c>
      <c r="S15">
        <f t="shared" si="3"/>
        <v>0</v>
      </c>
      <c r="T15" t="s">
        <v>849</v>
      </c>
      <c r="U15">
        <f t="shared" si="4"/>
        <v>0</v>
      </c>
      <c r="V15" t="s">
        <v>874</v>
      </c>
      <c r="W15">
        <f t="shared" si="5"/>
        <v>4</v>
      </c>
      <c r="X15" t="s">
        <v>850</v>
      </c>
      <c r="Y15">
        <f t="shared" si="6"/>
        <v>20</v>
      </c>
      <c r="Z15" t="s">
        <v>852</v>
      </c>
      <c r="AA15">
        <f t="shared" si="7"/>
        <v>0</v>
      </c>
      <c r="AB15" t="s">
        <v>856</v>
      </c>
      <c r="AC15">
        <f t="shared" si="8"/>
        <v>12</v>
      </c>
      <c r="AD15" t="s">
        <v>857</v>
      </c>
      <c r="AE15">
        <f t="shared" si="9"/>
        <v>0</v>
      </c>
      <c r="AF15" t="s">
        <v>862</v>
      </c>
      <c r="AG15">
        <f t="shared" si="10"/>
        <v>60000</v>
      </c>
      <c r="AH15" t="s">
        <v>858</v>
      </c>
    </row>
    <row r="16" spans="1:34">
      <c r="A16" s="26">
        <v>14</v>
      </c>
      <c r="B16" s="27">
        <v>8050</v>
      </c>
      <c r="C16" s="27">
        <f>表格5[[#This Row],[EXP]]/5</f>
        <v>1610</v>
      </c>
      <c r="E16" t="s">
        <v>839</v>
      </c>
      <c r="F16" t="str">
        <f>表格5[[#This Row],[Lvl]]&amp;","</f>
        <v>14,</v>
      </c>
      <c r="G16" t="s">
        <v>838</v>
      </c>
      <c r="H16" t="str">
        <f>表格5[[#This Row],[EXP]]&amp;","</f>
        <v>8050,</v>
      </c>
      <c r="I16" t="s">
        <v>841</v>
      </c>
      <c r="J16" t="str">
        <f>表格5[[#This Row],[Mora]]&amp;"},"</f>
        <v>1610},</v>
      </c>
      <c r="L16" t="s">
        <v>839</v>
      </c>
      <c r="M16">
        <f t="shared" si="0"/>
        <v>4</v>
      </c>
      <c r="N16" t="s">
        <v>846</v>
      </c>
      <c r="O16">
        <f t="shared" si="1"/>
        <v>0</v>
      </c>
      <c r="P16" t="s">
        <v>847</v>
      </c>
      <c r="Q16">
        <f t="shared" si="2"/>
        <v>0</v>
      </c>
      <c r="R16" t="s">
        <v>848</v>
      </c>
      <c r="S16">
        <f t="shared" si="3"/>
        <v>3</v>
      </c>
      <c r="T16" t="s">
        <v>849</v>
      </c>
      <c r="U16">
        <f t="shared" si="4"/>
        <v>0</v>
      </c>
      <c r="V16" t="s">
        <v>874</v>
      </c>
      <c r="W16">
        <f t="shared" si="5"/>
        <v>8</v>
      </c>
      <c r="X16" t="s">
        <v>850</v>
      </c>
      <c r="Y16">
        <f t="shared" si="6"/>
        <v>30</v>
      </c>
      <c r="Z16" t="s">
        <v>852</v>
      </c>
      <c r="AA16">
        <f t="shared" si="7"/>
        <v>0</v>
      </c>
      <c r="AB16" t="s">
        <v>856</v>
      </c>
      <c r="AC16">
        <f t="shared" si="8"/>
        <v>18</v>
      </c>
      <c r="AD16" t="s">
        <v>857</v>
      </c>
      <c r="AE16">
        <f t="shared" si="9"/>
        <v>0</v>
      </c>
      <c r="AF16" t="s">
        <v>862</v>
      </c>
      <c r="AG16">
        <f t="shared" si="10"/>
        <v>80000</v>
      </c>
      <c r="AH16" t="s">
        <v>858</v>
      </c>
    </row>
    <row r="17" spans="1:34">
      <c r="A17" s="26">
        <v>15</v>
      </c>
      <c r="B17" s="27">
        <v>8925</v>
      </c>
      <c r="C17" s="27">
        <f>表格5[[#This Row],[EXP]]/5</f>
        <v>1785</v>
      </c>
      <c r="E17" t="s">
        <v>839</v>
      </c>
      <c r="F17" t="str">
        <f>表格5[[#This Row],[Lvl]]&amp;","</f>
        <v>15,</v>
      </c>
      <c r="G17" t="s">
        <v>838</v>
      </c>
      <c r="H17" t="str">
        <f>表格5[[#This Row],[EXP]]&amp;","</f>
        <v>8925,</v>
      </c>
      <c r="I17" t="s">
        <v>841</v>
      </c>
      <c r="J17" t="str">
        <f>表格5[[#This Row],[Mora]]&amp;"},"</f>
        <v>1785},</v>
      </c>
      <c r="L17" t="s">
        <v>839</v>
      </c>
      <c r="M17">
        <f t="shared" si="0"/>
        <v>5</v>
      </c>
      <c r="N17" t="s">
        <v>846</v>
      </c>
      <c r="O17">
        <f t="shared" si="1"/>
        <v>0</v>
      </c>
      <c r="P17" t="s">
        <v>847</v>
      </c>
      <c r="Q17">
        <f t="shared" si="2"/>
        <v>0</v>
      </c>
      <c r="R17" t="s">
        <v>848</v>
      </c>
      <c r="S17">
        <f t="shared" si="3"/>
        <v>6</v>
      </c>
      <c r="T17" t="s">
        <v>849</v>
      </c>
      <c r="U17">
        <f t="shared" si="4"/>
        <v>0</v>
      </c>
      <c r="V17" t="s">
        <v>874</v>
      </c>
      <c r="W17">
        <f t="shared" si="5"/>
        <v>12</v>
      </c>
      <c r="X17" t="s">
        <v>850</v>
      </c>
      <c r="Y17">
        <f t="shared" si="6"/>
        <v>45</v>
      </c>
      <c r="Z17" t="s">
        <v>852</v>
      </c>
      <c r="AA17">
        <f t="shared" si="7"/>
        <v>0</v>
      </c>
      <c r="AB17" t="s">
        <v>856</v>
      </c>
      <c r="AC17">
        <f t="shared" si="8"/>
        <v>0</v>
      </c>
      <c r="AD17" t="s">
        <v>857</v>
      </c>
      <c r="AE17">
        <f t="shared" si="9"/>
        <v>12</v>
      </c>
      <c r="AF17" t="s">
        <v>862</v>
      </c>
      <c r="AG17">
        <f t="shared" si="10"/>
        <v>100000</v>
      </c>
      <c r="AH17" t="s">
        <v>858</v>
      </c>
    </row>
    <row r="18" spans="1:34">
      <c r="A18" s="26">
        <v>16</v>
      </c>
      <c r="B18" s="27">
        <v>9825</v>
      </c>
      <c r="C18" s="27">
        <f>表格5[[#This Row],[EXP]]/5</f>
        <v>1965</v>
      </c>
      <c r="E18" t="s">
        <v>839</v>
      </c>
      <c r="F18" t="str">
        <f>表格5[[#This Row],[Lvl]]&amp;","</f>
        <v>16,</v>
      </c>
      <c r="G18" t="s">
        <v>838</v>
      </c>
      <c r="H18" t="str">
        <f>表格5[[#This Row],[EXP]]&amp;","</f>
        <v>9825,</v>
      </c>
      <c r="I18" t="s">
        <v>841</v>
      </c>
      <c r="J18" t="str">
        <f>表格5[[#This Row],[Mora]]&amp;"},"</f>
        <v>1965},</v>
      </c>
      <c r="L18" t="s">
        <v>839</v>
      </c>
      <c r="M18">
        <f t="shared" si="0"/>
        <v>6</v>
      </c>
      <c r="N18" t="s">
        <v>846</v>
      </c>
      <c r="O18">
        <f t="shared" si="1"/>
        <v>0</v>
      </c>
      <c r="P18" t="s">
        <v>847</v>
      </c>
      <c r="Q18">
        <f t="shared" si="2"/>
        <v>0</v>
      </c>
      <c r="R18" t="s">
        <v>848</v>
      </c>
      <c r="S18">
        <f t="shared" si="3"/>
        <v>0</v>
      </c>
      <c r="T18" t="s">
        <v>849</v>
      </c>
      <c r="U18">
        <f t="shared" si="4"/>
        <v>6</v>
      </c>
      <c r="V18" t="s">
        <v>874</v>
      </c>
      <c r="W18">
        <f t="shared" si="5"/>
        <v>20</v>
      </c>
      <c r="X18" t="s">
        <v>850</v>
      </c>
      <c r="Y18">
        <f t="shared" si="6"/>
        <v>60</v>
      </c>
      <c r="Z18" t="s">
        <v>852</v>
      </c>
      <c r="AA18">
        <f t="shared" si="7"/>
        <v>0</v>
      </c>
      <c r="AB18" t="s">
        <v>856</v>
      </c>
      <c r="AC18">
        <f t="shared" si="8"/>
        <v>0</v>
      </c>
      <c r="AD18" t="s">
        <v>857</v>
      </c>
      <c r="AE18">
        <f t="shared" si="9"/>
        <v>24</v>
      </c>
      <c r="AF18" t="s">
        <v>862</v>
      </c>
      <c r="AG18">
        <f t="shared" si="10"/>
        <v>120000</v>
      </c>
      <c r="AH18" t="s">
        <v>859</v>
      </c>
    </row>
    <row r="19" spans="1:34">
      <c r="A19" s="26">
        <v>17</v>
      </c>
      <c r="B19" s="27">
        <v>10750</v>
      </c>
      <c r="C19" s="27">
        <f>表格5[[#This Row],[EXP]]/5</f>
        <v>2150</v>
      </c>
      <c r="E19" t="s">
        <v>839</v>
      </c>
      <c r="F19" t="str">
        <f>表格5[[#This Row],[Lvl]]&amp;","</f>
        <v>17,</v>
      </c>
      <c r="G19" t="s">
        <v>838</v>
      </c>
      <c r="H19" t="str">
        <f>表格5[[#This Row],[EXP]]&amp;","</f>
        <v>10750,</v>
      </c>
      <c r="I19" t="s">
        <v>841</v>
      </c>
      <c r="J19" t="str">
        <f>表格5[[#This Row],[Mora]]&amp;"},"</f>
        <v>2150},</v>
      </c>
      <c r="L19" t="s">
        <v>350</v>
      </c>
    </row>
    <row r="20" spans="1:34">
      <c r="A20" s="26">
        <v>18</v>
      </c>
      <c r="B20" s="27">
        <v>11725</v>
      </c>
      <c r="C20" s="27">
        <f>表格5[[#This Row],[EXP]]/5</f>
        <v>2345</v>
      </c>
      <c r="E20" t="s">
        <v>839</v>
      </c>
      <c r="F20" t="str">
        <f>表格5[[#This Row],[Lvl]]&amp;","</f>
        <v>18,</v>
      </c>
      <c r="G20" t="s">
        <v>838</v>
      </c>
      <c r="H20" t="str">
        <f>表格5[[#This Row],[EXP]]&amp;","</f>
        <v>11725,</v>
      </c>
      <c r="I20" t="s">
        <v>841</v>
      </c>
      <c r="J20" t="str">
        <f>表格5[[#This Row],[Mora]]&amp;"},"</f>
        <v>2345},</v>
      </c>
    </row>
    <row r="21" spans="1:34">
      <c r="A21" s="26">
        <v>19</v>
      </c>
      <c r="B21" s="27">
        <v>12725</v>
      </c>
      <c r="C21" s="27">
        <f>表格5[[#This Row],[EXP]]/5</f>
        <v>2545</v>
      </c>
      <c r="E21" t="s">
        <v>839</v>
      </c>
      <c r="F21" t="str">
        <f>表格5[[#This Row],[Lvl]]&amp;","</f>
        <v>19,</v>
      </c>
      <c r="G21" t="s">
        <v>838</v>
      </c>
      <c r="H21" t="str">
        <f>表格5[[#This Row],[EXP]]&amp;","</f>
        <v>12725,</v>
      </c>
      <c r="I21" t="s">
        <v>841</v>
      </c>
      <c r="J21" t="str">
        <f>表格5[[#This Row],[Mora]]&amp;"},"</f>
        <v>2545},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32.25">
      <c r="A22" s="26">
        <v>20</v>
      </c>
      <c r="B22" s="27">
        <v>13775</v>
      </c>
      <c r="C22" s="27">
        <f>表格5[[#This Row],[EXP]]/5</f>
        <v>2755</v>
      </c>
      <c r="E22" t="s">
        <v>839</v>
      </c>
      <c r="F22" t="str">
        <f>表格5[[#This Row],[Lvl]]&amp;","</f>
        <v>20,</v>
      </c>
      <c r="G22" t="s">
        <v>838</v>
      </c>
      <c r="H22" t="str">
        <f>表格5[[#This Row],[EXP]]&amp;","</f>
        <v>13775,</v>
      </c>
      <c r="I22" t="s">
        <v>841</v>
      </c>
      <c r="J22" t="str">
        <f>表格5[[#This Row],[Mora]]&amp;"},"</f>
        <v>2755},</v>
      </c>
      <c r="L22" s="46" t="s">
        <v>863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</row>
    <row r="23" spans="1:34">
      <c r="A23" s="26">
        <v>21</v>
      </c>
      <c r="B23" s="27">
        <v>14875</v>
      </c>
      <c r="C23" s="27">
        <f>表格5[[#This Row],[EXP]]/5</f>
        <v>2975</v>
      </c>
      <c r="E23" t="s">
        <v>839</v>
      </c>
      <c r="F23" t="str">
        <f>表格5[[#This Row],[Lvl]]&amp;","</f>
        <v>21,</v>
      </c>
      <c r="G23" t="s">
        <v>838</v>
      </c>
      <c r="H23" t="str">
        <f>表格5[[#This Row],[EXP]]&amp;","</f>
        <v>14875,</v>
      </c>
      <c r="I23" t="s">
        <v>841</v>
      </c>
      <c r="J23" t="str">
        <f>表格5[[#This Row],[Mora]]&amp;"},"</f>
        <v>2975},</v>
      </c>
      <c r="L23" s="24" t="s">
        <v>835</v>
      </c>
      <c r="M23" t="s">
        <v>864</v>
      </c>
      <c r="N23" t="s">
        <v>865</v>
      </c>
      <c r="O23" t="s">
        <v>866</v>
      </c>
      <c r="P23" t="s">
        <v>853</v>
      </c>
      <c r="Q23" t="s">
        <v>854</v>
      </c>
      <c r="R23" t="s">
        <v>855</v>
      </c>
      <c r="S23" t="s">
        <v>867</v>
      </c>
      <c r="T23" t="s">
        <v>872</v>
      </c>
      <c r="U23" t="s">
        <v>861</v>
      </c>
    </row>
    <row r="24" spans="1:34">
      <c r="A24" s="26">
        <v>22</v>
      </c>
      <c r="B24" s="27">
        <v>16800</v>
      </c>
      <c r="C24" s="27">
        <f>表格5[[#This Row],[EXP]]/5</f>
        <v>3360</v>
      </c>
      <c r="E24" t="s">
        <v>839</v>
      </c>
      <c r="F24" t="str">
        <f>表格5[[#This Row],[Lvl]]&amp;","</f>
        <v>22,</v>
      </c>
      <c r="G24" t="s">
        <v>838</v>
      </c>
      <c r="H24" t="str">
        <f>表格5[[#This Row],[EXP]]&amp;","</f>
        <v>16800,</v>
      </c>
      <c r="I24" t="s">
        <v>841</v>
      </c>
      <c r="J24" t="str">
        <f>表格5[[#This Row],[Mora]]&amp;"},"</f>
        <v>3360},</v>
      </c>
      <c r="L24" s="29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34">
      <c r="A25" s="26">
        <v>23</v>
      </c>
      <c r="B25" s="27">
        <v>18000</v>
      </c>
      <c r="C25" s="27">
        <f>表格5[[#This Row],[EXP]]/5</f>
        <v>3600</v>
      </c>
      <c r="E25" t="s">
        <v>839</v>
      </c>
      <c r="F25" t="str">
        <f>表格5[[#This Row],[Lvl]]&amp;","</f>
        <v>23,</v>
      </c>
      <c r="G25" t="s">
        <v>838</v>
      </c>
      <c r="H25" t="str">
        <f>表格5[[#This Row],[EXP]]&amp;","</f>
        <v>18000,</v>
      </c>
      <c r="I25" t="s">
        <v>841</v>
      </c>
      <c r="J25" t="str">
        <f>表格5[[#This Row],[Mora]]&amp;"},"</f>
        <v>3600},</v>
      </c>
      <c r="L25" s="28">
        <v>2</v>
      </c>
      <c r="M25">
        <v>3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v>0</v>
      </c>
      <c r="U25">
        <v>12500</v>
      </c>
    </row>
    <row r="26" spans="1:34">
      <c r="A26" s="26">
        <v>24</v>
      </c>
      <c r="B26" s="27">
        <v>19250</v>
      </c>
      <c r="C26" s="27">
        <f>表格5[[#This Row],[EXP]]/5</f>
        <v>3850</v>
      </c>
      <c r="E26" t="s">
        <v>839</v>
      </c>
      <c r="F26" t="str">
        <f>表格5[[#This Row],[Lvl]]&amp;","</f>
        <v>24,</v>
      </c>
      <c r="G26" t="s">
        <v>838</v>
      </c>
      <c r="H26" t="str">
        <f>表格5[[#This Row],[EXP]]&amp;","</f>
        <v>19250,</v>
      </c>
      <c r="I26" t="s">
        <v>841</v>
      </c>
      <c r="J26" t="str">
        <f>表格5[[#This Row],[Mora]]&amp;"},"</f>
        <v>3850},</v>
      </c>
      <c r="L26" s="29">
        <v>3</v>
      </c>
      <c r="M26">
        <v>0</v>
      </c>
      <c r="N26">
        <v>2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17500</v>
      </c>
    </row>
    <row r="27" spans="1:34">
      <c r="A27" s="26">
        <v>25</v>
      </c>
      <c r="B27" s="27">
        <v>20550</v>
      </c>
      <c r="C27" s="27">
        <f>表格5[[#This Row],[EXP]]/5</f>
        <v>4110</v>
      </c>
      <c r="E27" t="s">
        <v>839</v>
      </c>
      <c r="F27" t="str">
        <f>表格5[[#This Row],[Lvl]]&amp;","</f>
        <v>25,</v>
      </c>
      <c r="G27" t="s">
        <v>838</v>
      </c>
      <c r="H27" t="str">
        <f>表格5[[#This Row],[EXP]]&amp;","</f>
        <v>20550,</v>
      </c>
      <c r="I27" t="s">
        <v>841</v>
      </c>
      <c r="J27" t="str">
        <f>表格5[[#This Row],[Mora]]&amp;"},"</f>
        <v>4110},</v>
      </c>
      <c r="L27" s="28">
        <v>4</v>
      </c>
      <c r="M27">
        <v>0</v>
      </c>
      <c r="N27">
        <v>4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25000</v>
      </c>
    </row>
    <row r="28" spans="1:34">
      <c r="A28" s="26">
        <v>26</v>
      </c>
      <c r="B28" s="27">
        <v>21875</v>
      </c>
      <c r="C28" s="27">
        <f>表格5[[#This Row],[EXP]]/5</f>
        <v>4375</v>
      </c>
      <c r="E28" t="s">
        <v>839</v>
      </c>
      <c r="F28" t="str">
        <f>表格5[[#This Row],[Lvl]]&amp;","</f>
        <v>26,</v>
      </c>
      <c r="G28" t="s">
        <v>838</v>
      </c>
      <c r="H28" t="str">
        <f>表格5[[#This Row],[EXP]]&amp;","</f>
        <v>21875,</v>
      </c>
      <c r="I28" t="s">
        <v>841</v>
      </c>
      <c r="J28" t="str">
        <f>表格5[[#This Row],[Mora]]&amp;"},"</f>
        <v>4375},</v>
      </c>
      <c r="L28" s="30">
        <v>5</v>
      </c>
      <c r="M28">
        <v>0</v>
      </c>
      <c r="N28">
        <v>6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30000</v>
      </c>
    </row>
    <row r="29" spans="1:34">
      <c r="A29" s="26">
        <v>27</v>
      </c>
      <c r="B29" s="27">
        <v>23250</v>
      </c>
      <c r="C29" s="27">
        <f>表格5[[#This Row],[EXP]]/5</f>
        <v>4650</v>
      </c>
      <c r="E29" t="s">
        <v>839</v>
      </c>
      <c r="F29" t="str">
        <f>表格5[[#This Row],[Lvl]]&amp;","</f>
        <v>27,</v>
      </c>
      <c r="G29" t="s">
        <v>838</v>
      </c>
      <c r="H29" t="str">
        <f>表格5[[#This Row],[EXP]]&amp;","</f>
        <v>23250,</v>
      </c>
      <c r="I29" t="s">
        <v>841</v>
      </c>
      <c r="J29" t="str">
        <f>表格5[[#This Row],[Mora]]&amp;"},"</f>
        <v>4650},</v>
      </c>
      <c r="L29" s="28">
        <v>6</v>
      </c>
      <c r="M29">
        <v>0</v>
      </c>
      <c r="N29">
        <v>9</v>
      </c>
      <c r="O29">
        <v>0</v>
      </c>
      <c r="P29">
        <v>0</v>
      </c>
      <c r="Q29">
        <v>6</v>
      </c>
      <c r="R29">
        <v>0</v>
      </c>
      <c r="S29">
        <v>0</v>
      </c>
      <c r="T29">
        <v>0</v>
      </c>
      <c r="U29">
        <v>37500</v>
      </c>
    </row>
    <row r="30" spans="1:34">
      <c r="A30" s="26">
        <v>28</v>
      </c>
      <c r="B30" s="27">
        <v>24650</v>
      </c>
      <c r="C30" s="27">
        <f>表格5[[#This Row],[EXP]]/5</f>
        <v>4930</v>
      </c>
      <c r="E30" t="s">
        <v>839</v>
      </c>
      <c r="F30" t="str">
        <f>表格5[[#This Row],[Lvl]]&amp;","</f>
        <v>28,</v>
      </c>
      <c r="G30" t="s">
        <v>838</v>
      </c>
      <c r="H30" t="str">
        <f>表格5[[#This Row],[EXP]]&amp;","</f>
        <v>24650,</v>
      </c>
      <c r="I30" t="s">
        <v>841</v>
      </c>
      <c r="J30" t="str">
        <f>表格5[[#This Row],[Mora]]&amp;"},"</f>
        <v>4930},</v>
      </c>
      <c r="L30" s="30">
        <v>7</v>
      </c>
      <c r="M30">
        <v>0</v>
      </c>
      <c r="N30">
        <v>0</v>
      </c>
      <c r="O30">
        <v>4</v>
      </c>
      <c r="P30">
        <v>0</v>
      </c>
      <c r="Q30">
        <v>9</v>
      </c>
      <c r="R30">
        <v>4</v>
      </c>
      <c r="S30">
        <v>1</v>
      </c>
      <c r="T30">
        <v>0</v>
      </c>
      <c r="U30">
        <v>120000</v>
      </c>
    </row>
    <row r="31" spans="1:34">
      <c r="A31" s="26">
        <v>29</v>
      </c>
      <c r="B31" s="27">
        <v>26100</v>
      </c>
      <c r="C31" s="27">
        <f>表格5[[#This Row],[EXP]]/5</f>
        <v>5220</v>
      </c>
      <c r="E31" t="s">
        <v>839</v>
      </c>
      <c r="F31" t="str">
        <f>表格5[[#This Row],[Lvl]]&amp;","</f>
        <v>29,</v>
      </c>
      <c r="G31" t="s">
        <v>838</v>
      </c>
      <c r="H31" t="str">
        <f>表格5[[#This Row],[EXP]]&amp;","</f>
        <v>26100,</v>
      </c>
      <c r="I31" t="s">
        <v>841</v>
      </c>
      <c r="J31" t="str">
        <f>表格5[[#This Row],[Mora]]&amp;"},"</f>
        <v>5220},</v>
      </c>
      <c r="L31" s="28">
        <v>8</v>
      </c>
      <c r="M31">
        <v>0</v>
      </c>
      <c r="N31">
        <v>0</v>
      </c>
      <c r="O31">
        <v>6</v>
      </c>
      <c r="P31">
        <v>0</v>
      </c>
      <c r="Q31">
        <v>0</v>
      </c>
      <c r="R31">
        <v>6</v>
      </c>
      <c r="S31">
        <v>1</v>
      </c>
      <c r="T31">
        <v>0</v>
      </c>
      <c r="U31">
        <v>260000</v>
      </c>
    </row>
    <row r="32" spans="1:34">
      <c r="A32" s="26">
        <v>30</v>
      </c>
      <c r="B32" s="27">
        <v>27575</v>
      </c>
      <c r="C32" s="27">
        <f>表格5[[#This Row],[EXP]]/5</f>
        <v>5515</v>
      </c>
      <c r="E32" t="s">
        <v>839</v>
      </c>
      <c r="F32" t="str">
        <f>表格5[[#This Row],[Lvl]]&amp;","</f>
        <v>30,</v>
      </c>
      <c r="G32" t="s">
        <v>838</v>
      </c>
      <c r="H32" t="str">
        <f>表格5[[#This Row],[EXP]]&amp;","</f>
        <v>27575,</v>
      </c>
      <c r="I32" t="s">
        <v>841</v>
      </c>
      <c r="J32" t="str">
        <f>表格5[[#This Row],[Mora]]&amp;"},"</f>
        <v>5515},</v>
      </c>
      <c r="L32" s="30">
        <v>9</v>
      </c>
      <c r="M32">
        <v>0</v>
      </c>
      <c r="N32">
        <v>0</v>
      </c>
      <c r="O32">
        <v>12</v>
      </c>
      <c r="P32">
        <v>0</v>
      </c>
      <c r="Q32">
        <v>0</v>
      </c>
      <c r="R32">
        <v>12</v>
      </c>
      <c r="S32">
        <v>2</v>
      </c>
      <c r="T32">
        <v>0</v>
      </c>
      <c r="U32">
        <v>450000</v>
      </c>
    </row>
    <row r="33" spans="1:37">
      <c r="A33" s="26">
        <v>31</v>
      </c>
      <c r="B33" s="27">
        <v>29100</v>
      </c>
      <c r="C33" s="27">
        <f>表格5[[#This Row],[EXP]]/5</f>
        <v>5820</v>
      </c>
      <c r="E33" t="s">
        <v>839</v>
      </c>
      <c r="F33" t="str">
        <f>表格5[[#This Row],[Lvl]]&amp;","</f>
        <v>31,</v>
      </c>
      <c r="G33" t="s">
        <v>838</v>
      </c>
      <c r="H33" t="str">
        <f>表格5[[#This Row],[EXP]]&amp;","</f>
        <v>29100,</v>
      </c>
      <c r="I33" t="s">
        <v>841</v>
      </c>
      <c r="J33" t="str">
        <f>表格5[[#This Row],[Mora]]&amp;"},"</f>
        <v>5820},</v>
      </c>
      <c r="L33" s="28">
        <v>10</v>
      </c>
      <c r="M33">
        <v>0</v>
      </c>
      <c r="N33">
        <v>0</v>
      </c>
      <c r="O33">
        <v>16</v>
      </c>
      <c r="P33">
        <v>0</v>
      </c>
      <c r="Q33">
        <v>0</v>
      </c>
      <c r="R33">
        <v>16</v>
      </c>
      <c r="S33">
        <v>2</v>
      </c>
      <c r="T33">
        <v>1</v>
      </c>
      <c r="U33">
        <v>700000</v>
      </c>
    </row>
    <row r="34" spans="1:37">
      <c r="A34" s="26">
        <v>32</v>
      </c>
      <c r="B34" s="27">
        <v>30650</v>
      </c>
      <c r="C34" s="27">
        <f>表格5[[#This Row],[EXP]]/5</f>
        <v>6130</v>
      </c>
      <c r="E34" t="s">
        <v>839</v>
      </c>
      <c r="F34" t="str">
        <f>表格5[[#This Row],[Lvl]]&amp;","</f>
        <v>32,</v>
      </c>
      <c r="G34" t="s">
        <v>838</v>
      </c>
      <c r="H34" t="str">
        <f>表格5[[#This Row],[EXP]]&amp;","</f>
        <v>30650,</v>
      </c>
      <c r="I34" t="s">
        <v>841</v>
      </c>
      <c r="J34" t="str">
        <f>表格5[[#This Row],[Mora]]&amp;"},"</f>
        <v>6130},</v>
      </c>
    </row>
    <row r="35" spans="1:37">
      <c r="A35" s="26">
        <v>33</v>
      </c>
      <c r="B35" s="27">
        <v>32250</v>
      </c>
      <c r="C35" s="27">
        <f>表格5[[#This Row],[EXP]]/5</f>
        <v>6450</v>
      </c>
      <c r="E35" t="s">
        <v>839</v>
      </c>
      <c r="F35" t="str">
        <f>表格5[[#This Row],[Lvl]]&amp;","</f>
        <v>33,</v>
      </c>
      <c r="G35" t="s">
        <v>838</v>
      </c>
      <c r="H35" t="str">
        <f>表格5[[#This Row],[EXP]]&amp;","</f>
        <v>32250,</v>
      </c>
      <c r="I35" t="s">
        <v>841</v>
      </c>
      <c r="J35" t="str">
        <f>表格5[[#This Row],[Mora]]&amp;"},"</f>
        <v>6450},</v>
      </c>
      <c r="L35" t="s">
        <v>348</v>
      </c>
    </row>
    <row r="36" spans="1:37">
      <c r="A36" s="26">
        <v>34</v>
      </c>
      <c r="B36" s="27">
        <v>33875</v>
      </c>
      <c r="C36" s="27">
        <f>表格5[[#This Row],[EXP]]/5</f>
        <v>6775</v>
      </c>
      <c r="E36" t="s">
        <v>839</v>
      </c>
      <c r="F36" t="str">
        <f>表格5[[#This Row],[Lvl]]&amp;","</f>
        <v>34,</v>
      </c>
      <c r="G36" t="s">
        <v>838</v>
      </c>
      <c r="H36" t="str">
        <f>表格5[[#This Row],[EXP]]&amp;","</f>
        <v>33875,</v>
      </c>
      <c r="I36" t="s">
        <v>841</v>
      </c>
      <c r="J36" t="str">
        <f>表格5[[#This Row],[Mora]]&amp;"},"</f>
        <v>6775},</v>
      </c>
      <c r="L36" t="s">
        <v>839</v>
      </c>
      <c r="M36">
        <f>L24</f>
        <v>1</v>
      </c>
      <c r="N36" t="s">
        <v>868</v>
      </c>
      <c r="O36">
        <f>M24</f>
        <v>0</v>
      </c>
      <c r="P36" t="s">
        <v>869</v>
      </c>
      <c r="Q36">
        <f>N24</f>
        <v>0</v>
      </c>
      <c r="R36" t="s">
        <v>870</v>
      </c>
      <c r="S36">
        <f>O24</f>
        <v>0</v>
      </c>
      <c r="T36" t="s">
        <v>852</v>
      </c>
      <c r="U36">
        <f>P24</f>
        <v>0</v>
      </c>
      <c r="V36" t="s">
        <v>856</v>
      </c>
      <c r="W36">
        <f>Q24</f>
        <v>0</v>
      </c>
      <c r="X36" t="s">
        <v>857</v>
      </c>
      <c r="Y36">
        <f>R24</f>
        <v>0</v>
      </c>
      <c r="Z36" t="s">
        <v>871</v>
      </c>
      <c r="AA36">
        <f>S24</f>
        <v>0</v>
      </c>
      <c r="AB36" t="s">
        <v>862</v>
      </c>
      <c r="AC36">
        <f t="shared" ref="AC36:AC45" si="11">U24</f>
        <v>0</v>
      </c>
      <c r="AD36" t="s">
        <v>858</v>
      </c>
    </row>
    <row r="37" spans="1:37">
      <c r="A37" s="26">
        <v>35</v>
      </c>
      <c r="B37" s="27">
        <v>35550</v>
      </c>
      <c r="C37" s="27">
        <f>表格5[[#This Row],[EXP]]/5</f>
        <v>7110</v>
      </c>
      <c r="E37" t="s">
        <v>839</v>
      </c>
      <c r="F37" t="str">
        <f>表格5[[#This Row],[Lvl]]&amp;","</f>
        <v>35,</v>
      </c>
      <c r="G37" t="s">
        <v>838</v>
      </c>
      <c r="H37" t="str">
        <f>表格5[[#This Row],[EXP]]&amp;","</f>
        <v>35550,</v>
      </c>
      <c r="I37" t="s">
        <v>841</v>
      </c>
      <c r="J37" t="str">
        <f>表格5[[#This Row],[Mora]]&amp;"},"</f>
        <v>7110},</v>
      </c>
      <c r="L37" t="s">
        <v>839</v>
      </c>
      <c r="M37">
        <f t="shared" ref="M37:M45" si="12">L25</f>
        <v>2</v>
      </c>
      <c r="N37" t="s">
        <v>868</v>
      </c>
      <c r="O37">
        <f t="shared" ref="O37:O45" si="13">M25</f>
        <v>3</v>
      </c>
      <c r="P37" t="str">
        <f>P36</f>
        <v xml:space="preserve">, "guide" : </v>
      </c>
      <c r="Q37">
        <f t="shared" ref="Q37:Q45" si="14">N25</f>
        <v>0</v>
      </c>
      <c r="R37" t="s">
        <v>870</v>
      </c>
      <c r="S37">
        <f t="shared" ref="S37:S45" si="15">O25</f>
        <v>0</v>
      </c>
      <c r="T37" t="s">
        <v>852</v>
      </c>
      <c r="U37">
        <f t="shared" ref="U37:U45" si="16">P25</f>
        <v>6</v>
      </c>
      <c r="V37" t="s">
        <v>856</v>
      </c>
      <c r="W37">
        <f t="shared" ref="W37:W45" si="17">Q25</f>
        <v>0</v>
      </c>
      <c r="X37" t="s">
        <v>857</v>
      </c>
      <c r="Y37">
        <f t="shared" ref="Y37:Y45" si="18">R25</f>
        <v>0</v>
      </c>
      <c r="Z37" t="s">
        <v>871</v>
      </c>
      <c r="AA37">
        <f t="shared" ref="AA37:AA45" si="19">S25</f>
        <v>0</v>
      </c>
      <c r="AB37" t="s">
        <v>862</v>
      </c>
      <c r="AC37">
        <f t="shared" si="11"/>
        <v>12500</v>
      </c>
      <c r="AD37" t="s">
        <v>858</v>
      </c>
    </row>
    <row r="38" spans="1:37">
      <c r="A38" s="26">
        <v>36</v>
      </c>
      <c r="B38" s="27">
        <v>37250</v>
      </c>
      <c r="C38" s="27">
        <f>表格5[[#This Row],[EXP]]/5</f>
        <v>7450</v>
      </c>
      <c r="E38" t="s">
        <v>839</v>
      </c>
      <c r="F38" t="str">
        <f>表格5[[#This Row],[Lvl]]&amp;","</f>
        <v>36,</v>
      </c>
      <c r="G38" t="s">
        <v>838</v>
      </c>
      <c r="H38" t="str">
        <f>表格5[[#This Row],[EXP]]&amp;","</f>
        <v>37250,</v>
      </c>
      <c r="I38" t="s">
        <v>841</v>
      </c>
      <c r="J38" t="str">
        <f>表格5[[#This Row],[Mora]]&amp;"},"</f>
        <v>7450},</v>
      </c>
      <c r="L38" t="s">
        <v>839</v>
      </c>
      <c r="M38">
        <f t="shared" si="12"/>
        <v>3</v>
      </c>
      <c r="N38" t="s">
        <v>868</v>
      </c>
      <c r="O38">
        <f t="shared" si="13"/>
        <v>0</v>
      </c>
      <c r="P38" t="str">
        <f t="shared" ref="P38:P45" si="20">P37</f>
        <v xml:space="preserve">, "guide" : </v>
      </c>
      <c r="Q38">
        <f t="shared" si="14"/>
        <v>2</v>
      </c>
      <c r="R38" t="s">
        <v>870</v>
      </c>
      <c r="S38">
        <f t="shared" si="15"/>
        <v>0</v>
      </c>
      <c r="T38" t="s">
        <v>852</v>
      </c>
      <c r="U38">
        <f t="shared" si="16"/>
        <v>0</v>
      </c>
      <c r="V38" t="s">
        <v>856</v>
      </c>
      <c r="W38">
        <f t="shared" si="17"/>
        <v>3</v>
      </c>
      <c r="X38" t="s">
        <v>857</v>
      </c>
      <c r="Y38">
        <f t="shared" si="18"/>
        <v>0</v>
      </c>
      <c r="Z38" t="s">
        <v>871</v>
      </c>
      <c r="AA38">
        <f t="shared" si="19"/>
        <v>0</v>
      </c>
      <c r="AB38" t="s">
        <v>862</v>
      </c>
      <c r="AC38">
        <f t="shared" si="11"/>
        <v>17500</v>
      </c>
      <c r="AD38" t="s">
        <v>858</v>
      </c>
    </row>
    <row r="39" spans="1:37">
      <c r="A39" s="26">
        <v>37</v>
      </c>
      <c r="B39" s="27">
        <v>38975</v>
      </c>
      <c r="C39" s="27">
        <f>表格5[[#This Row],[EXP]]/5</f>
        <v>7795</v>
      </c>
      <c r="E39" t="s">
        <v>839</v>
      </c>
      <c r="F39" t="str">
        <f>表格5[[#This Row],[Lvl]]&amp;","</f>
        <v>37,</v>
      </c>
      <c r="G39" t="s">
        <v>838</v>
      </c>
      <c r="H39" t="str">
        <f>表格5[[#This Row],[EXP]]&amp;","</f>
        <v>38975,</v>
      </c>
      <c r="I39" t="s">
        <v>841</v>
      </c>
      <c r="J39" t="str">
        <f>表格5[[#This Row],[Mora]]&amp;"},"</f>
        <v>7795},</v>
      </c>
      <c r="L39" t="s">
        <v>839</v>
      </c>
      <c r="M39">
        <f t="shared" si="12"/>
        <v>4</v>
      </c>
      <c r="N39" t="s">
        <v>868</v>
      </c>
      <c r="O39">
        <f t="shared" si="13"/>
        <v>0</v>
      </c>
      <c r="P39" t="str">
        <f t="shared" si="20"/>
        <v xml:space="preserve">, "guide" : </v>
      </c>
      <c r="Q39">
        <f t="shared" si="14"/>
        <v>4</v>
      </c>
      <c r="R39" t="s">
        <v>870</v>
      </c>
      <c r="S39">
        <f t="shared" si="15"/>
        <v>0</v>
      </c>
      <c r="T39" t="s">
        <v>852</v>
      </c>
      <c r="U39">
        <f t="shared" si="16"/>
        <v>0</v>
      </c>
      <c r="V39" t="s">
        <v>856</v>
      </c>
      <c r="W39">
        <f t="shared" si="17"/>
        <v>4</v>
      </c>
      <c r="X39" t="s">
        <v>857</v>
      </c>
      <c r="Y39">
        <f t="shared" si="18"/>
        <v>0</v>
      </c>
      <c r="Z39" t="s">
        <v>871</v>
      </c>
      <c r="AA39">
        <f t="shared" si="19"/>
        <v>0</v>
      </c>
      <c r="AB39" t="s">
        <v>862</v>
      </c>
      <c r="AC39">
        <f t="shared" si="11"/>
        <v>25000</v>
      </c>
      <c r="AD39" t="s">
        <v>858</v>
      </c>
    </row>
    <row r="40" spans="1:37">
      <c r="A40" s="26">
        <v>38</v>
      </c>
      <c r="B40" s="27">
        <v>40750</v>
      </c>
      <c r="C40" s="27">
        <f>表格5[[#This Row],[EXP]]/5</f>
        <v>8150</v>
      </c>
      <c r="E40" t="s">
        <v>839</v>
      </c>
      <c r="F40" t="str">
        <f>表格5[[#This Row],[Lvl]]&amp;","</f>
        <v>38,</v>
      </c>
      <c r="G40" t="s">
        <v>838</v>
      </c>
      <c r="H40" t="str">
        <f>表格5[[#This Row],[EXP]]&amp;","</f>
        <v>40750,</v>
      </c>
      <c r="I40" t="s">
        <v>841</v>
      </c>
      <c r="J40" t="str">
        <f>表格5[[#This Row],[Mora]]&amp;"},"</f>
        <v>8150},</v>
      </c>
      <c r="L40" t="s">
        <v>839</v>
      </c>
      <c r="M40">
        <f t="shared" si="12"/>
        <v>5</v>
      </c>
      <c r="N40" t="s">
        <v>868</v>
      </c>
      <c r="O40">
        <f t="shared" si="13"/>
        <v>0</v>
      </c>
      <c r="P40" t="str">
        <f t="shared" si="20"/>
        <v xml:space="preserve">, "guide" : </v>
      </c>
      <c r="Q40">
        <f t="shared" si="14"/>
        <v>6</v>
      </c>
      <c r="R40" t="s">
        <v>870</v>
      </c>
      <c r="S40">
        <f t="shared" si="15"/>
        <v>0</v>
      </c>
      <c r="T40" t="s">
        <v>852</v>
      </c>
      <c r="U40">
        <f t="shared" si="16"/>
        <v>0</v>
      </c>
      <c r="V40" t="s">
        <v>856</v>
      </c>
      <c r="W40">
        <f t="shared" si="17"/>
        <v>8</v>
      </c>
      <c r="X40" t="s">
        <v>857</v>
      </c>
      <c r="Y40">
        <f t="shared" si="18"/>
        <v>0</v>
      </c>
      <c r="Z40" t="s">
        <v>871</v>
      </c>
      <c r="AA40">
        <f t="shared" si="19"/>
        <v>0</v>
      </c>
      <c r="AB40" t="s">
        <v>862</v>
      </c>
      <c r="AC40">
        <f t="shared" si="11"/>
        <v>30000</v>
      </c>
      <c r="AD40" t="s">
        <v>858</v>
      </c>
    </row>
    <row r="41" spans="1:37">
      <c r="A41" s="26">
        <v>39</v>
      </c>
      <c r="B41" s="27">
        <v>42575</v>
      </c>
      <c r="C41" s="27">
        <f>表格5[[#This Row],[EXP]]/5</f>
        <v>8515</v>
      </c>
      <c r="E41" t="s">
        <v>839</v>
      </c>
      <c r="F41" t="str">
        <f>表格5[[#This Row],[Lvl]]&amp;","</f>
        <v>39,</v>
      </c>
      <c r="G41" t="s">
        <v>838</v>
      </c>
      <c r="H41" t="str">
        <f>表格5[[#This Row],[EXP]]&amp;","</f>
        <v>42575,</v>
      </c>
      <c r="I41" t="s">
        <v>841</v>
      </c>
      <c r="J41" t="str">
        <f>表格5[[#This Row],[Mora]]&amp;"},"</f>
        <v>8515},</v>
      </c>
      <c r="L41" t="s">
        <v>839</v>
      </c>
      <c r="M41">
        <f t="shared" si="12"/>
        <v>6</v>
      </c>
      <c r="N41" t="s">
        <v>868</v>
      </c>
      <c r="O41">
        <f t="shared" si="13"/>
        <v>0</v>
      </c>
      <c r="P41" t="str">
        <f t="shared" si="20"/>
        <v xml:space="preserve">, "guide" : </v>
      </c>
      <c r="Q41">
        <f t="shared" si="14"/>
        <v>9</v>
      </c>
      <c r="R41" t="s">
        <v>870</v>
      </c>
      <c r="S41">
        <f t="shared" si="15"/>
        <v>0</v>
      </c>
      <c r="T41" t="s">
        <v>852</v>
      </c>
      <c r="U41">
        <f t="shared" si="16"/>
        <v>0</v>
      </c>
      <c r="V41" t="s">
        <v>856</v>
      </c>
      <c r="W41">
        <f t="shared" si="17"/>
        <v>6</v>
      </c>
      <c r="X41" t="s">
        <v>857</v>
      </c>
      <c r="Y41">
        <f t="shared" si="18"/>
        <v>0</v>
      </c>
      <c r="Z41" t="s">
        <v>871</v>
      </c>
      <c r="AA41">
        <f t="shared" si="19"/>
        <v>0</v>
      </c>
      <c r="AB41" t="s">
        <v>862</v>
      </c>
      <c r="AC41">
        <f t="shared" si="11"/>
        <v>37500</v>
      </c>
      <c r="AD41" t="s">
        <v>858</v>
      </c>
    </row>
    <row r="42" spans="1:37">
      <c r="A42" s="26">
        <v>40</v>
      </c>
      <c r="B42" s="27">
        <v>44425</v>
      </c>
      <c r="C42" s="27">
        <f>表格5[[#This Row],[EXP]]/5</f>
        <v>8885</v>
      </c>
      <c r="E42" t="s">
        <v>839</v>
      </c>
      <c r="F42" t="str">
        <f>表格5[[#This Row],[Lvl]]&amp;","</f>
        <v>40,</v>
      </c>
      <c r="G42" t="s">
        <v>838</v>
      </c>
      <c r="H42" t="str">
        <f>表格5[[#This Row],[EXP]]&amp;","</f>
        <v>44425,</v>
      </c>
      <c r="I42" t="s">
        <v>841</v>
      </c>
      <c r="J42" t="str">
        <f>表格5[[#This Row],[Mora]]&amp;"},"</f>
        <v>8885},</v>
      </c>
      <c r="L42" t="s">
        <v>839</v>
      </c>
      <c r="M42">
        <f t="shared" si="12"/>
        <v>7</v>
      </c>
      <c r="N42" t="s">
        <v>868</v>
      </c>
      <c r="O42">
        <f t="shared" si="13"/>
        <v>0</v>
      </c>
      <c r="P42" t="str">
        <f t="shared" si="20"/>
        <v xml:space="preserve">, "guide" : </v>
      </c>
      <c r="Q42">
        <f t="shared" si="14"/>
        <v>0</v>
      </c>
      <c r="R42" t="s">
        <v>870</v>
      </c>
      <c r="S42">
        <f t="shared" si="15"/>
        <v>4</v>
      </c>
      <c r="T42" t="s">
        <v>852</v>
      </c>
      <c r="U42">
        <f t="shared" si="16"/>
        <v>0</v>
      </c>
      <c r="V42" t="s">
        <v>856</v>
      </c>
      <c r="W42">
        <f t="shared" si="17"/>
        <v>9</v>
      </c>
      <c r="X42" t="s">
        <v>857</v>
      </c>
      <c r="Y42">
        <f t="shared" si="18"/>
        <v>4</v>
      </c>
      <c r="Z42" t="s">
        <v>871</v>
      </c>
      <c r="AA42">
        <f t="shared" si="19"/>
        <v>1</v>
      </c>
      <c r="AB42" t="s">
        <v>862</v>
      </c>
      <c r="AC42">
        <f t="shared" si="11"/>
        <v>120000</v>
      </c>
      <c r="AD42" t="s">
        <v>858</v>
      </c>
    </row>
    <row r="43" spans="1:37">
      <c r="A43" s="26">
        <v>41</v>
      </c>
      <c r="B43" s="27">
        <v>46300</v>
      </c>
      <c r="C43" s="27">
        <f>表格5[[#This Row],[EXP]]/5</f>
        <v>9260</v>
      </c>
      <c r="E43" t="s">
        <v>839</v>
      </c>
      <c r="F43" t="str">
        <f>表格5[[#This Row],[Lvl]]&amp;","</f>
        <v>41,</v>
      </c>
      <c r="G43" t="s">
        <v>838</v>
      </c>
      <c r="H43" t="str">
        <f>表格5[[#This Row],[EXP]]&amp;","</f>
        <v>46300,</v>
      </c>
      <c r="I43" t="s">
        <v>841</v>
      </c>
      <c r="J43" t="str">
        <f>表格5[[#This Row],[Mora]]&amp;"},"</f>
        <v>9260},</v>
      </c>
      <c r="L43" t="s">
        <v>839</v>
      </c>
      <c r="M43">
        <f>L31</f>
        <v>8</v>
      </c>
      <c r="N43" t="s">
        <v>868</v>
      </c>
      <c r="O43">
        <f t="shared" si="13"/>
        <v>0</v>
      </c>
      <c r="P43" t="str">
        <f>P42</f>
        <v xml:space="preserve">, "guide" : </v>
      </c>
      <c r="Q43">
        <f>N31</f>
        <v>0</v>
      </c>
      <c r="R43" t="s">
        <v>870</v>
      </c>
      <c r="S43">
        <f>O31</f>
        <v>6</v>
      </c>
      <c r="T43" t="s">
        <v>852</v>
      </c>
      <c r="U43">
        <f>P31</f>
        <v>0</v>
      </c>
      <c r="V43" t="s">
        <v>856</v>
      </c>
      <c r="W43">
        <f t="shared" si="17"/>
        <v>0</v>
      </c>
      <c r="X43" t="s">
        <v>857</v>
      </c>
      <c r="Y43">
        <f t="shared" si="18"/>
        <v>6</v>
      </c>
      <c r="Z43" t="s">
        <v>871</v>
      </c>
      <c r="AA43">
        <f t="shared" si="19"/>
        <v>1</v>
      </c>
      <c r="AB43" t="s">
        <v>862</v>
      </c>
      <c r="AC43">
        <f t="shared" si="11"/>
        <v>260000</v>
      </c>
      <c r="AD43" t="s">
        <v>858</v>
      </c>
    </row>
    <row r="44" spans="1:37">
      <c r="A44" s="26">
        <v>42</v>
      </c>
      <c r="B44" s="27">
        <v>50625</v>
      </c>
      <c r="C44" s="27">
        <f>表格5[[#This Row],[EXP]]/5</f>
        <v>10125</v>
      </c>
      <c r="E44" t="s">
        <v>839</v>
      </c>
      <c r="F44" t="str">
        <f>表格5[[#This Row],[Lvl]]&amp;","</f>
        <v>42,</v>
      </c>
      <c r="G44" t="s">
        <v>838</v>
      </c>
      <c r="H44" t="str">
        <f>表格5[[#This Row],[EXP]]&amp;","</f>
        <v>50625,</v>
      </c>
      <c r="I44" t="s">
        <v>841</v>
      </c>
      <c r="J44" t="str">
        <f>表格5[[#This Row],[Mora]]&amp;"},"</f>
        <v>10125},</v>
      </c>
      <c r="L44" t="s">
        <v>839</v>
      </c>
      <c r="M44">
        <f t="shared" si="12"/>
        <v>9</v>
      </c>
      <c r="N44" t="s">
        <v>868</v>
      </c>
      <c r="O44">
        <f t="shared" si="13"/>
        <v>0</v>
      </c>
      <c r="P44" t="str">
        <f t="shared" si="20"/>
        <v xml:space="preserve">, "guide" : </v>
      </c>
      <c r="Q44">
        <f t="shared" si="14"/>
        <v>0</v>
      </c>
      <c r="R44" t="s">
        <v>870</v>
      </c>
      <c r="S44">
        <f t="shared" si="15"/>
        <v>12</v>
      </c>
      <c r="T44" t="s">
        <v>852</v>
      </c>
      <c r="U44">
        <f t="shared" si="16"/>
        <v>0</v>
      </c>
      <c r="V44" t="s">
        <v>856</v>
      </c>
      <c r="W44">
        <f t="shared" si="17"/>
        <v>0</v>
      </c>
      <c r="X44" t="s">
        <v>857</v>
      </c>
      <c r="Y44">
        <f t="shared" si="18"/>
        <v>12</v>
      </c>
      <c r="Z44" t="s">
        <v>871</v>
      </c>
      <c r="AA44">
        <f t="shared" si="19"/>
        <v>2</v>
      </c>
      <c r="AB44" t="s">
        <v>862</v>
      </c>
      <c r="AC44">
        <f t="shared" si="11"/>
        <v>450000</v>
      </c>
      <c r="AD44" t="s">
        <v>858</v>
      </c>
    </row>
    <row r="45" spans="1:37">
      <c r="A45" s="26">
        <v>43</v>
      </c>
      <c r="B45" s="27">
        <v>52700</v>
      </c>
      <c r="C45" s="27">
        <f>表格5[[#This Row],[EXP]]/5</f>
        <v>10540</v>
      </c>
      <c r="E45" t="s">
        <v>839</v>
      </c>
      <c r="F45" t="str">
        <f>表格5[[#This Row],[Lvl]]&amp;","</f>
        <v>43,</v>
      </c>
      <c r="G45" t="s">
        <v>838</v>
      </c>
      <c r="H45" t="str">
        <f>表格5[[#This Row],[EXP]]&amp;","</f>
        <v>52700,</v>
      </c>
      <c r="I45" t="s">
        <v>841</v>
      </c>
      <c r="J45" t="str">
        <f>表格5[[#This Row],[Mora]]&amp;"},"</f>
        <v>10540},</v>
      </c>
      <c r="L45" t="s">
        <v>839</v>
      </c>
      <c r="M45">
        <f t="shared" si="12"/>
        <v>10</v>
      </c>
      <c r="N45" t="s">
        <v>868</v>
      </c>
      <c r="O45">
        <f t="shared" si="13"/>
        <v>0</v>
      </c>
      <c r="P45" t="str">
        <f t="shared" si="20"/>
        <v xml:space="preserve">, "guide" : </v>
      </c>
      <c r="Q45">
        <f t="shared" si="14"/>
        <v>0</v>
      </c>
      <c r="R45" t="s">
        <v>870</v>
      </c>
      <c r="S45">
        <f t="shared" si="15"/>
        <v>16</v>
      </c>
      <c r="T45" t="s">
        <v>852</v>
      </c>
      <c r="U45">
        <f t="shared" si="16"/>
        <v>0</v>
      </c>
      <c r="V45" t="s">
        <v>856</v>
      </c>
      <c r="W45">
        <f t="shared" si="17"/>
        <v>0</v>
      </c>
      <c r="X45" t="s">
        <v>857</v>
      </c>
      <c r="Y45">
        <f t="shared" si="18"/>
        <v>16</v>
      </c>
      <c r="Z45" t="s">
        <v>871</v>
      </c>
      <c r="AA45">
        <f t="shared" si="19"/>
        <v>2</v>
      </c>
      <c r="AB45" t="s">
        <v>862</v>
      </c>
      <c r="AC45">
        <f t="shared" si="11"/>
        <v>700000</v>
      </c>
      <c r="AD45" t="s">
        <v>859</v>
      </c>
    </row>
    <row r="46" spans="1:37">
      <c r="A46" s="26">
        <v>44</v>
      </c>
      <c r="B46" s="27">
        <v>54775</v>
      </c>
      <c r="C46" s="27">
        <f>表格5[[#This Row],[EXP]]/5</f>
        <v>10955</v>
      </c>
      <c r="E46" t="s">
        <v>839</v>
      </c>
      <c r="F46" t="str">
        <f>表格5[[#This Row],[Lvl]]&amp;","</f>
        <v>44,</v>
      </c>
      <c r="G46" t="s">
        <v>838</v>
      </c>
      <c r="H46" t="str">
        <f>表格5[[#This Row],[EXP]]&amp;","</f>
        <v>54775,</v>
      </c>
      <c r="I46" t="s">
        <v>841</v>
      </c>
      <c r="J46" t="str">
        <f>表格5[[#This Row],[Mora]]&amp;"},"</f>
        <v>10955},</v>
      </c>
      <c r="L46" t="s">
        <v>350</v>
      </c>
    </row>
    <row r="47" spans="1:37">
      <c r="A47" s="26">
        <v>45</v>
      </c>
      <c r="B47" s="27">
        <v>56900</v>
      </c>
      <c r="C47" s="27">
        <f>表格5[[#This Row],[EXP]]/5</f>
        <v>11380</v>
      </c>
      <c r="E47" t="s">
        <v>839</v>
      </c>
      <c r="F47" t="str">
        <f>表格5[[#This Row],[Lvl]]&amp;","</f>
        <v>45,</v>
      </c>
      <c r="G47" t="s">
        <v>838</v>
      </c>
      <c r="H47" t="str">
        <f>表格5[[#This Row],[EXP]]&amp;","</f>
        <v>56900,</v>
      </c>
      <c r="I47" t="s">
        <v>841</v>
      </c>
      <c r="J47" t="str">
        <f>表格5[[#This Row],[Mora]]&amp;"},"</f>
        <v>11380},</v>
      </c>
    </row>
    <row r="48" spans="1:37">
      <c r="A48" s="26">
        <v>46</v>
      </c>
      <c r="B48" s="27">
        <v>59075</v>
      </c>
      <c r="C48" s="27">
        <f>表格5[[#This Row],[EXP]]/5</f>
        <v>11815</v>
      </c>
      <c r="E48" t="s">
        <v>839</v>
      </c>
      <c r="F48" t="str">
        <f>表格5[[#This Row],[Lvl]]&amp;","</f>
        <v>46,</v>
      </c>
      <c r="G48" t="s">
        <v>838</v>
      </c>
      <c r="H48" t="str">
        <f>表格5[[#This Row],[EXP]]&amp;","</f>
        <v>59075,</v>
      </c>
      <c r="I48" t="s">
        <v>841</v>
      </c>
      <c r="J48" t="str">
        <f>表格5[[#This Row],[Mora]]&amp;"},"</f>
        <v>11815},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J48" s="21"/>
      <c r="AK48" s="21"/>
    </row>
    <row r="49" spans="1:37" ht="32.25">
      <c r="A49" s="26">
        <v>47</v>
      </c>
      <c r="B49" s="27">
        <v>61275</v>
      </c>
      <c r="C49" s="27">
        <f>表格5[[#This Row],[EXP]]/5</f>
        <v>12255</v>
      </c>
      <c r="E49" t="s">
        <v>839</v>
      </c>
      <c r="F49" t="str">
        <f>表格5[[#This Row],[Lvl]]&amp;","</f>
        <v>47,</v>
      </c>
      <c r="G49" t="s">
        <v>838</v>
      </c>
      <c r="H49" t="str">
        <f>表格5[[#This Row],[EXP]]&amp;","</f>
        <v>61275,</v>
      </c>
      <c r="I49" t="s">
        <v>841</v>
      </c>
      <c r="J49" t="str">
        <f>表格5[[#This Row],[Mora]]&amp;"},"</f>
        <v>12255},</v>
      </c>
      <c r="L49" s="46" t="s">
        <v>875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21"/>
    </row>
    <row r="50" spans="1:37">
      <c r="A50" s="26">
        <v>48</v>
      </c>
      <c r="B50" s="27">
        <v>63525</v>
      </c>
      <c r="C50" s="27">
        <f>表格5[[#This Row],[EXP]]/5</f>
        <v>12705</v>
      </c>
      <c r="E50" t="s">
        <v>839</v>
      </c>
      <c r="F50" t="str">
        <f>表格5[[#This Row],[Lvl]]&amp;","</f>
        <v>48,</v>
      </c>
      <c r="G50" t="s">
        <v>838</v>
      </c>
      <c r="H50" t="str">
        <f>表格5[[#This Row],[EXP]]&amp;","</f>
        <v>63525,</v>
      </c>
      <c r="I50" t="s">
        <v>841</v>
      </c>
      <c r="J50" t="str">
        <f>表格5[[#This Row],[Mora]]&amp;"},"</f>
        <v>12705},</v>
      </c>
      <c r="L50" t="s">
        <v>980</v>
      </c>
      <c r="M50" t="s">
        <v>942</v>
      </c>
      <c r="N50" s="31" t="s">
        <v>944</v>
      </c>
      <c r="O50" s="31" t="s">
        <v>943</v>
      </c>
      <c r="P50" s="31" t="s">
        <v>945</v>
      </c>
      <c r="Q50" s="31" t="s">
        <v>946</v>
      </c>
      <c r="R50" s="31" t="s">
        <v>947</v>
      </c>
      <c r="S50" s="31" t="s">
        <v>948</v>
      </c>
      <c r="T50" s="31"/>
      <c r="V50" t="s">
        <v>348</v>
      </c>
      <c r="AI50" s="6"/>
      <c r="AK50" s="21"/>
    </row>
    <row r="51" spans="1:37">
      <c r="A51" s="26">
        <v>49</v>
      </c>
      <c r="B51" s="27">
        <v>65800</v>
      </c>
      <c r="C51" s="27">
        <f>表格5[[#This Row],[EXP]]/5</f>
        <v>13160</v>
      </c>
      <c r="E51" t="s">
        <v>839</v>
      </c>
      <c r="F51" t="str">
        <f>表格5[[#This Row],[Lvl]]&amp;","</f>
        <v>49,</v>
      </c>
      <c r="G51" t="s">
        <v>838</v>
      </c>
      <c r="H51" t="str">
        <f>表格5[[#This Row],[EXP]]&amp;","</f>
        <v>65800,</v>
      </c>
      <c r="I51" t="s">
        <v>841</v>
      </c>
      <c r="J51" t="str">
        <f>表格5[[#This Row],[Mora]]&amp;"},"</f>
        <v>13160},</v>
      </c>
      <c r="L51">
        <v>1</v>
      </c>
      <c r="M51" t="s">
        <v>972</v>
      </c>
      <c r="N51" s="31" t="s">
        <v>876</v>
      </c>
      <c r="O51" s="31" t="s">
        <v>919</v>
      </c>
      <c r="P51" s="31" t="s">
        <v>936</v>
      </c>
      <c r="Q51" s="31" t="s">
        <v>922</v>
      </c>
      <c r="R51" s="31" t="s">
        <v>1015</v>
      </c>
      <c r="S51" s="31" t="s">
        <v>939</v>
      </c>
      <c r="T51" s="31"/>
      <c r="V51" t="s">
        <v>981</v>
      </c>
      <c r="W51" t="str">
        <f>表格9[[#This Row],[CharName]]</f>
        <v>Amber</v>
      </c>
      <c r="X51" t="s">
        <v>982</v>
      </c>
      <c r="Y51" t="str">
        <f>表格9[[#This Row],[Crystal]]</f>
        <v>燃願瑪瑙</v>
      </c>
      <c r="Z51" t="s">
        <v>983</v>
      </c>
      <c r="AA51" t="str">
        <f>表格9[[#This Row],[Boss]]</f>
        <v>常燃火種</v>
      </c>
      <c r="AB51" t="s">
        <v>984</v>
      </c>
      <c r="AC51" t="str">
        <f>表格9[[#This Row],[Local]]</f>
        <v>小燈草</v>
      </c>
      <c r="AD51" t="s">
        <v>985</v>
      </c>
      <c r="AE51" t="str">
        <f>表格9[[#This Row],[Common]]</f>
        <v>曆戰的箭簇</v>
      </c>
      <c r="AF51" t="s">
        <v>986</v>
      </c>
      <c r="AG51" t="str">
        <f>表格9[[#This Row],[Talent-Book]]</f>
        <v>「自由」的哲學</v>
      </c>
      <c r="AH51" t="s">
        <v>987</v>
      </c>
      <c r="AI51" s="6" t="str">
        <f>表格9[[#This Row],[Talent-Boss]]</f>
        <v>東風的吐息</v>
      </c>
      <c r="AJ51" t="s">
        <v>95</v>
      </c>
      <c r="AK51" s="21"/>
    </row>
    <row r="52" spans="1:37">
      <c r="A52" s="26">
        <v>50</v>
      </c>
      <c r="B52" s="27">
        <v>68125</v>
      </c>
      <c r="C52" s="27">
        <f>表格5[[#This Row],[EXP]]/5</f>
        <v>13625</v>
      </c>
      <c r="E52" t="s">
        <v>839</v>
      </c>
      <c r="F52" t="str">
        <f>表格5[[#This Row],[Lvl]]&amp;","</f>
        <v>50,</v>
      </c>
      <c r="G52" t="s">
        <v>838</v>
      </c>
      <c r="H52" t="str">
        <f>表格5[[#This Row],[EXP]]&amp;","</f>
        <v>68125,</v>
      </c>
      <c r="I52" t="s">
        <v>841</v>
      </c>
      <c r="J52" t="str">
        <f>表格5[[#This Row],[Mora]]&amp;"},"</f>
        <v>13625},</v>
      </c>
      <c r="L52">
        <v>2</v>
      </c>
      <c r="M52" t="s">
        <v>974</v>
      </c>
      <c r="N52" s="31" t="s">
        <v>924</v>
      </c>
      <c r="O52" s="31" t="s">
        <v>925</v>
      </c>
      <c r="P52" s="31" t="s">
        <v>927</v>
      </c>
      <c r="Q52" s="31" t="s">
        <v>879</v>
      </c>
      <c r="R52" s="31" t="s">
        <v>923</v>
      </c>
      <c r="S52" s="31" t="s">
        <v>928</v>
      </c>
      <c r="T52" s="31"/>
      <c r="V52" t="s">
        <v>981</v>
      </c>
      <c r="W52" t="str">
        <f>表格9[[#This Row],[CharName]]</f>
        <v>Barbara</v>
      </c>
      <c r="X52" t="s">
        <v>982</v>
      </c>
      <c r="Y52" t="str">
        <f>表格9[[#This Row],[Crystal]]</f>
        <v>滌淨青金</v>
      </c>
      <c r="Z52" t="s">
        <v>983</v>
      </c>
      <c r="AA52" t="str">
        <f>表格9[[#This Row],[Boss]]</f>
        <v>淨水之心</v>
      </c>
      <c r="AB52" t="s">
        <v>984</v>
      </c>
      <c r="AC52" t="str">
        <f>表格9[[#This Row],[Local]]</f>
        <v>慕風蘑菇</v>
      </c>
      <c r="AD52" t="s">
        <v>985</v>
      </c>
      <c r="AE52" t="str">
        <f>表格9[[#This Row],[Common]]</f>
        <v>禁咒繪卷</v>
      </c>
      <c r="AF52" t="s">
        <v>986</v>
      </c>
      <c r="AG52" t="str">
        <f>表格9[[#This Row],[Talent-Book]]</f>
        <v>「自由」的哲學</v>
      </c>
      <c r="AH52" t="s">
        <v>987</v>
      </c>
      <c r="AI52" s="6" t="str">
        <f>表格9[[#This Row],[Talent-Boss]]</f>
        <v>北風之環</v>
      </c>
      <c r="AJ52" t="s">
        <v>95</v>
      </c>
      <c r="AK52" s="21"/>
    </row>
    <row r="53" spans="1:37">
      <c r="A53" s="26">
        <v>51</v>
      </c>
      <c r="B53" s="27">
        <v>70475</v>
      </c>
      <c r="C53" s="27">
        <f>表格5[[#This Row],[EXP]]/5</f>
        <v>14095</v>
      </c>
      <c r="E53" t="s">
        <v>839</v>
      </c>
      <c r="F53" t="str">
        <f>表格5[[#This Row],[Lvl]]&amp;","</f>
        <v>51,</v>
      </c>
      <c r="G53" t="s">
        <v>838</v>
      </c>
      <c r="H53" t="str">
        <f>表格5[[#This Row],[EXP]]&amp;","</f>
        <v>70475,</v>
      </c>
      <c r="I53" t="s">
        <v>841</v>
      </c>
      <c r="J53" t="str">
        <f>表格5[[#This Row],[Mora]]&amp;"},"</f>
        <v>14095},</v>
      </c>
      <c r="L53">
        <v>3</v>
      </c>
      <c r="M53" t="s">
        <v>968</v>
      </c>
      <c r="N53" s="31" t="s">
        <v>931</v>
      </c>
      <c r="O53" s="31" t="s">
        <v>932</v>
      </c>
      <c r="P53" s="31" t="s">
        <v>902</v>
      </c>
      <c r="Q53" s="31" t="s">
        <v>895</v>
      </c>
      <c r="R53" s="31" t="s">
        <v>903</v>
      </c>
      <c r="S53" s="31" t="s">
        <v>939</v>
      </c>
      <c r="T53" s="31"/>
      <c r="V53" t="s">
        <v>981</v>
      </c>
      <c r="W53" t="str">
        <f>表格9[[#This Row],[CharName]]</f>
        <v>Beidou</v>
      </c>
      <c r="X53" t="s">
        <v>982</v>
      </c>
      <c r="Y53" t="str">
        <f>表格9[[#This Row],[Crystal]]</f>
        <v>最勝紫晶</v>
      </c>
      <c r="Z53" t="s">
        <v>983</v>
      </c>
      <c r="AA53" t="str">
        <f>表格9[[#This Row],[Boss]]</f>
        <v>雷光棱鏡</v>
      </c>
      <c r="AB53" t="s">
        <v>984</v>
      </c>
      <c r="AC53" t="str">
        <f>表格9[[#This Row],[Local]]</f>
        <v>夜泊石</v>
      </c>
      <c r="AD53" t="s">
        <v>985</v>
      </c>
      <c r="AE53" t="str">
        <f>表格9[[#This Row],[Common]]</f>
        <v>攫金鴉印</v>
      </c>
      <c r="AF53" t="s">
        <v>986</v>
      </c>
      <c r="AG53" t="str">
        <f>表格9[[#This Row],[Talent-Book]]</f>
        <v>「黃金」的哲學</v>
      </c>
      <c r="AH53" t="s">
        <v>987</v>
      </c>
      <c r="AI53" s="6" t="str">
        <f>表格9[[#This Row],[Talent-Boss]]</f>
        <v>東風的吐息</v>
      </c>
      <c r="AJ53" t="s">
        <v>95</v>
      </c>
      <c r="AK53" s="21"/>
    </row>
    <row r="54" spans="1:37">
      <c r="A54" s="26">
        <v>52</v>
      </c>
      <c r="B54" s="27">
        <v>76500</v>
      </c>
      <c r="C54" s="27">
        <f>表格5[[#This Row],[EXP]]/5</f>
        <v>15300</v>
      </c>
      <c r="E54" t="s">
        <v>839</v>
      </c>
      <c r="F54" t="str">
        <f>表格5[[#This Row],[Lvl]]&amp;","</f>
        <v>52,</v>
      </c>
      <c r="G54" t="s">
        <v>838</v>
      </c>
      <c r="H54" t="str">
        <f>表格5[[#This Row],[EXP]]&amp;","</f>
        <v>76500,</v>
      </c>
      <c r="I54" t="s">
        <v>841</v>
      </c>
      <c r="J54" t="str">
        <f>表格5[[#This Row],[Mora]]&amp;"},"</f>
        <v>15300},</v>
      </c>
      <c r="L54">
        <v>4</v>
      </c>
      <c r="M54" t="s">
        <v>970</v>
      </c>
      <c r="N54" s="31" t="s">
        <v>876</v>
      </c>
      <c r="O54" s="31" t="s">
        <v>919</v>
      </c>
      <c r="P54" s="31" t="s">
        <v>940</v>
      </c>
      <c r="Q54" s="31" t="s">
        <v>895</v>
      </c>
      <c r="R54" s="31" t="s">
        <v>900</v>
      </c>
      <c r="S54" s="31" t="s">
        <v>938</v>
      </c>
      <c r="T54" s="31"/>
      <c r="V54" t="s">
        <v>981</v>
      </c>
      <c r="W54" t="str">
        <f>表格9[[#This Row],[CharName]]</f>
        <v>Benett</v>
      </c>
      <c r="X54" t="s">
        <v>982</v>
      </c>
      <c r="Y54" t="str">
        <f>表格9[[#This Row],[Crystal]]</f>
        <v>燃願瑪瑙</v>
      </c>
      <c r="Z54" t="s">
        <v>983</v>
      </c>
      <c r="AA54" t="str">
        <f>表格9[[#This Row],[Boss]]</f>
        <v>常燃火種</v>
      </c>
      <c r="AB54" t="s">
        <v>984</v>
      </c>
      <c r="AC54" t="str">
        <f>表格9[[#This Row],[Local]]</f>
        <v>風車菊</v>
      </c>
      <c r="AD54" t="s">
        <v>985</v>
      </c>
      <c r="AE54" t="str">
        <f>表格9[[#This Row],[Common]]</f>
        <v>攫金鴉印</v>
      </c>
      <c r="AF54" t="s">
        <v>986</v>
      </c>
      <c r="AG54" t="str">
        <f>表格9[[#This Row],[Talent-Book]]</f>
        <v>「抗爭」的哲學</v>
      </c>
      <c r="AH54" t="s">
        <v>987</v>
      </c>
      <c r="AI54" s="6" t="str">
        <f>表格9[[#This Row],[Talent-Boss]]</f>
        <v>東風之翎</v>
      </c>
      <c r="AJ54" t="s">
        <v>95</v>
      </c>
      <c r="AK54" s="21"/>
    </row>
    <row r="55" spans="1:37">
      <c r="A55" s="26">
        <v>53</v>
      </c>
      <c r="B55" s="27">
        <v>79050</v>
      </c>
      <c r="C55" s="27">
        <f>表格5[[#This Row],[EXP]]/5</f>
        <v>15810</v>
      </c>
      <c r="E55" t="s">
        <v>839</v>
      </c>
      <c r="F55" t="str">
        <f>表格5[[#This Row],[Lvl]]&amp;","</f>
        <v>53,</v>
      </c>
      <c r="G55" t="s">
        <v>838</v>
      </c>
      <c r="H55" t="str">
        <f>表格5[[#This Row],[EXP]]&amp;","</f>
        <v>79050,</v>
      </c>
      <c r="I55" t="s">
        <v>841</v>
      </c>
      <c r="J55" t="str">
        <f>表格5[[#This Row],[Mora]]&amp;"},"</f>
        <v>15810},</v>
      </c>
      <c r="L55">
        <v>5</v>
      </c>
      <c r="M55" t="s">
        <v>977</v>
      </c>
      <c r="N55" s="31" t="s">
        <v>888</v>
      </c>
      <c r="O55" s="31" t="s">
        <v>904</v>
      </c>
      <c r="P55" s="31" t="s">
        <v>918</v>
      </c>
      <c r="Q55" s="31" t="s">
        <v>899</v>
      </c>
      <c r="R55" s="31" t="s">
        <v>896</v>
      </c>
      <c r="S55" s="31" t="s">
        <v>939</v>
      </c>
      <c r="T55" s="31"/>
      <c r="V55" t="s">
        <v>981</v>
      </c>
      <c r="W55" t="str">
        <f>表格9[[#This Row],[CharName]]</f>
        <v>Chongyun</v>
      </c>
      <c r="X55" t="s">
        <v>982</v>
      </c>
      <c r="Y55" t="str">
        <f>表格9[[#This Row],[Crystal]]</f>
        <v>哀敘冰玉</v>
      </c>
      <c r="Z55" t="s">
        <v>983</v>
      </c>
      <c r="AA55" t="str">
        <f>表格9[[#This Row],[Boss]]</f>
        <v>極寒之核</v>
      </c>
      <c r="AB55" t="s">
        <v>984</v>
      </c>
      <c r="AC55" t="str">
        <f>表格9[[#This Row],[Local]]</f>
        <v>石珀</v>
      </c>
      <c r="AD55" t="s">
        <v>985</v>
      </c>
      <c r="AE55" t="str">
        <f>表格9[[#This Row],[Common]]</f>
        <v>不祥的面具</v>
      </c>
      <c r="AF55" t="s">
        <v>986</v>
      </c>
      <c r="AG55" t="str">
        <f>表格9[[#This Row],[Talent-Book]]</f>
        <v>「勤勞」的哲學</v>
      </c>
      <c r="AH55" t="s">
        <v>987</v>
      </c>
      <c r="AI55" s="6" t="str">
        <f>表格9[[#This Row],[Talent-Boss]]</f>
        <v>東風的吐息</v>
      </c>
      <c r="AJ55" t="s">
        <v>95</v>
      </c>
      <c r="AK55" s="21"/>
    </row>
    <row r="56" spans="1:37">
      <c r="A56" s="26">
        <v>54</v>
      </c>
      <c r="B56" s="27">
        <v>81650</v>
      </c>
      <c r="C56" s="27">
        <f>表格5[[#This Row],[EXP]]/5</f>
        <v>16330</v>
      </c>
      <c r="E56" t="s">
        <v>839</v>
      </c>
      <c r="F56" t="str">
        <f>表格5[[#This Row],[Lvl]]&amp;","</f>
        <v>54,</v>
      </c>
      <c r="G56" t="s">
        <v>838</v>
      </c>
      <c r="H56" t="str">
        <f>表格5[[#This Row],[EXP]]&amp;","</f>
        <v>81650,</v>
      </c>
      <c r="I56" t="s">
        <v>841</v>
      </c>
      <c r="J56" t="str">
        <f>表格5[[#This Row],[Mora]]&amp;"},"</f>
        <v>16330},</v>
      </c>
      <c r="L56">
        <v>6</v>
      </c>
      <c r="M56" t="s">
        <v>976</v>
      </c>
      <c r="N56" s="31" t="s">
        <v>876</v>
      </c>
      <c r="O56" s="31" t="s">
        <v>919</v>
      </c>
      <c r="P56" s="31" t="s">
        <v>936</v>
      </c>
      <c r="Q56" s="31" t="s">
        <v>906</v>
      </c>
      <c r="R56" s="31" t="s">
        <v>900</v>
      </c>
      <c r="S56" s="31" t="s">
        <v>938</v>
      </c>
      <c r="T56" s="31"/>
      <c r="V56" t="s">
        <v>981</v>
      </c>
      <c r="W56" t="str">
        <f>表格9[[#This Row],[CharName]]</f>
        <v>Diluc</v>
      </c>
      <c r="X56" t="s">
        <v>982</v>
      </c>
      <c r="Y56" t="str">
        <f>表格9[[#This Row],[Crystal]]</f>
        <v>燃願瑪瑙</v>
      </c>
      <c r="Z56" t="s">
        <v>983</v>
      </c>
      <c r="AA56" t="str">
        <f>表格9[[#This Row],[Boss]]</f>
        <v>常燃火種</v>
      </c>
      <c r="AB56" t="s">
        <v>984</v>
      </c>
      <c r="AC56" t="str">
        <f>表格9[[#This Row],[Local]]</f>
        <v>小燈草</v>
      </c>
      <c r="AD56" t="s">
        <v>985</v>
      </c>
      <c r="AE56" t="str">
        <f>表格9[[#This Row],[Common]]</f>
        <v>尉官的徽記</v>
      </c>
      <c r="AF56" t="s">
        <v>986</v>
      </c>
      <c r="AG56" t="str">
        <f>表格9[[#This Row],[Talent-Book]]</f>
        <v>「抗爭」的哲學</v>
      </c>
      <c r="AH56" t="s">
        <v>987</v>
      </c>
      <c r="AI56" s="6" t="str">
        <f>表格9[[#This Row],[Talent-Boss]]</f>
        <v>東風之翎</v>
      </c>
      <c r="AJ56" t="s">
        <v>95</v>
      </c>
      <c r="AK56" s="21"/>
    </row>
    <row r="57" spans="1:37">
      <c r="A57" s="26">
        <v>55</v>
      </c>
      <c r="B57" s="27">
        <v>84275</v>
      </c>
      <c r="C57" s="27">
        <f>表格5[[#This Row],[EXP]]/5</f>
        <v>16855</v>
      </c>
      <c r="E57" t="s">
        <v>839</v>
      </c>
      <c r="F57" t="str">
        <f>表格5[[#This Row],[Lvl]]&amp;","</f>
        <v>55,</v>
      </c>
      <c r="G57" t="s">
        <v>838</v>
      </c>
      <c r="H57" t="str">
        <f>表格5[[#This Row],[EXP]]&amp;","</f>
        <v>84275,</v>
      </c>
      <c r="I57" t="s">
        <v>841</v>
      </c>
      <c r="J57" t="str">
        <f>表格5[[#This Row],[Mora]]&amp;"},"</f>
        <v>16855},</v>
      </c>
      <c r="L57">
        <v>7</v>
      </c>
      <c r="M57" t="s">
        <v>963</v>
      </c>
      <c r="N57" s="31" t="s">
        <v>931</v>
      </c>
      <c r="O57" s="31" t="s">
        <v>932</v>
      </c>
      <c r="P57" s="31" t="s">
        <v>936</v>
      </c>
      <c r="Q57" s="31" t="s">
        <v>922</v>
      </c>
      <c r="R57" s="31" t="s">
        <v>907</v>
      </c>
      <c r="S57" s="31" t="s">
        <v>937</v>
      </c>
      <c r="T57" s="31"/>
      <c r="V57" t="s">
        <v>981</v>
      </c>
      <c r="W57" t="str">
        <f>表格9[[#This Row],[CharName]]</f>
        <v>Fischl</v>
      </c>
      <c r="X57" t="s">
        <v>982</v>
      </c>
      <c r="Y57" t="str">
        <f>表格9[[#This Row],[Crystal]]</f>
        <v>最勝紫晶</v>
      </c>
      <c r="Z57" t="s">
        <v>983</v>
      </c>
      <c r="AA57" t="str">
        <f>表格9[[#This Row],[Boss]]</f>
        <v>雷光棱鏡</v>
      </c>
      <c r="AB57" t="s">
        <v>984</v>
      </c>
      <c r="AC57" t="str">
        <f>表格9[[#This Row],[Local]]</f>
        <v>小燈草</v>
      </c>
      <c r="AD57" t="s">
        <v>985</v>
      </c>
      <c r="AE57" t="str">
        <f>表格9[[#This Row],[Common]]</f>
        <v>曆戰的箭簇</v>
      </c>
      <c r="AF57" t="s">
        <v>986</v>
      </c>
      <c r="AG57" t="str">
        <f>表格9[[#This Row],[Talent-Book]]</f>
        <v>「詩文」的哲學</v>
      </c>
      <c r="AH57" t="s">
        <v>987</v>
      </c>
      <c r="AI57" s="6" t="str">
        <f>表格9[[#This Row],[Talent-Boss]]</f>
        <v>北風的魂匣</v>
      </c>
      <c r="AJ57" t="s">
        <v>95</v>
      </c>
      <c r="AK57" s="21"/>
    </row>
    <row r="58" spans="1:37">
      <c r="A58" s="26">
        <v>56</v>
      </c>
      <c r="B58" s="27">
        <v>86950</v>
      </c>
      <c r="C58" s="27">
        <f>表格5[[#This Row],[EXP]]/5</f>
        <v>17390</v>
      </c>
      <c r="E58" t="s">
        <v>839</v>
      </c>
      <c r="F58" t="str">
        <f>表格5[[#This Row],[Lvl]]&amp;","</f>
        <v>56,</v>
      </c>
      <c r="G58" t="s">
        <v>838</v>
      </c>
      <c r="H58" t="str">
        <f>表格5[[#This Row],[EXP]]&amp;","</f>
        <v>86950,</v>
      </c>
      <c r="I58" t="s">
        <v>841</v>
      </c>
      <c r="J58" t="str">
        <f>表格5[[#This Row],[Mora]]&amp;"},"</f>
        <v>17390},</v>
      </c>
      <c r="L58">
        <v>8</v>
      </c>
      <c r="M58" t="s">
        <v>964</v>
      </c>
      <c r="N58" s="31" t="s">
        <v>882</v>
      </c>
      <c r="O58" s="31" t="s">
        <v>929</v>
      </c>
      <c r="P58" s="31" t="s">
        <v>898</v>
      </c>
      <c r="Q58" s="31" t="s">
        <v>899</v>
      </c>
      <c r="R58" s="31" t="s">
        <v>900</v>
      </c>
      <c r="S58" s="31" t="s">
        <v>938</v>
      </c>
      <c r="T58" s="31"/>
      <c r="V58" t="s">
        <v>981</v>
      </c>
      <c r="W58" t="str">
        <f>表格9[[#This Row],[CharName]]</f>
        <v>Jean</v>
      </c>
      <c r="X58" t="s">
        <v>982</v>
      </c>
      <c r="Y58" t="str">
        <f>表格9[[#This Row],[Crystal]]</f>
        <v>自在松石</v>
      </c>
      <c r="Z58" t="s">
        <v>983</v>
      </c>
      <c r="AA58" t="str">
        <f>表格9[[#This Row],[Boss]]</f>
        <v>颶風之種</v>
      </c>
      <c r="AB58" t="s">
        <v>984</v>
      </c>
      <c r="AC58" t="str">
        <f>表格9[[#This Row],[Local]]</f>
        <v>蒲公英籽</v>
      </c>
      <c r="AD58" t="s">
        <v>985</v>
      </c>
      <c r="AE58" t="str">
        <f>表格9[[#This Row],[Common]]</f>
        <v>不祥的面具</v>
      </c>
      <c r="AF58" t="s">
        <v>986</v>
      </c>
      <c r="AG58" t="str">
        <f>表格9[[#This Row],[Talent-Book]]</f>
        <v>「抗爭」的哲學</v>
      </c>
      <c r="AH58" t="s">
        <v>987</v>
      </c>
      <c r="AI58" s="6" t="str">
        <f>表格9[[#This Row],[Talent-Boss]]</f>
        <v>東風之翎</v>
      </c>
      <c r="AJ58" t="s">
        <v>95</v>
      </c>
      <c r="AK58" s="21"/>
    </row>
    <row r="59" spans="1:37">
      <c r="A59" s="26">
        <v>57</v>
      </c>
      <c r="B59" s="27">
        <v>89650</v>
      </c>
      <c r="C59" s="27">
        <f>表格5[[#This Row],[EXP]]/5</f>
        <v>17930</v>
      </c>
      <c r="E59" t="s">
        <v>839</v>
      </c>
      <c r="F59" t="str">
        <f>表格5[[#This Row],[Lvl]]&amp;","</f>
        <v>57,</v>
      </c>
      <c r="G59" t="s">
        <v>838</v>
      </c>
      <c r="H59" t="str">
        <f>表格5[[#This Row],[EXP]]&amp;","</f>
        <v>89650,</v>
      </c>
      <c r="I59" t="s">
        <v>841</v>
      </c>
      <c r="J59" t="str">
        <f>表格5[[#This Row],[Mora]]&amp;"},"</f>
        <v>17930},</v>
      </c>
      <c r="L59">
        <v>9</v>
      </c>
      <c r="M59" t="s">
        <v>971</v>
      </c>
      <c r="N59" s="31" t="s">
        <v>888</v>
      </c>
      <c r="O59" s="31" t="s">
        <v>904</v>
      </c>
      <c r="P59" s="31" t="s">
        <v>921</v>
      </c>
      <c r="Q59" s="31" t="s">
        <v>895</v>
      </c>
      <c r="R59" s="31" t="s">
        <v>907</v>
      </c>
      <c r="S59" s="31" t="s">
        <v>937</v>
      </c>
      <c r="T59" s="31"/>
      <c r="V59" t="s">
        <v>981</v>
      </c>
      <c r="W59" t="str">
        <f>表格9[[#This Row],[CharName]]</f>
        <v>Kaeya</v>
      </c>
      <c r="X59" t="s">
        <v>982</v>
      </c>
      <c r="Y59" t="str">
        <f>表格9[[#This Row],[Crystal]]</f>
        <v>哀敘冰玉</v>
      </c>
      <c r="Z59" t="s">
        <v>983</v>
      </c>
      <c r="AA59" t="str">
        <f>表格9[[#This Row],[Boss]]</f>
        <v>極寒之核</v>
      </c>
      <c r="AB59" t="s">
        <v>984</v>
      </c>
      <c r="AC59" t="str">
        <f>表格9[[#This Row],[Local]]</f>
        <v>嘟嘟蓮</v>
      </c>
      <c r="AD59" t="s">
        <v>985</v>
      </c>
      <c r="AE59" t="str">
        <f>表格9[[#This Row],[Common]]</f>
        <v>攫金鴉印</v>
      </c>
      <c r="AF59" t="s">
        <v>986</v>
      </c>
      <c r="AG59" t="str">
        <f>表格9[[#This Row],[Talent-Book]]</f>
        <v>「詩文」的哲學</v>
      </c>
      <c r="AH59" t="s">
        <v>987</v>
      </c>
      <c r="AI59" s="6" t="str">
        <f>表格9[[#This Row],[Talent-Boss]]</f>
        <v>北風的魂匣</v>
      </c>
      <c r="AJ59" t="s">
        <v>95</v>
      </c>
      <c r="AK59" s="21"/>
    </row>
    <row r="60" spans="1:37">
      <c r="A60" s="26">
        <v>58</v>
      </c>
      <c r="B60" s="27">
        <v>92400</v>
      </c>
      <c r="C60" s="27">
        <f>表格5[[#This Row],[EXP]]/5</f>
        <v>18480</v>
      </c>
      <c r="E60" t="s">
        <v>839</v>
      </c>
      <c r="F60" t="str">
        <f>表格5[[#This Row],[Lvl]]&amp;","</f>
        <v>58,</v>
      </c>
      <c r="G60" t="s">
        <v>838</v>
      </c>
      <c r="H60" t="str">
        <f>表格5[[#This Row],[EXP]]&amp;","</f>
        <v>92400,</v>
      </c>
      <c r="I60" t="s">
        <v>841</v>
      </c>
      <c r="J60" t="str">
        <f>表格5[[#This Row],[Mora]]&amp;"},"</f>
        <v>18480},</v>
      </c>
      <c r="L60">
        <v>10</v>
      </c>
      <c r="M60" t="s">
        <v>967</v>
      </c>
      <c r="N60" s="31" t="s">
        <v>931</v>
      </c>
      <c r="O60" s="31" t="s">
        <v>932</v>
      </c>
      <c r="P60" s="31" t="s">
        <v>918</v>
      </c>
      <c r="Q60" s="31" t="s">
        <v>885</v>
      </c>
      <c r="R60" s="31" t="s">
        <v>913</v>
      </c>
      <c r="S60" s="31" t="s">
        <v>928</v>
      </c>
      <c r="T60" s="31"/>
      <c r="V60" t="s">
        <v>981</v>
      </c>
      <c r="W60" t="str">
        <f>表格9[[#This Row],[CharName]]</f>
        <v>Keqing</v>
      </c>
      <c r="X60" t="s">
        <v>982</v>
      </c>
      <c r="Y60" t="str">
        <f>表格9[[#This Row],[Crystal]]</f>
        <v>最勝紫晶</v>
      </c>
      <c r="Z60" t="s">
        <v>983</v>
      </c>
      <c r="AA60" t="str">
        <f>表格9[[#This Row],[Boss]]</f>
        <v>雷光棱鏡</v>
      </c>
      <c r="AB60" t="s">
        <v>984</v>
      </c>
      <c r="AC60" t="str">
        <f>表格9[[#This Row],[Local]]</f>
        <v>石珀</v>
      </c>
      <c r="AD60" t="s">
        <v>985</v>
      </c>
      <c r="AE60" t="str">
        <f>表格9[[#This Row],[Common]]</f>
        <v>原素花蜜</v>
      </c>
      <c r="AF60" t="s">
        <v>986</v>
      </c>
      <c r="AG60" t="str">
        <f>表格9[[#This Row],[Talent-Book]]</f>
        <v>「繁榮」的哲學</v>
      </c>
      <c r="AH60" t="s">
        <v>987</v>
      </c>
      <c r="AI60" s="6" t="str">
        <f>表格9[[#This Row],[Talent-Boss]]</f>
        <v>北風之環</v>
      </c>
      <c r="AJ60" t="s">
        <v>95</v>
      </c>
      <c r="AK60" s="21"/>
    </row>
    <row r="61" spans="1:37">
      <c r="A61" s="26">
        <v>59</v>
      </c>
      <c r="B61" s="27">
        <v>95175</v>
      </c>
      <c r="C61" s="27">
        <f>表格5[[#This Row],[EXP]]/5</f>
        <v>19035</v>
      </c>
      <c r="E61" t="s">
        <v>839</v>
      </c>
      <c r="F61" t="str">
        <f>表格5[[#This Row],[Lvl]]&amp;","</f>
        <v>59,</v>
      </c>
      <c r="G61" t="s">
        <v>838</v>
      </c>
      <c r="H61" t="str">
        <f>表格5[[#This Row],[EXP]]&amp;","</f>
        <v>95175,</v>
      </c>
      <c r="I61" t="s">
        <v>841</v>
      </c>
      <c r="J61" t="str">
        <f>表格5[[#This Row],[Mora]]&amp;"},"</f>
        <v>19035},</v>
      </c>
      <c r="L61">
        <v>11</v>
      </c>
      <c r="M61" t="s">
        <v>959</v>
      </c>
      <c r="N61" s="31" t="s">
        <v>876</v>
      </c>
      <c r="O61" s="31" t="s">
        <v>919</v>
      </c>
      <c r="P61" s="31" t="s">
        <v>927</v>
      </c>
      <c r="Q61" s="31" t="s">
        <v>879</v>
      </c>
      <c r="R61" s="31" t="s">
        <v>923</v>
      </c>
      <c r="S61" s="31" t="s">
        <v>928</v>
      </c>
      <c r="T61" s="31"/>
      <c r="V61" t="s">
        <v>981</v>
      </c>
      <c r="W61" t="str">
        <f>表格9[[#This Row],[CharName]]</f>
        <v>Klee</v>
      </c>
      <c r="X61" t="s">
        <v>982</v>
      </c>
      <c r="Y61" t="str">
        <f>表格9[[#This Row],[Crystal]]</f>
        <v>燃願瑪瑙</v>
      </c>
      <c r="Z61" t="s">
        <v>983</v>
      </c>
      <c r="AA61" t="str">
        <f>表格9[[#This Row],[Boss]]</f>
        <v>常燃火種</v>
      </c>
      <c r="AB61" t="s">
        <v>984</v>
      </c>
      <c r="AC61" t="str">
        <f>表格9[[#This Row],[Local]]</f>
        <v>慕風蘑菇</v>
      </c>
      <c r="AD61" t="s">
        <v>985</v>
      </c>
      <c r="AE61" t="str">
        <f>表格9[[#This Row],[Common]]</f>
        <v>禁咒繪卷</v>
      </c>
      <c r="AF61" t="s">
        <v>986</v>
      </c>
      <c r="AG61" t="str">
        <f>表格9[[#This Row],[Talent-Book]]</f>
        <v>「自由」的哲學</v>
      </c>
      <c r="AH61" t="s">
        <v>987</v>
      </c>
      <c r="AI61" s="6" t="str">
        <f>表格9[[#This Row],[Talent-Boss]]</f>
        <v>北風之環</v>
      </c>
      <c r="AJ61" t="s">
        <v>95</v>
      </c>
      <c r="AK61" s="21"/>
    </row>
    <row r="62" spans="1:37">
      <c r="A62" s="26">
        <v>60</v>
      </c>
      <c r="B62" s="27">
        <v>98000</v>
      </c>
      <c r="C62" s="27">
        <f>表格5[[#This Row],[EXP]]/5</f>
        <v>19600</v>
      </c>
      <c r="E62" t="s">
        <v>839</v>
      </c>
      <c r="F62" t="str">
        <f>表格5[[#This Row],[Lvl]]&amp;","</f>
        <v>60,</v>
      </c>
      <c r="G62" t="s">
        <v>838</v>
      </c>
      <c r="H62" t="str">
        <f>表格5[[#This Row],[EXP]]&amp;","</f>
        <v>98000,</v>
      </c>
      <c r="I62" t="s">
        <v>841</v>
      </c>
      <c r="J62" t="str">
        <f>表格5[[#This Row],[Mora]]&amp;"},"</f>
        <v>19600},</v>
      </c>
      <c r="L62">
        <v>12</v>
      </c>
      <c r="M62" t="s">
        <v>969</v>
      </c>
      <c r="N62" s="31" t="s">
        <v>931</v>
      </c>
      <c r="O62" s="31" t="s">
        <v>932</v>
      </c>
      <c r="P62" s="31" t="s">
        <v>905</v>
      </c>
      <c r="Q62" s="31" t="s">
        <v>912</v>
      </c>
      <c r="R62" s="31" t="s">
        <v>907</v>
      </c>
      <c r="S62" s="31" t="s">
        <v>934</v>
      </c>
      <c r="T62" s="31"/>
      <c r="V62" t="s">
        <v>981</v>
      </c>
      <c r="W62" t="str">
        <f>表格9[[#This Row],[CharName]]</f>
        <v>Lisa</v>
      </c>
      <c r="X62" t="s">
        <v>982</v>
      </c>
      <c r="Y62" t="str">
        <f>表格9[[#This Row],[Crystal]]</f>
        <v>最勝紫晶</v>
      </c>
      <c r="Z62" t="s">
        <v>983</v>
      </c>
      <c r="AA62" t="str">
        <f>表格9[[#This Row],[Boss]]</f>
        <v>雷光棱鏡</v>
      </c>
      <c r="AB62" t="s">
        <v>984</v>
      </c>
      <c r="AC62" t="str">
        <f>表格9[[#This Row],[Local]]</f>
        <v>落落莓</v>
      </c>
      <c r="AD62" t="s">
        <v>985</v>
      </c>
      <c r="AE62" t="str">
        <f>表格9[[#This Row],[Common]]</f>
        <v>史萊姆原漿</v>
      </c>
      <c r="AF62" t="s">
        <v>986</v>
      </c>
      <c r="AG62" t="str">
        <f>表格9[[#This Row],[Talent-Book]]</f>
        <v>「詩文」的哲學</v>
      </c>
      <c r="AH62" t="s">
        <v>987</v>
      </c>
      <c r="AI62" s="6" t="str">
        <f>表格9[[#This Row],[Talent-Boss]]</f>
        <v>東風之爪</v>
      </c>
      <c r="AJ62" t="s">
        <v>95</v>
      </c>
      <c r="AK62" s="21"/>
    </row>
    <row r="63" spans="1:37">
      <c r="A63" s="26">
        <v>61</v>
      </c>
      <c r="B63" s="27">
        <v>100875</v>
      </c>
      <c r="C63" s="27">
        <f>表格5[[#This Row],[EXP]]/5</f>
        <v>20175</v>
      </c>
      <c r="E63" t="s">
        <v>839</v>
      </c>
      <c r="F63" t="str">
        <f>表格5[[#This Row],[Lvl]]&amp;","</f>
        <v>61,</v>
      </c>
      <c r="G63" t="s">
        <v>838</v>
      </c>
      <c r="H63" t="str">
        <f>表格5[[#This Row],[EXP]]&amp;","</f>
        <v>100875,</v>
      </c>
      <c r="I63" t="s">
        <v>841</v>
      </c>
      <c r="J63" t="str">
        <f>表格5[[#This Row],[Mora]]&amp;"},"</f>
        <v>20175},</v>
      </c>
      <c r="L63">
        <v>13</v>
      </c>
      <c r="M63" t="s">
        <v>973</v>
      </c>
      <c r="N63" s="31" t="s">
        <v>924</v>
      </c>
      <c r="O63" s="31" t="s">
        <v>925</v>
      </c>
      <c r="P63" s="31" t="s">
        <v>927</v>
      </c>
      <c r="Q63" s="31" t="s">
        <v>885</v>
      </c>
      <c r="R63" s="31" t="s">
        <v>900</v>
      </c>
      <c r="S63" s="31" t="s">
        <v>928</v>
      </c>
      <c r="T63" s="31"/>
      <c r="V63" t="s">
        <v>981</v>
      </c>
      <c r="W63" t="str">
        <f>表格9[[#This Row],[CharName]]</f>
        <v>Mona</v>
      </c>
      <c r="X63" t="s">
        <v>982</v>
      </c>
      <c r="Y63" t="str">
        <f>表格9[[#This Row],[Crystal]]</f>
        <v>滌淨青金</v>
      </c>
      <c r="Z63" t="s">
        <v>983</v>
      </c>
      <c r="AA63" t="str">
        <f>表格9[[#This Row],[Boss]]</f>
        <v>淨水之心</v>
      </c>
      <c r="AB63" t="s">
        <v>984</v>
      </c>
      <c r="AC63" t="str">
        <f>表格9[[#This Row],[Local]]</f>
        <v>慕風蘑菇</v>
      </c>
      <c r="AD63" t="s">
        <v>985</v>
      </c>
      <c r="AE63" t="str">
        <f>表格9[[#This Row],[Common]]</f>
        <v>原素花蜜</v>
      </c>
      <c r="AF63" t="s">
        <v>986</v>
      </c>
      <c r="AG63" t="str">
        <f>表格9[[#This Row],[Talent-Book]]</f>
        <v>「抗爭」的哲學</v>
      </c>
      <c r="AH63" t="s">
        <v>987</v>
      </c>
      <c r="AI63" s="6" t="str">
        <f>表格9[[#This Row],[Talent-Boss]]</f>
        <v>北風之環</v>
      </c>
      <c r="AJ63" t="s">
        <v>95</v>
      </c>
      <c r="AK63" s="21"/>
    </row>
    <row r="64" spans="1:37">
      <c r="A64" s="26">
        <v>62</v>
      </c>
      <c r="B64" s="27">
        <v>108950</v>
      </c>
      <c r="C64" s="27">
        <f>表格5[[#This Row],[EXP]]/5</f>
        <v>21790</v>
      </c>
      <c r="E64" t="s">
        <v>839</v>
      </c>
      <c r="F64" t="str">
        <f>表格5[[#This Row],[Lvl]]&amp;","</f>
        <v>62,</v>
      </c>
      <c r="G64" t="s">
        <v>838</v>
      </c>
      <c r="H64" t="str">
        <f>表格5[[#This Row],[EXP]]&amp;","</f>
        <v>108950,</v>
      </c>
      <c r="I64" t="s">
        <v>841</v>
      </c>
      <c r="J64" t="str">
        <f>表格5[[#This Row],[Mora]]&amp;"},"</f>
        <v>21790},</v>
      </c>
      <c r="L64">
        <v>14</v>
      </c>
      <c r="M64" t="s">
        <v>978</v>
      </c>
      <c r="N64" s="31" t="s">
        <v>914</v>
      </c>
      <c r="O64" s="31" t="s">
        <v>915</v>
      </c>
      <c r="P64" s="31" t="s">
        <v>941</v>
      </c>
      <c r="Q64" s="31" t="s">
        <v>906</v>
      </c>
      <c r="R64" s="31" t="s">
        <v>913</v>
      </c>
      <c r="S64" s="31" t="s">
        <v>937</v>
      </c>
      <c r="T64" s="31"/>
      <c r="V64" t="s">
        <v>981</v>
      </c>
      <c r="W64" t="str">
        <f>表格9[[#This Row],[CharName]]</f>
        <v>Ningguang</v>
      </c>
      <c r="X64" t="s">
        <v>982</v>
      </c>
      <c r="Y64" t="str">
        <f>表格9[[#This Row],[Crystal]]</f>
        <v>堅牢黃玉</v>
      </c>
      <c r="Z64" t="s">
        <v>983</v>
      </c>
      <c r="AA64" t="str">
        <f>表格9[[#This Row],[Boss]]</f>
        <v>玄岩之塔</v>
      </c>
      <c r="AB64" t="s">
        <v>984</v>
      </c>
      <c r="AC64" t="str">
        <f>表格9[[#This Row],[Local]]</f>
        <v>琉璃百合</v>
      </c>
      <c r="AD64" t="s">
        <v>985</v>
      </c>
      <c r="AE64" t="str">
        <f>表格9[[#This Row],[Common]]</f>
        <v>尉官的徽記</v>
      </c>
      <c r="AF64" t="s">
        <v>986</v>
      </c>
      <c r="AG64" t="str">
        <f>表格9[[#This Row],[Talent-Book]]</f>
        <v>「繁榮」的哲學</v>
      </c>
      <c r="AH64" t="s">
        <v>987</v>
      </c>
      <c r="AI64" s="6" t="str">
        <f>表格9[[#This Row],[Talent-Boss]]</f>
        <v>北風的魂匣</v>
      </c>
      <c r="AJ64" t="s">
        <v>95</v>
      </c>
      <c r="AK64" s="21"/>
    </row>
    <row r="65" spans="1:37">
      <c r="A65" s="26">
        <v>63</v>
      </c>
      <c r="B65" s="27">
        <v>112050</v>
      </c>
      <c r="C65" s="27">
        <f>表格5[[#This Row],[EXP]]/5</f>
        <v>22410</v>
      </c>
      <c r="E65" t="s">
        <v>839</v>
      </c>
      <c r="F65" t="str">
        <f>表格5[[#This Row],[Lvl]]&amp;","</f>
        <v>63,</v>
      </c>
      <c r="G65" t="s">
        <v>838</v>
      </c>
      <c r="H65" t="str">
        <f>表格5[[#This Row],[EXP]]&amp;","</f>
        <v>112050,</v>
      </c>
      <c r="I65" t="s">
        <v>841</v>
      </c>
      <c r="J65" t="str">
        <f>表格5[[#This Row],[Mora]]&amp;"},"</f>
        <v>22410},</v>
      </c>
      <c r="L65">
        <v>15</v>
      </c>
      <c r="M65" t="s">
        <v>966</v>
      </c>
      <c r="N65" s="31" t="s">
        <v>914</v>
      </c>
      <c r="O65" s="31" t="s">
        <v>915</v>
      </c>
      <c r="P65" s="31" t="s">
        <v>905</v>
      </c>
      <c r="Q65" s="31" t="s">
        <v>899</v>
      </c>
      <c r="R65" s="31" t="s">
        <v>900</v>
      </c>
      <c r="S65" s="31" t="s">
        <v>934</v>
      </c>
      <c r="T65" s="31"/>
      <c r="V65" t="s">
        <v>981</v>
      </c>
      <c r="W65" t="str">
        <f>表格9[[#This Row],[CharName]]</f>
        <v>Noelle</v>
      </c>
      <c r="X65" t="s">
        <v>982</v>
      </c>
      <c r="Y65" t="str">
        <f>表格9[[#This Row],[Crystal]]</f>
        <v>堅牢黃玉</v>
      </c>
      <c r="Z65" t="s">
        <v>983</v>
      </c>
      <c r="AA65" t="str">
        <f>表格9[[#This Row],[Boss]]</f>
        <v>玄岩之塔</v>
      </c>
      <c r="AB65" t="s">
        <v>984</v>
      </c>
      <c r="AC65" t="str">
        <f>表格9[[#This Row],[Local]]</f>
        <v>落落莓</v>
      </c>
      <c r="AD65" t="s">
        <v>985</v>
      </c>
      <c r="AE65" t="str">
        <f>表格9[[#This Row],[Common]]</f>
        <v>不祥的面具</v>
      </c>
      <c r="AF65" t="s">
        <v>986</v>
      </c>
      <c r="AG65" t="str">
        <f>表格9[[#This Row],[Talent-Book]]</f>
        <v>「抗爭」的哲學</v>
      </c>
      <c r="AH65" t="s">
        <v>987</v>
      </c>
      <c r="AI65" s="6" t="str">
        <f>表格9[[#This Row],[Talent-Boss]]</f>
        <v>東風之爪</v>
      </c>
      <c r="AJ65" t="s">
        <v>95</v>
      </c>
      <c r="AK65" s="21"/>
    </row>
    <row r="66" spans="1:37">
      <c r="A66" s="26">
        <v>64</v>
      </c>
      <c r="B66" s="27">
        <v>115175</v>
      </c>
      <c r="C66" s="27">
        <f>表格5[[#This Row],[EXP]]/5</f>
        <v>23035</v>
      </c>
      <c r="E66" t="s">
        <v>839</v>
      </c>
      <c r="F66" t="str">
        <f>表格5[[#This Row],[Lvl]]&amp;","</f>
        <v>64,</v>
      </c>
      <c r="G66" t="s">
        <v>838</v>
      </c>
      <c r="H66" t="str">
        <f>表格5[[#This Row],[EXP]]&amp;","</f>
        <v>115175,</v>
      </c>
      <c r="I66" t="s">
        <v>841</v>
      </c>
      <c r="J66" t="str">
        <f>表格5[[#This Row],[Mora]]&amp;"},"</f>
        <v>23035},</v>
      </c>
      <c r="L66">
        <v>16</v>
      </c>
      <c r="M66" t="s">
        <v>965</v>
      </c>
      <c r="N66" s="31" t="s">
        <v>888</v>
      </c>
      <c r="O66" s="31" t="s">
        <v>904</v>
      </c>
      <c r="P66" s="31" t="s">
        <v>920</v>
      </c>
      <c r="Q66" s="31" t="s">
        <v>879</v>
      </c>
      <c r="R66" s="31" t="s">
        <v>913</v>
      </c>
      <c r="S66" s="31" t="s">
        <v>930</v>
      </c>
      <c r="T66" s="31"/>
      <c r="V66" t="s">
        <v>981</v>
      </c>
      <c r="W66" t="str">
        <f>表格9[[#This Row],[CharName]]</f>
        <v>Qiqi</v>
      </c>
      <c r="X66" t="s">
        <v>982</v>
      </c>
      <c r="Y66" t="str">
        <f>表格9[[#This Row],[Crystal]]</f>
        <v>哀敘冰玉</v>
      </c>
      <c r="Z66" t="s">
        <v>983</v>
      </c>
      <c r="AA66" t="str">
        <f>表格9[[#This Row],[Boss]]</f>
        <v>極寒之核</v>
      </c>
      <c r="AB66" t="s">
        <v>984</v>
      </c>
      <c r="AC66" t="str">
        <f>表格9[[#This Row],[Local]]</f>
        <v>琉璃袋</v>
      </c>
      <c r="AD66" t="s">
        <v>985</v>
      </c>
      <c r="AE66" t="str">
        <f>表格9[[#This Row],[Common]]</f>
        <v>禁咒繪卷</v>
      </c>
      <c r="AF66" t="s">
        <v>986</v>
      </c>
      <c r="AG66" t="str">
        <f>表格9[[#This Row],[Talent-Book]]</f>
        <v>「繁榮」的哲學</v>
      </c>
      <c r="AH66" t="s">
        <v>987</v>
      </c>
      <c r="AI66" s="6" t="str">
        <f>表格9[[#This Row],[Talent-Boss]]</f>
        <v>北風之尾</v>
      </c>
      <c r="AJ66" t="s">
        <v>95</v>
      </c>
      <c r="AK66" s="21"/>
    </row>
    <row r="67" spans="1:37">
      <c r="A67" s="26">
        <v>65</v>
      </c>
      <c r="B67" s="27">
        <v>118325</v>
      </c>
      <c r="C67" s="27">
        <f>表格5[[#This Row],[EXP]]/5</f>
        <v>23665</v>
      </c>
      <c r="E67" t="s">
        <v>839</v>
      </c>
      <c r="F67" t="str">
        <f>表格5[[#This Row],[Lvl]]&amp;","</f>
        <v>65,</v>
      </c>
      <c r="G67" t="s">
        <v>838</v>
      </c>
      <c r="H67" t="str">
        <f>表格5[[#This Row],[EXP]]&amp;","</f>
        <v>118325,</v>
      </c>
      <c r="I67" t="s">
        <v>841</v>
      </c>
      <c r="J67" t="str">
        <f>表格5[[#This Row],[Mora]]&amp;"},"</f>
        <v>23665},</v>
      </c>
      <c r="L67">
        <v>17</v>
      </c>
      <c r="M67" t="s">
        <v>961</v>
      </c>
      <c r="N67" s="31" t="s">
        <v>931</v>
      </c>
      <c r="O67" s="31" t="s">
        <v>932</v>
      </c>
      <c r="P67" s="31" t="s">
        <v>933</v>
      </c>
      <c r="Q67" s="31" t="s">
        <v>899</v>
      </c>
      <c r="R67" s="31" t="s">
        <v>900</v>
      </c>
      <c r="S67" s="31" t="s">
        <v>934</v>
      </c>
      <c r="T67" s="31"/>
      <c r="V67" t="s">
        <v>981</v>
      </c>
      <c r="W67" t="str">
        <f>表格9[[#This Row],[CharName]]</f>
        <v>Razor</v>
      </c>
      <c r="X67" t="s">
        <v>982</v>
      </c>
      <c r="Y67" t="str">
        <f>表格9[[#This Row],[Crystal]]</f>
        <v>最勝紫晶</v>
      </c>
      <c r="Z67" t="s">
        <v>983</v>
      </c>
      <c r="AA67" t="str">
        <f>表格9[[#This Row],[Boss]]</f>
        <v>雷光棱鏡</v>
      </c>
      <c r="AB67" t="s">
        <v>984</v>
      </c>
      <c r="AC67" t="str">
        <f>表格9[[#This Row],[Local]]</f>
        <v>鉤鉤果</v>
      </c>
      <c r="AD67" t="s">
        <v>985</v>
      </c>
      <c r="AE67" t="str">
        <f>表格9[[#This Row],[Common]]</f>
        <v>不祥的面具</v>
      </c>
      <c r="AF67" t="s">
        <v>986</v>
      </c>
      <c r="AG67" t="str">
        <f>表格9[[#This Row],[Talent-Book]]</f>
        <v>「抗爭」的哲學</v>
      </c>
      <c r="AH67" t="s">
        <v>987</v>
      </c>
      <c r="AI67" s="6" t="str">
        <f>表格9[[#This Row],[Talent-Boss]]</f>
        <v>東風之爪</v>
      </c>
      <c r="AJ67" t="s">
        <v>95</v>
      </c>
      <c r="AK67" s="21"/>
    </row>
    <row r="68" spans="1:37" ht="16.5" customHeight="1">
      <c r="A68" s="26">
        <v>66</v>
      </c>
      <c r="B68" s="27">
        <v>121525</v>
      </c>
      <c r="C68" s="27">
        <f>表格5[[#This Row],[EXP]]/5</f>
        <v>24305</v>
      </c>
      <c r="E68" t="s">
        <v>839</v>
      </c>
      <c r="F68" t="str">
        <f>表格5[[#This Row],[Lvl]]&amp;","</f>
        <v>66,</v>
      </c>
      <c r="G68" t="s">
        <v>838</v>
      </c>
      <c r="H68" t="str">
        <f>表格5[[#This Row],[EXP]]&amp;","</f>
        <v>121525,</v>
      </c>
      <c r="I68" t="s">
        <v>841</v>
      </c>
      <c r="J68" t="str">
        <f>表格5[[#This Row],[Mora]]&amp;"},"</f>
        <v>24305},</v>
      </c>
      <c r="L68">
        <v>18</v>
      </c>
      <c r="M68" t="s">
        <v>252</v>
      </c>
      <c r="N68" s="31" t="s">
        <v>882</v>
      </c>
      <c r="O68" s="31" t="s">
        <v>929</v>
      </c>
      <c r="P68" s="31" t="s">
        <v>940</v>
      </c>
      <c r="Q68" s="31" t="s">
        <v>885</v>
      </c>
      <c r="R68" s="31" t="s">
        <v>923</v>
      </c>
      <c r="S68" s="31" t="s">
        <v>937</v>
      </c>
      <c r="T68" s="31"/>
      <c r="V68" t="s">
        <v>981</v>
      </c>
      <c r="W68" t="str">
        <f>表格9[[#This Row],[CharName]]</f>
        <v>Sucrose</v>
      </c>
      <c r="X68" t="s">
        <v>982</v>
      </c>
      <c r="Y68" t="str">
        <f>表格9[[#This Row],[Crystal]]</f>
        <v>自在松石</v>
      </c>
      <c r="Z68" t="s">
        <v>983</v>
      </c>
      <c r="AA68" t="str">
        <f>表格9[[#This Row],[Boss]]</f>
        <v>颶風之種</v>
      </c>
      <c r="AB68" t="s">
        <v>984</v>
      </c>
      <c r="AC68" t="str">
        <f>表格9[[#This Row],[Local]]</f>
        <v>風車菊</v>
      </c>
      <c r="AD68" t="s">
        <v>985</v>
      </c>
      <c r="AE68" t="str">
        <f>表格9[[#This Row],[Common]]</f>
        <v>原素花蜜</v>
      </c>
      <c r="AF68" t="s">
        <v>986</v>
      </c>
      <c r="AG68" t="str">
        <f>表格9[[#This Row],[Talent-Book]]</f>
        <v>「自由」的哲學</v>
      </c>
      <c r="AH68" t="s">
        <v>987</v>
      </c>
      <c r="AI68" s="6" t="str">
        <f>表格9[[#This Row],[Talent-Boss]]</f>
        <v>北風的魂匣</v>
      </c>
      <c r="AJ68" t="s">
        <v>95</v>
      </c>
      <c r="AK68" s="21"/>
    </row>
    <row r="69" spans="1:37">
      <c r="A69" s="26">
        <v>67</v>
      </c>
      <c r="B69" s="27">
        <v>124775</v>
      </c>
      <c r="C69" s="27">
        <f>表格5[[#This Row],[EXP]]/5</f>
        <v>24955</v>
      </c>
      <c r="E69" t="s">
        <v>839</v>
      </c>
      <c r="F69" t="str">
        <f>表格5[[#This Row],[Lvl]]&amp;","</f>
        <v>67,</v>
      </c>
      <c r="G69" t="s">
        <v>838</v>
      </c>
      <c r="H69" t="str">
        <f>表格5[[#This Row],[EXP]]&amp;","</f>
        <v>124775,</v>
      </c>
      <c r="I69" t="s">
        <v>841</v>
      </c>
      <c r="J69" t="str">
        <f>表格5[[#This Row],[Mora]]&amp;"},"</f>
        <v>24955},</v>
      </c>
      <c r="L69">
        <v>20</v>
      </c>
      <c r="M69" t="s">
        <v>960</v>
      </c>
      <c r="N69" s="31" t="s">
        <v>882</v>
      </c>
      <c r="O69" s="31" t="s">
        <v>929</v>
      </c>
      <c r="P69" s="31" t="s">
        <v>916</v>
      </c>
      <c r="Q69" s="31" t="s">
        <v>912</v>
      </c>
      <c r="R69" s="31" t="s">
        <v>907</v>
      </c>
      <c r="S69" s="31" t="s">
        <v>930</v>
      </c>
      <c r="T69" s="31"/>
      <c r="V69" t="s">
        <v>981</v>
      </c>
      <c r="W69" t="str">
        <f>表格9[[#This Row],[CharName]]</f>
        <v>Venti</v>
      </c>
      <c r="X69" t="s">
        <v>982</v>
      </c>
      <c r="Y69" t="str">
        <f>表格9[[#This Row],[Crystal]]</f>
        <v>自在松石</v>
      </c>
      <c r="Z69" t="s">
        <v>983</v>
      </c>
      <c r="AA69" t="str">
        <f>表格9[[#This Row],[Boss]]</f>
        <v>颶風之種</v>
      </c>
      <c r="AB69" t="s">
        <v>984</v>
      </c>
      <c r="AC69" t="str">
        <f>表格9[[#This Row],[Local]]</f>
        <v>塞西莉亞花</v>
      </c>
      <c r="AD69" t="s">
        <v>985</v>
      </c>
      <c r="AE69" t="str">
        <f>表格9[[#This Row],[Common]]</f>
        <v>史萊姆原漿</v>
      </c>
      <c r="AF69" t="s">
        <v>986</v>
      </c>
      <c r="AG69" t="str">
        <f>表格9[[#This Row],[Talent-Book]]</f>
        <v>「詩文」的哲學</v>
      </c>
      <c r="AH69" t="s">
        <v>987</v>
      </c>
      <c r="AI69" s="6" t="str">
        <f>表格9[[#This Row],[Talent-Boss]]</f>
        <v>北風之尾</v>
      </c>
      <c r="AJ69" t="s">
        <v>95</v>
      </c>
      <c r="AK69" s="21"/>
    </row>
    <row r="70" spans="1:37">
      <c r="A70" s="26">
        <v>68</v>
      </c>
      <c r="B70" s="27">
        <v>128075</v>
      </c>
      <c r="C70" s="27">
        <f>表格5[[#This Row],[EXP]]/5</f>
        <v>25615</v>
      </c>
      <c r="E70" t="s">
        <v>839</v>
      </c>
      <c r="F70" t="str">
        <f>表格5[[#This Row],[Lvl]]&amp;","</f>
        <v>68,</v>
      </c>
      <c r="G70" t="s">
        <v>838</v>
      </c>
      <c r="H70" t="str">
        <f>表格5[[#This Row],[EXP]]&amp;","</f>
        <v>128075,</v>
      </c>
      <c r="I70" t="s">
        <v>841</v>
      </c>
      <c r="J70" t="str">
        <f>表格5[[#This Row],[Mora]]&amp;"},"</f>
        <v>25615},</v>
      </c>
      <c r="L70">
        <v>21</v>
      </c>
      <c r="M70" t="s">
        <v>962</v>
      </c>
      <c r="N70" s="31" t="s">
        <v>876</v>
      </c>
      <c r="O70" s="31" t="s">
        <v>919</v>
      </c>
      <c r="P70" s="31" t="s">
        <v>935</v>
      </c>
      <c r="Q70" s="31" t="s">
        <v>912</v>
      </c>
      <c r="R70" s="31" t="s">
        <v>896</v>
      </c>
      <c r="S70" s="31" t="s">
        <v>934</v>
      </c>
      <c r="T70" s="31"/>
      <c r="V70" t="s">
        <v>981</v>
      </c>
      <c r="W70" t="str">
        <f>表格9[[#This Row],[CharName]]</f>
        <v>Xiangling</v>
      </c>
      <c r="X70" t="s">
        <v>982</v>
      </c>
      <c r="Y70" t="str">
        <f>表格9[[#This Row],[Crystal]]</f>
        <v>燃願瑪瑙</v>
      </c>
      <c r="Z70" t="s">
        <v>983</v>
      </c>
      <c r="AA70" t="str">
        <f>表格9[[#This Row],[Boss]]</f>
        <v>常燃火種</v>
      </c>
      <c r="AB70" t="s">
        <v>984</v>
      </c>
      <c r="AC70" t="str">
        <f>表格9[[#This Row],[Local]]</f>
        <v>絕雲椒椒</v>
      </c>
      <c r="AD70" t="s">
        <v>985</v>
      </c>
      <c r="AE70" t="str">
        <f>表格9[[#This Row],[Common]]</f>
        <v>史萊姆原漿</v>
      </c>
      <c r="AF70" t="s">
        <v>986</v>
      </c>
      <c r="AG70" t="str">
        <f>表格9[[#This Row],[Talent-Book]]</f>
        <v>「勤勞」的哲學</v>
      </c>
      <c r="AH70" t="s">
        <v>987</v>
      </c>
      <c r="AI70" s="6" t="str">
        <f>表格9[[#This Row],[Talent-Boss]]</f>
        <v>東風之爪</v>
      </c>
      <c r="AJ70" t="s">
        <v>95</v>
      </c>
      <c r="AK70" s="21"/>
    </row>
    <row r="71" spans="1:37">
      <c r="A71" s="26">
        <v>69</v>
      </c>
      <c r="B71" s="27">
        <v>131400</v>
      </c>
      <c r="C71" s="27">
        <f>表格5[[#This Row],[EXP]]/5</f>
        <v>26280</v>
      </c>
      <c r="E71" t="s">
        <v>839</v>
      </c>
      <c r="F71" t="str">
        <f>表格5[[#This Row],[Lvl]]&amp;","</f>
        <v>69,</v>
      </c>
      <c r="G71" t="s">
        <v>838</v>
      </c>
      <c r="H71" t="str">
        <f>表格5[[#This Row],[EXP]]&amp;","</f>
        <v>131400,</v>
      </c>
      <c r="I71" t="s">
        <v>841</v>
      </c>
      <c r="J71" t="str">
        <f>表格5[[#This Row],[Mora]]&amp;"},"</f>
        <v>26280},</v>
      </c>
      <c r="L71">
        <v>22</v>
      </c>
      <c r="M71" t="s">
        <v>975</v>
      </c>
      <c r="N71" s="31" t="s">
        <v>924</v>
      </c>
      <c r="O71" s="31" t="s">
        <v>925</v>
      </c>
      <c r="P71" s="31" t="s">
        <v>909</v>
      </c>
      <c r="Q71" s="31" t="s">
        <v>899</v>
      </c>
      <c r="R71" s="31" t="s">
        <v>903</v>
      </c>
      <c r="S71" s="31" t="s">
        <v>930</v>
      </c>
      <c r="T71" s="31"/>
      <c r="V71" t="s">
        <v>981</v>
      </c>
      <c r="W71" t="str">
        <f>表格9[[#This Row],[CharName]]</f>
        <v>Xingqiu</v>
      </c>
      <c r="X71" t="s">
        <v>982</v>
      </c>
      <c r="Y71" t="str">
        <f>表格9[[#This Row],[Crystal]]</f>
        <v>滌淨青金</v>
      </c>
      <c r="Z71" t="s">
        <v>983</v>
      </c>
      <c r="AA71" t="str">
        <f>表格9[[#This Row],[Boss]]</f>
        <v>淨水之心</v>
      </c>
      <c r="AB71" t="s">
        <v>984</v>
      </c>
      <c r="AC71" t="str">
        <f>表格9[[#This Row],[Local]]</f>
        <v>霓裳花</v>
      </c>
      <c r="AD71" t="s">
        <v>985</v>
      </c>
      <c r="AE71" t="str">
        <f>表格9[[#This Row],[Common]]</f>
        <v>不祥的面具</v>
      </c>
      <c r="AF71" t="s">
        <v>986</v>
      </c>
      <c r="AG71" t="str">
        <f>表格9[[#This Row],[Talent-Book]]</f>
        <v>「黃金」的哲學</v>
      </c>
      <c r="AH71" t="s">
        <v>987</v>
      </c>
      <c r="AI71" s="6" t="str">
        <f>表格9[[#This Row],[Talent-Boss]]</f>
        <v>北風之尾</v>
      </c>
      <c r="AJ71" t="s">
        <v>95</v>
      </c>
      <c r="AK71" s="21"/>
    </row>
    <row r="72" spans="1:37">
      <c r="A72" s="26">
        <v>70</v>
      </c>
      <c r="B72" s="27">
        <v>134775</v>
      </c>
      <c r="C72" s="27">
        <f>表格5[[#This Row],[EXP]]/5</f>
        <v>26955</v>
      </c>
      <c r="E72" t="s">
        <v>839</v>
      </c>
      <c r="F72" t="str">
        <f>表格5[[#This Row],[Lvl]]&amp;","</f>
        <v>70,</v>
      </c>
      <c r="G72" t="s">
        <v>838</v>
      </c>
      <c r="H72" t="str">
        <f>表格5[[#This Row],[EXP]]&amp;","</f>
        <v>134775,</v>
      </c>
      <c r="I72" t="s">
        <v>841</v>
      </c>
      <c r="J72" t="str">
        <f>表格5[[#This Row],[Mora]]&amp;"},"</f>
        <v>26955},</v>
      </c>
      <c r="L72">
        <v>23</v>
      </c>
      <c r="M72" t="s">
        <v>979</v>
      </c>
      <c r="N72" s="31" t="s">
        <v>888</v>
      </c>
      <c r="O72" s="31" t="s">
        <v>904</v>
      </c>
      <c r="P72" s="31" t="s">
        <v>921</v>
      </c>
      <c r="Q72" s="31" t="s">
        <v>922</v>
      </c>
      <c r="R72" s="31" t="s">
        <v>923</v>
      </c>
      <c r="S72" s="31" t="s">
        <v>910</v>
      </c>
      <c r="T72" s="31"/>
      <c r="V72" t="s">
        <v>981</v>
      </c>
      <c r="W72" t="str">
        <f>表格9[[#This Row],[CharName]]</f>
        <v>Diona</v>
      </c>
      <c r="X72" t="s">
        <v>982</v>
      </c>
      <c r="Y72" t="str">
        <f>表格9[[#This Row],[Crystal]]</f>
        <v>哀敘冰玉</v>
      </c>
      <c r="Z72" t="s">
        <v>983</v>
      </c>
      <c r="AA72" t="str">
        <f>表格9[[#This Row],[Boss]]</f>
        <v>極寒之核</v>
      </c>
      <c r="AB72" t="s">
        <v>984</v>
      </c>
      <c r="AC72" t="str">
        <f>表格9[[#This Row],[Local]]</f>
        <v>嘟嘟蓮</v>
      </c>
      <c r="AD72" t="s">
        <v>985</v>
      </c>
      <c r="AE72" t="str">
        <f>表格9[[#This Row],[Common]]</f>
        <v>曆戰的箭簇</v>
      </c>
      <c r="AF72" t="s">
        <v>986</v>
      </c>
      <c r="AG72" t="str">
        <f>表格9[[#This Row],[Talent-Book]]</f>
        <v>「自由」的哲學</v>
      </c>
      <c r="AH72" t="s">
        <v>987</v>
      </c>
      <c r="AI72" s="6" t="str">
        <f>表格9[[#This Row],[Talent-Boss]]</f>
        <v>魔王之刃·殘片</v>
      </c>
      <c r="AJ72" t="s">
        <v>95</v>
      </c>
      <c r="AK72" s="21"/>
    </row>
    <row r="73" spans="1:37">
      <c r="A73" s="26">
        <v>71</v>
      </c>
      <c r="B73" s="27">
        <v>138175</v>
      </c>
      <c r="C73" s="27">
        <f>表格5[[#This Row],[EXP]]/5</f>
        <v>27635</v>
      </c>
      <c r="E73" t="s">
        <v>839</v>
      </c>
      <c r="F73" t="str">
        <f>表格5[[#This Row],[Lvl]]&amp;","</f>
        <v>71,</v>
      </c>
      <c r="G73" t="s">
        <v>838</v>
      </c>
      <c r="H73" t="str">
        <f>表格5[[#This Row],[EXP]]&amp;","</f>
        <v>138175,</v>
      </c>
      <c r="I73" t="s">
        <v>841</v>
      </c>
      <c r="J73" t="str">
        <f>表格5[[#This Row],[Mora]]&amp;"},"</f>
        <v>27635},</v>
      </c>
      <c r="L73">
        <v>24</v>
      </c>
      <c r="M73" t="s">
        <v>958</v>
      </c>
      <c r="N73" s="31" t="s">
        <v>924</v>
      </c>
      <c r="O73" s="31" t="s">
        <v>925</v>
      </c>
      <c r="P73" s="31" t="s">
        <v>926</v>
      </c>
      <c r="Q73" s="31" t="s">
        <v>906</v>
      </c>
      <c r="R73" s="31" t="s">
        <v>923</v>
      </c>
      <c r="S73" s="31" t="s">
        <v>910</v>
      </c>
      <c r="T73" s="31"/>
      <c r="V73" t="s">
        <v>981</v>
      </c>
      <c r="W73" t="str">
        <f>表格9[[#This Row],[CharName]]</f>
        <v>Tartaglia</v>
      </c>
      <c r="X73" t="s">
        <v>982</v>
      </c>
      <c r="Y73" t="str">
        <f>表格9[[#This Row],[Crystal]]</f>
        <v>滌淨青金</v>
      </c>
      <c r="Z73" t="s">
        <v>983</v>
      </c>
      <c r="AA73" t="str">
        <f>表格9[[#This Row],[Boss]]</f>
        <v>淨水之心</v>
      </c>
      <c r="AB73" t="s">
        <v>984</v>
      </c>
      <c r="AC73" t="str">
        <f>表格9[[#This Row],[Local]]</f>
        <v>星螺</v>
      </c>
      <c r="AD73" t="s">
        <v>985</v>
      </c>
      <c r="AE73" t="str">
        <f>表格9[[#This Row],[Common]]</f>
        <v>尉官的徽記</v>
      </c>
      <c r="AF73" t="s">
        <v>986</v>
      </c>
      <c r="AG73" t="str">
        <f>表格9[[#This Row],[Talent-Book]]</f>
        <v>「自由」的哲學</v>
      </c>
      <c r="AH73" t="s">
        <v>987</v>
      </c>
      <c r="AI73" s="6" t="str">
        <f>表格9[[#This Row],[Talent-Boss]]</f>
        <v>魔王之刃·殘片</v>
      </c>
      <c r="AJ73" t="s">
        <v>95</v>
      </c>
      <c r="AK73" s="21"/>
    </row>
    <row r="74" spans="1:37">
      <c r="A74" s="26">
        <v>72</v>
      </c>
      <c r="B74" s="27">
        <v>148700</v>
      </c>
      <c r="C74" s="27">
        <f>表格5[[#This Row],[EXP]]/5</f>
        <v>29740</v>
      </c>
      <c r="E74" t="s">
        <v>839</v>
      </c>
      <c r="F74" t="str">
        <f>表格5[[#This Row],[Lvl]]&amp;","</f>
        <v>72,</v>
      </c>
      <c r="G74" t="s">
        <v>838</v>
      </c>
      <c r="H74" t="str">
        <f>表格5[[#This Row],[EXP]]&amp;","</f>
        <v>148700,</v>
      </c>
      <c r="I74" t="s">
        <v>841</v>
      </c>
      <c r="J74" t="str">
        <f>表格5[[#This Row],[Mora]]&amp;"},"</f>
        <v>29740},</v>
      </c>
      <c r="L74">
        <v>25</v>
      </c>
      <c r="M74" t="s">
        <v>957</v>
      </c>
      <c r="N74" s="31" t="s">
        <v>876</v>
      </c>
      <c r="O74" s="31" t="s">
        <v>919</v>
      </c>
      <c r="P74" s="31" t="s">
        <v>920</v>
      </c>
      <c r="Q74" s="31" t="s">
        <v>895</v>
      </c>
      <c r="R74" s="31" t="s">
        <v>903</v>
      </c>
      <c r="S74" s="31" t="s">
        <v>917</v>
      </c>
      <c r="T74" s="31"/>
      <c r="V74" t="s">
        <v>981</v>
      </c>
      <c r="W74" t="str">
        <f>表格9[[#This Row],[CharName]]</f>
        <v>Xinyan</v>
      </c>
      <c r="X74" t="s">
        <v>982</v>
      </c>
      <c r="Y74" t="str">
        <f>表格9[[#This Row],[Crystal]]</f>
        <v>燃願瑪瑙</v>
      </c>
      <c r="Z74" t="s">
        <v>983</v>
      </c>
      <c r="AA74" t="str">
        <f>表格9[[#This Row],[Boss]]</f>
        <v>常燃火種</v>
      </c>
      <c r="AB74" t="s">
        <v>984</v>
      </c>
      <c r="AC74" t="str">
        <f>表格9[[#This Row],[Local]]</f>
        <v>琉璃袋</v>
      </c>
      <c r="AD74" t="s">
        <v>985</v>
      </c>
      <c r="AE74" t="str">
        <f>表格9[[#This Row],[Common]]</f>
        <v>攫金鴉印</v>
      </c>
      <c r="AF74" t="s">
        <v>986</v>
      </c>
      <c r="AG74" t="str">
        <f>表格9[[#This Row],[Talent-Book]]</f>
        <v>「黃金」的哲學</v>
      </c>
      <c r="AH74" t="s">
        <v>987</v>
      </c>
      <c r="AI74" s="6" t="str">
        <f>表格9[[#This Row],[Talent-Boss]]</f>
        <v>吞天之鯨·只角</v>
      </c>
      <c r="AJ74" t="s">
        <v>95</v>
      </c>
      <c r="AK74" s="21"/>
    </row>
    <row r="75" spans="1:37">
      <c r="A75" s="26">
        <v>73</v>
      </c>
      <c r="B75" s="27">
        <v>152375</v>
      </c>
      <c r="C75" s="27">
        <f>表格5[[#This Row],[EXP]]/5</f>
        <v>30475</v>
      </c>
      <c r="E75" t="s">
        <v>839</v>
      </c>
      <c r="F75" t="str">
        <f>表格5[[#This Row],[Lvl]]&amp;","</f>
        <v>73,</v>
      </c>
      <c r="G75" t="s">
        <v>838</v>
      </c>
      <c r="H75" t="str">
        <f>表格5[[#This Row],[EXP]]&amp;","</f>
        <v>152375,</v>
      </c>
      <c r="I75" t="s">
        <v>841</v>
      </c>
      <c r="J75" t="str">
        <f>表格5[[#This Row],[Mora]]&amp;"},"</f>
        <v>30475},</v>
      </c>
      <c r="L75">
        <v>26</v>
      </c>
      <c r="M75" t="s">
        <v>956</v>
      </c>
      <c r="N75" s="31" t="s">
        <v>914</v>
      </c>
      <c r="O75" s="31" t="s">
        <v>915</v>
      </c>
      <c r="P75" s="31" t="s">
        <v>918</v>
      </c>
      <c r="Q75" s="31" t="s">
        <v>912</v>
      </c>
      <c r="R75" s="31" t="s">
        <v>903</v>
      </c>
      <c r="S75" s="31" t="s">
        <v>917</v>
      </c>
      <c r="T75" s="31"/>
      <c r="V75" t="s">
        <v>981</v>
      </c>
      <c r="W75" t="str">
        <f>表格9[[#This Row],[CharName]]</f>
        <v>Zhongli</v>
      </c>
      <c r="X75" t="s">
        <v>982</v>
      </c>
      <c r="Y75" t="str">
        <f>表格9[[#This Row],[Crystal]]</f>
        <v>堅牢黃玉</v>
      </c>
      <c r="Z75" t="s">
        <v>983</v>
      </c>
      <c r="AA75" t="str">
        <f>表格9[[#This Row],[Boss]]</f>
        <v>玄岩之塔</v>
      </c>
      <c r="AB75" t="s">
        <v>984</v>
      </c>
      <c r="AC75" t="str">
        <f>表格9[[#This Row],[Local]]</f>
        <v>石珀</v>
      </c>
      <c r="AD75" t="s">
        <v>985</v>
      </c>
      <c r="AE75" t="str">
        <f>表格9[[#This Row],[Common]]</f>
        <v>史萊姆原漿</v>
      </c>
      <c r="AF75" t="s">
        <v>986</v>
      </c>
      <c r="AG75" t="str">
        <f>表格9[[#This Row],[Talent-Book]]</f>
        <v>「黃金」的哲學</v>
      </c>
      <c r="AH75" t="s">
        <v>987</v>
      </c>
      <c r="AI75" s="6" t="str">
        <f>表格9[[#This Row],[Talent-Boss]]</f>
        <v>吞天之鯨·只角</v>
      </c>
      <c r="AJ75" t="s">
        <v>95</v>
      </c>
      <c r="AK75" s="21"/>
    </row>
    <row r="76" spans="1:37">
      <c r="A76" s="26">
        <v>74</v>
      </c>
      <c r="B76" s="27">
        <v>156075</v>
      </c>
      <c r="C76" s="27">
        <f>表格5[[#This Row],[EXP]]/5</f>
        <v>31215</v>
      </c>
      <c r="E76" t="s">
        <v>839</v>
      </c>
      <c r="F76" t="str">
        <f>表格5[[#This Row],[Lvl]]&amp;","</f>
        <v>74,</v>
      </c>
      <c r="G76" t="s">
        <v>838</v>
      </c>
      <c r="H76" t="str">
        <f>表格5[[#This Row],[EXP]]&amp;","</f>
        <v>156075,</v>
      </c>
      <c r="I76" t="s">
        <v>841</v>
      </c>
      <c r="J76" t="str">
        <f>表格5[[#This Row],[Mora]]&amp;"},"</f>
        <v>31215},</v>
      </c>
      <c r="L76">
        <v>27</v>
      </c>
      <c r="M76" t="s">
        <v>955</v>
      </c>
      <c r="N76" s="31" t="s">
        <v>914</v>
      </c>
      <c r="O76" s="31" t="s">
        <v>915</v>
      </c>
      <c r="P76" s="31" t="s">
        <v>916</v>
      </c>
      <c r="Q76" s="31" t="s">
        <v>879</v>
      </c>
      <c r="R76" s="31" t="s">
        <v>907</v>
      </c>
      <c r="S76" s="31" t="s">
        <v>917</v>
      </c>
      <c r="T76" s="31"/>
      <c r="V76" t="s">
        <v>981</v>
      </c>
      <c r="W76" t="str">
        <f>表格9[[#This Row],[CharName]]</f>
        <v>Albedo</v>
      </c>
      <c r="X76" t="s">
        <v>982</v>
      </c>
      <c r="Y76" t="str">
        <f>表格9[[#This Row],[Crystal]]</f>
        <v>堅牢黃玉</v>
      </c>
      <c r="Z76" t="s">
        <v>983</v>
      </c>
      <c r="AA76" t="str">
        <f>表格9[[#This Row],[Boss]]</f>
        <v>玄岩之塔</v>
      </c>
      <c r="AB76" t="s">
        <v>984</v>
      </c>
      <c r="AC76" t="str">
        <f>表格9[[#This Row],[Local]]</f>
        <v>塞西莉亞花</v>
      </c>
      <c r="AD76" t="s">
        <v>985</v>
      </c>
      <c r="AE76" t="str">
        <f>表格9[[#This Row],[Common]]</f>
        <v>禁咒繪卷</v>
      </c>
      <c r="AF76" t="s">
        <v>986</v>
      </c>
      <c r="AG76" t="str">
        <f>表格9[[#This Row],[Talent-Book]]</f>
        <v>「詩文」的哲學</v>
      </c>
      <c r="AH76" t="s">
        <v>987</v>
      </c>
      <c r="AI76" s="6" t="str">
        <f>表格9[[#This Row],[Talent-Boss]]</f>
        <v>吞天之鯨·只角</v>
      </c>
      <c r="AJ76" t="s">
        <v>95</v>
      </c>
      <c r="AK76" s="21"/>
    </row>
    <row r="77" spans="1:37">
      <c r="A77" s="26">
        <v>75</v>
      </c>
      <c r="B77" s="27">
        <v>159825</v>
      </c>
      <c r="C77" s="27">
        <f>表格5[[#This Row],[EXP]]/5</f>
        <v>31965</v>
      </c>
      <c r="E77" t="s">
        <v>839</v>
      </c>
      <c r="F77" t="str">
        <f>表格5[[#This Row],[Lvl]]&amp;","</f>
        <v>75,</v>
      </c>
      <c r="G77" t="s">
        <v>838</v>
      </c>
      <c r="H77" t="str">
        <f>表格5[[#This Row],[EXP]]&amp;","</f>
        <v>159825,</v>
      </c>
      <c r="I77" t="s">
        <v>841</v>
      </c>
      <c r="J77" t="str">
        <f>表格5[[#This Row],[Mora]]&amp;"},"</f>
        <v>31965},</v>
      </c>
      <c r="L77">
        <v>28</v>
      </c>
      <c r="M77" t="s">
        <v>954</v>
      </c>
      <c r="N77" s="31" t="s">
        <v>888</v>
      </c>
      <c r="O77" s="31" t="s">
        <v>904</v>
      </c>
      <c r="P77" s="31" t="s">
        <v>911</v>
      </c>
      <c r="Q77" s="31" t="s">
        <v>885</v>
      </c>
      <c r="R77" s="31" t="s">
        <v>896</v>
      </c>
      <c r="S77" s="31" t="s">
        <v>908</v>
      </c>
      <c r="T77" s="31"/>
      <c r="V77" t="s">
        <v>981</v>
      </c>
      <c r="W77" t="str">
        <f>表格9[[#This Row],[CharName]]</f>
        <v>Ganyu</v>
      </c>
      <c r="X77" t="s">
        <v>982</v>
      </c>
      <c r="Y77" t="str">
        <f>表格9[[#This Row],[Crystal]]</f>
        <v>哀敘冰玉</v>
      </c>
      <c r="Z77" t="s">
        <v>983</v>
      </c>
      <c r="AA77" t="str">
        <f>表格9[[#This Row],[Boss]]</f>
        <v>極寒之核</v>
      </c>
      <c r="AB77" t="s">
        <v>984</v>
      </c>
      <c r="AC77" t="str">
        <f>表格9[[#This Row],[Local]]</f>
        <v>清心</v>
      </c>
      <c r="AD77" t="s">
        <v>985</v>
      </c>
      <c r="AE77" t="str">
        <f>表格9[[#This Row],[Common]]</f>
        <v>原素花蜜</v>
      </c>
      <c r="AF77" t="s">
        <v>986</v>
      </c>
      <c r="AG77" t="str">
        <f>表格9[[#This Row],[Talent-Book]]</f>
        <v>「勤勞」的哲學</v>
      </c>
      <c r="AH77" t="s">
        <v>987</v>
      </c>
      <c r="AI77" s="6" t="str">
        <f>表格9[[#This Row],[Talent-Boss]]</f>
        <v>武煉之魂·孤影</v>
      </c>
      <c r="AJ77" t="s">
        <v>95</v>
      </c>
      <c r="AK77" s="21"/>
    </row>
    <row r="78" spans="1:37">
      <c r="A78" s="26">
        <v>76</v>
      </c>
      <c r="B78" s="27">
        <v>163600</v>
      </c>
      <c r="C78" s="27">
        <f>表格5[[#This Row],[EXP]]/5</f>
        <v>32720</v>
      </c>
      <c r="E78" t="s">
        <v>839</v>
      </c>
      <c r="F78" t="str">
        <f>表格5[[#This Row],[Lvl]]&amp;","</f>
        <v>76,</v>
      </c>
      <c r="G78" t="s">
        <v>838</v>
      </c>
      <c r="H78" t="str">
        <f>表格5[[#This Row],[EXP]]&amp;","</f>
        <v>163600,</v>
      </c>
      <c r="I78" t="s">
        <v>841</v>
      </c>
      <c r="J78" t="str">
        <f>表格5[[#This Row],[Mora]]&amp;"},"</f>
        <v>32720},</v>
      </c>
      <c r="L78">
        <v>29</v>
      </c>
      <c r="M78" t="s">
        <v>952</v>
      </c>
      <c r="N78" s="31" t="s">
        <v>876</v>
      </c>
      <c r="O78" s="31" t="s">
        <v>901</v>
      </c>
      <c r="P78" s="31" t="s">
        <v>909</v>
      </c>
      <c r="Q78" s="31" t="s">
        <v>885</v>
      </c>
      <c r="R78" s="31" t="s">
        <v>896</v>
      </c>
      <c r="S78" s="31" t="s">
        <v>910</v>
      </c>
      <c r="T78" s="31"/>
      <c r="V78" t="s">
        <v>981</v>
      </c>
      <c r="W78" t="str">
        <f>表格9[[#This Row],[CharName]]</f>
        <v>Hu Tao</v>
      </c>
      <c r="X78" t="s">
        <v>982</v>
      </c>
      <c r="Y78" t="str">
        <f>表格9[[#This Row],[Crystal]]</f>
        <v>燃願瑪瑙</v>
      </c>
      <c r="Z78" t="s">
        <v>983</v>
      </c>
      <c r="AA78" t="str">
        <f>表格9[[#This Row],[Boss]]</f>
        <v>未熟之玉</v>
      </c>
      <c r="AB78" t="s">
        <v>984</v>
      </c>
      <c r="AC78" t="str">
        <f>表格9[[#This Row],[Local]]</f>
        <v>霓裳花</v>
      </c>
      <c r="AD78" t="s">
        <v>985</v>
      </c>
      <c r="AE78" t="str">
        <f>表格9[[#This Row],[Common]]</f>
        <v>原素花蜜</v>
      </c>
      <c r="AF78" t="s">
        <v>986</v>
      </c>
      <c r="AG78" t="str">
        <f>表格9[[#This Row],[Talent-Book]]</f>
        <v>「勤勞」的哲學</v>
      </c>
      <c r="AH78" t="s">
        <v>987</v>
      </c>
      <c r="AI78" s="6" t="str">
        <f>表格9[[#This Row],[Talent-Boss]]</f>
        <v>魔王之刃·殘片</v>
      </c>
      <c r="AJ78" t="s">
        <v>95</v>
      </c>
      <c r="AK78" s="21"/>
    </row>
    <row r="79" spans="1:37">
      <c r="A79" s="26">
        <v>77</v>
      </c>
      <c r="B79" s="27">
        <v>167425</v>
      </c>
      <c r="C79" s="27">
        <f>表格5[[#This Row],[EXP]]/5</f>
        <v>33485</v>
      </c>
      <c r="E79" t="s">
        <v>839</v>
      </c>
      <c r="F79" t="str">
        <f>表格5[[#This Row],[Lvl]]&amp;","</f>
        <v>77,</v>
      </c>
      <c r="G79" t="s">
        <v>838</v>
      </c>
      <c r="H79" t="str">
        <f>表格5[[#This Row],[EXP]]&amp;","</f>
        <v>167425,</v>
      </c>
      <c r="I79" t="s">
        <v>841</v>
      </c>
      <c r="J79" t="str">
        <f>表格5[[#This Row],[Mora]]&amp;"},"</f>
        <v>33485},</v>
      </c>
      <c r="L79">
        <v>30</v>
      </c>
      <c r="M79" t="s">
        <v>953</v>
      </c>
      <c r="N79" s="31" t="s">
        <v>882</v>
      </c>
      <c r="O79" s="31" t="s">
        <v>901</v>
      </c>
      <c r="P79" s="31" t="s">
        <v>911</v>
      </c>
      <c r="Q79" s="31" t="s">
        <v>912</v>
      </c>
      <c r="R79" s="31" t="s">
        <v>913</v>
      </c>
      <c r="S79" s="31" t="s">
        <v>908</v>
      </c>
      <c r="T79" s="31"/>
      <c r="V79" t="s">
        <v>981</v>
      </c>
      <c r="W79" t="str">
        <f>表格9[[#This Row],[CharName]]</f>
        <v>Xiao</v>
      </c>
      <c r="X79" t="s">
        <v>982</v>
      </c>
      <c r="Y79" t="str">
        <f>表格9[[#This Row],[Crystal]]</f>
        <v>自在松石</v>
      </c>
      <c r="Z79" t="s">
        <v>983</v>
      </c>
      <c r="AA79" t="str">
        <f>表格9[[#This Row],[Boss]]</f>
        <v>未熟之玉</v>
      </c>
      <c r="AB79" t="s">
        <v>984</v>
      </c>
      <c r="AC79" t="str">
        <f>表格9[[#This Row],[Local]]</f>
        <v>清心</v>
      </c>
      <c r="AD79" t="s">
        <v>985</v>
      </c>
      <c r="AE79" t="str">
        <f>表格9[[#This Row],[Common]]</f>
        <v>史萊姆原漿</v>
      </c>
      <c r="AF79" t="s">
        <v>986</v>
      </c>
      <c r="AG79" t="str">
        <f>表格9[[#This Row],[Talent-Book]]</f>
        <v>「繁榮」的哲學</v>
      </c>
      <c r="AH79" t="s">
        <v>987</v>
      </c>
      <c r="AI79" s="6" t="str">
        <f>表格9[[#This Row],[Talent-Boss]]</f>
        <v>武煉之魂·孤影</v>
      </c>
      <c r="AJ79" t="s">
        <v>95</v>
      </c>
      <c r="AK79" s="21"/>
    </row>
    <row r="80" spans="1:37">
      <c r="A80" s="26">
        <v>78</v>
      </c>
      <c r="B80" s="27">
        <v>171300</v>
      </c>
      <c r="C80" s="27">
        <f>表格5[[#This Row],[EXP]]/5</f>
        <v>34260</v>
      </c>
      <c r="E80" t="s">
        <v>839</v>
      </c>
      <c r="F80" t="str">
        <f>表格5[[#This Row],[Lvl]]&amp;","</f>
        <v>78,</v>
      </c>
      <c r="G80" t="s">
        <v>838</v>
      </c>
      <c r="H80" t="str">
        <f>表格5[[#This Row],[EXP]]&amp;","</f>
        <v>171300,</v>
      </c>
      <c r="I80" t="s">
        <v>841</v>
      </c>
      <c r="J80" t="str">
        <f>表格5[[#This Row],[Mora]]&amp;"},"</f>
        <v>34260},</v>
      </c>
      <c r="L80">
        <v>31</v>
      </c>
      <c r="M80" t="s">
        <v>951</v>
      </c>
      <c r="N80" s="31" t="s">
        <v>888</v>
      </c>
      <c r="O80" s="31" t="s">
        <v>904</v>
      </c>
      <c r="P80" s="31" t="s">
        <v>905</v>
      </c>
      <c r="Q80" s="31" t="s">
        <v>906</v>
      </c>
      <c r="R80" s="31" t="s">
        <v>907</v>
      </c>
      <c r="S80" s="31" t="s">
        <v>908</v>
      </c>
      <c r="T80" s="31"/>
      <c r="V80" t="s">
        <v>981</v>
      </c>
      <c r="W80" t="str">
        <f>表格9[[#This Row],[CharName]]</f>
        <v>Rosaria</v>
      </c>
      <c r="X80" t="s">
        <v>982</v>
      </c>
      <c r="Y80" t="str">
        <f>表格9[[#This Row],[Crystal]]</f>
        <v>哀敘冰玉</v>
      </c>
      <c r="Z80" t="s">
        <v>983</v>
      </c>
      <c r="AA80" t="str">
        <f>表格9[[#This Row],[Boss]]</f>
        <v>極寒之核</v>
      </c>
      <c r="AB80" t="s">
        <v>984</v>
      </c>
      <c r="AC80" t="str">
        <f>表格9[[#This Row],[Local]]</f>
        <v>落落莓</v>
      </c>
      <c r="AD80" t="s">
        <v>985</v>
      </c>
      <c r="AE80" t="str">
        <f>表格9[[#This Row],[Common]]</f>
        <v>尉官的徽記</v>
      </c>
      <c r="AF80" t="s">
        <v>986</v>
      </c>
      <c r="AG80" t="str">
        <f>表格9[[#This Row],[Talent-Book]]</f>
        <v>「詩文」的哲學</v>
      </c>
      <c r="AH80" t="s">
        <v>987</v>
      </c>
      <c r="AI80" s="6" t="str">
        <f>表格9[[#This Row],[Talent-Boss]]</f>
        <v>武煉之魂·孤影</v>
      </c>
      <c r="AJ80" t="s">
        <v>95</v>
      </c>
      <c r="AK80" s="21"/>
    </row>
    <row r="81" spans="1:37">
      <c r="A81" s="26">
        <v>79</v>
      </c>
      <c r="B81" s="27">
        <v>175225</v>
      </c>
      <c r="C81" s="27">
        <f>表格5[[#This Row],[EXP]]/5</f>
        <v>35045</v>
      </c>
      <c r="E81" t="s">
        <v>839</v>
      </c>
      <c r="F81" t="str">
        <f>表格5[[#This Row],[Lvl]]&amp;","</f>
        <v>79,</v>
      </c>
      <c r="G81" t="s">
        <v>838</v>
      </c>
      <c r="H81" t="str">
        <f>表格5[[#This Row],[EXP]]&amp;","</f>
        <v>175225,</v>
      </c>
      <c r="I81" t="s">
        <v>841</v>
      </c>
      <c r="J81" t="str">
        <f>表格5[[#This Row],[Mora]]&amp;"},"</f>
        <v>35045},</v>
      </c>
      <c r="L81">
        <v>32</v>
      </c>
      <c r="M81" t="s">
        <v>949</v>
      </c>
      <c r="N81" s="31" t="s">
        <v>888</v>
      </c>
      <c r="O81" s="31" t="s">
        <v>897</v>
      </c>
      <c r="P81" s="31" t="s">
        <v>898</v>
      </c>
      <c r="Q81" s="31" t="s">
        <v>899</v>
      </c>
      <c r="R81" s="31" t="s">
        <v>900</v>
      </c>
      <c r="S81" s="31" t="s">
        <v>881</v>
      </c>
      <c r="T81" s="31"/>
      <c r="V81" t="s">
        <v>981</v>
      </c>
      <c r="W81" t="str">
        <f>表格9[[#This Row],[CharName]]</f>
        <v>Eula</v>
      </c>
      <c r="X81" t="s">
        <v>982</v>
      </c>
      <c r="Y81" t="str">
        <f>表格9[[#This Row],[Crystal]]</f>
        <v>哀敘冰玉</v>
      </c>
      <c r="Z81" t="s">
        <v>983</v>
      </c>
      <c r="AA81" t="str">
        <f>表格9[[#This Row],[Boss]]</f>
        <v>晶凝之華</v>
      </c>
      <c r="AB81" t="s">
        <v>984</v>
      </c>
      <c r="AC81" t="str">
        <f>表格9[[#This Row],[Local]]</f>
        <v>蒲公英籽</v>
      </c>
      <c r="AD81" t="s">
        <v>985</v>
      </c>
      <c r="AE81" t="str">
        <f>表格9[[#This Row],[Common]]</f>
        <v>不祥的面具</v>
      </c>
      <c r="AF81" t="s">
        <v>986</v>
      </c>
      <c r="AG81" t="str">
        <f>表格9[[#This Row],[Talent-Book]]</f>
        <v>「抗爭」的哲學</v>
      </c>
      <c r="AH81" t="s">
        <v>987</v>
      </c>
      <c r="AI81" s="6" t="str">
        <f>表格9[[#This Row],[Talent-Boss]]</f>
        <v>龍王之冕</v>
      </c>
      <c r="AJ81" t="s">
        <v>95</v>
      </c>
      <c r="AK81" s="21"/>
    </row>
    <row r="82" spans="1:37">
      <c r="A82" s="26">
        <v>80</v>
      </c>
      <c r="B82" s="27">
        <v>179175</v>
      </c>
      <c r="C82" s="27">
        <f>表格5[[#This Row],[EXP]]/5</f>
        <v>35835</v>
      </c>
      <c r="E82" t="s">
        <v>839</v>
      </c>
      <c r="F82" t="str">
        <f>表格5[[#This Row],[Lvl]]&amp;","</f>
        <v>80,</v>
      </c>
      <c r="G82" t="s">
        <v>838</v>
      </c>
      <c r="H82" t="str">
        <f>表格5[[#This Row],[EXP]]&amp;","</f>
        <v>179175,</v>
      </c>
      <c r="I82" t="s">
        <v>841</v>
      </c>
      <c r="J82" t="str">
        <f>表格5[[#This Row],[Mora]]&amp;"},"</f>
        <v>35835},</v>
      </c>
      <c r="L82">
        <v>33</v>
      </c>
      <c r="M82" t="s">
        <v>950</v>
      </c>
      <c r="N82" s="31" t="s">
        <v>876</v>
      </c>
      <c r="O82" s="31" t="s">
        <v>901</v>
      </c>
      <c r="P82" s="31" t="s">
        <v>902</v>
      </c>
      <c r="Q82" s="31" t="s">
        <v>895</v>
      </c>
      <c r="R82" s="31" t="s">
        <v>903</v>
      </c>
      <c r="S82" s="31" t="s">
        <v>893</v>
      </c>
      <c r="T82" s="31"/>
      <c r="V82" t="s">
        <v>981</v>
      </c>
      <c r="W82" t="str">
        <f>表格9[[#This Row],[CharName]]</f>
        <v>Yanfei</v>
      </c>
      <c r="X82" t="s">
        <v>982</v>
      </c>
      <c r="Y82" t="str">
        <f>表格9[[#This Row],[Crystal]]</f>
        <v>燃願瑪瑙</v>
      </c>
      <c r="Z82" t="s">
        <v>983</v>
      </c>
      <c r="AA82" t="str">
        <f>表格9[[#This Row],[Boss]]</f>
        <v>未熟之玉</v>
      </c>
      <c r="AB82" t="s">
        <v>984</v>
      </c>
      <c r="AC82" t="str">
        <f>表格9[[#This Row],[Local]]</f>
        <v>夜泊石</v>
      </c>
      <c r="AD82" t="s">
        <v>985</v>
      </c>
      <c r="AE82" t="str">
        <f>表格9[[#This Row],[Common]]</f>
        <v>攫金鴉印</v>
      </c>
      <c r="AF82" t="s">
        <v>986</v>
      </c>
      <c r="AG82" t="str">
        <f>表格9[[#This Row],[Talent-Book]]</f>
        <v>「黃金」的哲學</v>
      </c>
      <c r="AH82" t="s">
        <v>987</v>
      </c>
      <c r="AI82" s="6" t="str">
        <f>表格9[[#This Row],[Talent-Boss]]</f>
        <v>血玉之枝</v>
      </c>
      <c r="AJ82" t="s">
        <v>95</v>
      </c>
      <c r="AK82" s="21"/>
    </row>
    <row r="83" spans="1:37">
      <c r="A83" s="26">
        <v>81</v>
      </c>
      <c r="B83" s="27">
        <v>183175</v>
      </c>
      <c r="C83" s="27">
        <f>表格5[[#This Row],[EXP]]/5</f>
        <v>36635</v>
      </c>
      <c r="E83" t="s">
        <v>839</v>
      </c>
      <c r="F83" t="str">
        <f>表格5[[#This Row],[Lvl]]&amp;","</f>
        <v>81,</v>
      </c>
      <c r="G83" t="s">
        <v>838</v>
      </c>
      <c r="H83" t="str">
        <f>表格5[[#This Row],[EXP]]&amp;","</f>
        <v>183175,</v>
      </c>
      <c r="I83" t="s">
        <v>841</v>
      </c>
      <c r="J83" t="str">
        <f>表格5[[#This Row],[Mora]]&amp;"},"</f>
        <v>36635},</v>
      </c>
      <c r="L83">
        <v>34</v>
      </c>
      <c r="M83" t="s">
        <v>132</v>
      </c>
      <c r="N83" s="31" t="s">
        <v>882</v>
      </c>
      <c r="O83" s="31" t="s">
        <v>883</v>
      </c>
      <c r="P83" s="31" t="s">
        <v>894</v>
      </c>
      <c r="Q83" s="31" t="s">
        <v>895</v>
      </c>
      <c r="R83" s="31" t="s">
        <v>896</v>
      </c>
      <c r="S83" s="31" t="s">
        <v>887</v>
      </c>
      <c r="T83" s="31"/>
      <c r="V83" t="s">
        <v>981</v>
      </c>
      <c r="W83" t="str">
        <f>表格9[[#This Row],[CharName]]</f>
        <v>Kaedehara Kazuha</v>
      </c>
      <c r="X83" t="s">
        <v>982</v>
      </c>
      <c r="Y83" t="str">
        <f>表格9[[#This Row],[Crystal]]</f>
        <v>自在松石</v>
      </c>
      <c r="Z83" t="s">
        <v>983</v>
      </c>
      <c r="AA83" t="str">
        <f>表格9[[#This Row],[Boss]]</f>
        <v>魔偶機心</v>
      </c>
      <c r="AB83" t="s">
        <v>984</v>
      </c>
      <c r="AC83" t="str">
        <f>表格9[[#This Row],[Local]]</f>
        <v>海靈芝</v>
      </c>
      <c r="AD83" t="s">
        <v>985</v>
      </c>
      <c r="AE83" t="str">
        <f>表格9[[#This Row],[Common]]</f>
        <v>攫金鴉印</v>
      </c>
      <c r="AF83" t="s">
        <v>986</v>
      </c>
      <c r="AG83" t="str">
        <f>表格9[[#This Row],[Talent-Book]]</f>
        <v>「勤勞」的哲學</v>
      </c>
      <c r="AH83" t="s">
        <v>987</v>
      </c>
      <c r="AI83" s="6" t="str">
        <f>表格9[[#This Row],[Talent-Boss]]</f>
        <v>鎏金之鱗</v>
      </c>
      <c r="AJ83" t="s">
        <v>95</v>
      </c>
      <c r="AK83" s="21"/>
    </row>
    <row r="84" spans="1:37">
      <c r="A84" s="26">
        <v>82</v>
      </c>
      <c r="B84" s="27">
        <v>216225</v>
      </c>
      <c r="C84" s="27">
        <f>表格5[[#This Row],[EXP]]/5</f>
        <v>43245</v>
      </c>
      <c r="E84" t="s">
        <v>839</v>
      </c>
      <c r="F84" t="str">
        <f>表格5[[#This Row],[Lvl]]&amp;","</f>
        <v>82,</v>
      </c>
      <c r="G84" t="s">
        <v>838</v>
      </c>
      <c r="H84" t="str">
        <f>表格5[[#This Row],[EXP]]&amp;","</f>
        <v>216225,</v>
      </c>
      <c r="I84" t="s">
        <v>841</v>
      </c>
      <c r="J84" t="str">
        <f>表格5[[#This Row],[Mora]]&amp;"},"</f>
        <v>43245},</v>
      </c>
      <c r="L84">
        <v>35</v>
      </c>
      <c r="M84" t="s">
        <v>133</v>
      </c>
      <c r="N84" s="31" t="s">
        <v>888</v>
      </c>
      <c r="O84" s="31" t="s">
        <v>889</v>
      </c>
      <c r="P84" s="31" t="s">
        <v>890</v>
      </c>
      <c r="Q84" s="31" t="s">
        <v>891</v>
      </c>
      <c r="R84" s="31" t="s">
        <v>892</v>
      </c>
      <c r="S84" s="31" t="s">
        <v>893</v>
      </c>
      <c r="T84" s="31"/>
      <c r="V84" t="s">
        <v>981</v>
      </c>
      <c r="W84" t="str">
        <f>表格9[[#This Row],[CharName]]</f>
        <v>Kamisato Ayaka</v>
      </c>
      <c r="X84" t="s">
        <v>982</v>
      </c>
      <c r="Y84" t="str">
        <f>表格9[[#This Row],[Crystal]]</f>
        <v>哀敘冰玉</v>
      </c>
      <c r="Z84" t="s">
        <v>983</v>
      </c>
      <c r="AA84" t="str">
        <f>表格9[[#This Row],[Boss]]</f>
        <v>恒常機關之心</v>
      </c>
      <c r="AB84" t="s">
        <v>984</v>
      </c>
      <c r="AC84" t="str">
        <f>表格9[[#This Row],[Local]]</f>
        <v>緋櫻繡球</v>
      </c>
      <c r="AD84" t="s">
        <v>985</v>
      </c>
      <c r="AE84" t="str">
        <f>表格9[[#This Row],[Common]]</f>
        <v>名刀鐔</v>
      </c>
      <c r="AF84" t="s">
        <v>986</v>
      </c>
      <c r="AG84" t="str">
        <f>表格9[[#This Row],[Talent-Book]]</f>
        <v>「風雅」的哲學</v>
      </c>
      <c r="AH84" t="s">
        <v>987</v>
      </c>
      <c r="AI84" s="6" t="str">
        <f>表格9[[#This Row],[Talent-Boss]]</f>
        <v>血玉之枝</v>
      </c>
      <c r="AJ84" t="s">
        <v>95</v>
      </c>
      <c r="AK84" s="21"/>
    </row>
    <row r="85" spans="1:37">
      <c r="A85" s="26">
        <v>83</v>
      </c>
      <c r="B85" s="27">
        <v>243025</v>
      </c>
      <c r="C85" s="27">
        <f>表格5[[#This Row],[EXP]]/5</f>
        <v>48605</v>
      </c>
      <c r="E85" t="s">
        <v>839</v>
      </c>
      <c r="F85" t="str">
        <f>表格5[[#This Row],[Lvl]]&amp;","</f>
        <v>83,</v>
      </c>
      <c r="G85" t="s">
        <v>838</v>
      </c>
      <c r="H85" t="str">
        <f>表格5[[#This Row],[EXP]]&amp;","</f>
        <v>243025,</v>
      </c>
      <c r="I85" t="s">
        <v>841</v>
      </c>
      <c r="J85" t="str">
        <f>表格5[[#This Row],[Mora]]&amp;"},"</f>
        <v>48605},</v>
      </c>
      <c r="L85">
        <v>36</v>
      </c>
      <c r="M85" t="s">
        <v>136</v>
      </c>
      <c r="N85" s="31" t="s">
        <v>876</v>
      </c>
      <c r="O85" s="31" t="s">
        <v>877</v>
      </c>
      <c r="P85" s="31" t="s">
        <v>878</v>
      </c>
      <c r="Q85" s="31" t="s">
        <v>879</v>
      </c>
      <c r="R85" s="31" t="s">
        <v>880</v>
      </c>
      <c r="S85" s="31" t="s">
        <v>881</v>
      </c>
      <c r="T85" s="31"/>
      <c r="V85" t="s">
        <v>981</v>
      </c>
      <c r="W85" t="str">
        <f>表格9[[#This Row],[CharName]]</f>
        <v>Yoimiya</v>
      </c>
      <c r="X85" t="s">
        <v>982</v>
      </c>
      <c r="Y85" t="str">
        <f>表格9[[#This Row],[Crystal]]</f>
        <v>燃願瑪瑙</v>
      </c>
      <c r="Z85" t="s">
        <v>983</v>
      </c>
      <c r="AA85" t="str">
        <f>表格9[[#This Row],[Boss]]</f>
        <v>陰燃之珠</v>
      </c>
      <c r="AB85" t="s">
        <v>984</v>
      </c>
      <c r="AC85" t="str">
        <f>表格9[[#This Row],[Local]]</f>
        <v>鳴草</v>
      </c>
      <c r="AD85" t="s">
        <v>985</v>
      </c>
      <c r="AE85" t="str">
        <f>表格9[[#This Row],[Common]]</f>
        <v>禁咒繪卷</v>
      </c>
      <c r="AF85" t="s">
        <v>986</v>
      </c>
      <c r="AG85" t="str">
        <f>表格9[[#This Row],[Talent-Book]]</f>
        <v>「浮世」的哲學</v>
      </c>
      <c r="AH85" t="s">
        <v>987</v>
      </c>
      <c r="AI85" s="6" t="str">
        <f>表格9[[#This Row],[Talent-Boss]]</f>
        <v>龍王之冕</v>
      </c>
      <c r="AJ85" t="s">
        <v>95</v>
      </c>
      <c r="AK85" s="21"/>
    </row>
    <row r="86" spans="1:37">
      <c r="A86" s="26">
        <v>84</v>
      </c>
      <c r="B86" s="27">
        <v>273100</v>
      </c>
      <c r="C86" s="27">
        <f>表格5[[#This Row],[EXP]]/5</f>
        <v>54620</v>
      </c>
      <c r="E86" t="s">
        <v>839</v>
      </c>
      <c r="F86" t="str">
        <f>表格5[[#This Row],[Lvl]]&amp;","</f>
        <v>84,</v>
      </c>
      <c r="G86" t="s">
        <v>838</v>
      </c>
      <c r="H86" t="str">
        <f>表格5[[#This Row],[EXP]]&amp;","</f>
        <v>273100,</v>
      </c>
      <c r="I86" t="s">
        <v>841</v>
      </c>
      <c r="J86" t="str">
        <f>表格5[[#This Row],[Mora]]&amp;"},"</f>
        <v>54620},</v>
      </c>
      <c r="L86">
        <v>37</v>
      </c>
      <c r="M86" t="s">
        <v>150</v>
      </c>
      <c r="N86" s="31" t="s">
        <v>882</v>
      </c>
      <c r="O86" s="31" t="s">
        <v>883</v>
      </c>
      <c r="P86" s="31" t="s">
        <v>884</v>
      </c>
      <c r="Q86" s="31" t="s">
        <v>885</v>
      </c>
      <c r="R86" s="31" t="s">
        <v>886</v>
      </c>
      <c r="S86" s="31" t="s">
        <v>887</v>
      </c>
      <c r="T86" s="31"/>
      <c r="V86" t="s">
        <v>981</v>
      </c>
      <c r="W86" t="str">
        <f>表格9[[#This Row],[CharName]]</f>
        <v>Sayu</v>
      </c>
      <c r="X86" t="s">
        <v>982</v>
      </c>
      <c r="Y86" t="str">
        <f>表格9[[#This Row],[Crystal]]</f>
        <v>自在松石</v>
      </c>
      <c r="Z86" t="s">
        <v>983</v>
      </c>
      <c r="AA86" t="str">
        <f>表格9[[#This Row],[Boss]]</f>
        <v>魔偶機心</v>
      </c>
      <c r="AB86" t="s">
        <v>984</v>
      </c>
      <c r="AC86" t="str">
        <f>表格9[[#This Row],[Local]]</f>
        <v>晶化骨髓</v>
      </c>
      <c r="AD86" t="s">
        <v>985</v>
      </c>
      <c r="AE86" t="str">
        <f>表格9[[#This Row],[Common]]</f>
        <v>原素花蜜</v>
      </c>
      <c r="AF86" t="s">
        <v>986</v>
      </c>
      <c r="AG86" t="str">
        <f>表格9[[#This Row],[Talent-Book]]</f>
        <v>「天光」的哲學</v>
      </c>
      <c r="AH86" t="s">
        <v>987</v>
      </c>
      <c r="AI86" s="6" t="str">
        <f>表格9[[#This Row],[Talent-Boss]]</f>
        <v>鎏金之鱗</v>
      </c>
      <c r="AJ86" t="s">
        <v>95</v>
      </c>
      <c r="AK86" s="21"/>
    </row>
    <row r="87" spans="1:37">
      <c r="A87" s="26">
        <v>85</v>
      </c>
      <c r="B87" s="27">
        <v>306800</v>
      </c>
      <c r="C87" s="27">
        <f>表格5[[#This Row],[EXP]]/5</f>
        <v>61360</v>
      </c>
      <c r="E87" t="s">
        <v>839</v>
      </c>
      <c r="F87" t="str">
        <f>表格5[[#This Row],[Lvl]]&amp;","</f>
        <v>85,</v>
      </c>
      <c r="G87" t="s">
        <v>838</v>
      </c>
      <c r="H87" t="str">
        <f>表格5[[#This Row],[EXP]]&amp;","</f>
        <v>306800,</v>
      </c>
      <c r="I87" t="s">
        <v>841</v>
      </c>
      <c r="J87" t="str">
        <f>表格5[[#This Row],[Mora]]&amp;"},"</f>
        <v>61360},</v>
      </c>
      <c r="L87">
        <v>38</v>
      </c>
      <c r="M87" t="s">
        <v>1182</v>
      </c>
      <c r="N87" s="31" t="s">
        <v>931</v>
      </c>
      <c r="O87" s="31" t="s">
        <v>1187</v>
      </c>
      <c r="P87" s="31" t="s">
        <v>1192</v>
      </c>
      <c r="Q87" s="31" t="s">
        <v>891</v>
      </c>
      <c r="R87" s="31" t="s">
        <v>886</v>
      </c>
      <c r="S87" s="31" t="s">
        <v>1194</v>
      </c>
      <c r="T87" s="31"/>
      <c r="V87" t="s">
        <v>981</v>
      </c>
      <c r="W87" t="str">
        <f>表格9[[#This Row],[CharName]]</f>
        <v>Raiden Shogun</v>
      </c>
      <c r="X87" t="s">
        <v>982</v>
      </c>
      <c r="Y87" t="str">
        <f>表格9[[#This Row],[Crystal]]</f>
        <v>最勝紫晶</v>
      </c>
      <c r="Z87" t="s">
        <v>983</v>
      </c>
      <c r="AA87" t="str">
        <f>表格9[[#This Row],[Boss]]</f>
        <v>雷霆數珠</v>
      </c>
      <c r="AB87" t="s">
        <v>984</v>
      </c>
      <c r="AC87" t="str">
        <f>表格9[[#This Row],[Local]]</f>
        <v>天雲草實</v>
      </c>
      <c r="AD87" t="s">
        <v>985</v>
      </c>
      <c r="AE87" t="str">
        <f>表格9[[#This Row],[Common]]</f>
        <v>名刀鐔</v>
      </c>
      <c r="AF87" t="s">
        <v>986</v>
      </c>
      <c r="AG87" t="str">
        <f>表格9[[#This Row],[Talent-Book]]</f>
        <v>「天光」的哲學</v>
      </c>
      <c r="AH87" t="s">
        <v>987</v>
      </c>
      <c r="AI87" s="6" t="str">
        <f>表格9[[#This Row],[Talent-Boss]]</f>
        <v>熔毀之刻</v>
      </c>
      <c r="AJ87" t="s">
        <v>95</v>
      </c>
      <c r="AK87" s="21"/>
    </row>
    <row r="88" spans="1:37" ht="16.5" customHeight="1">
      <c r="A88" s="26">
        <v>86</v>
      </c>
      <c r="B88" s="27">
        <v>344600</v>
      </c>
      <c r="C88" s="27">
        <f>表格5[[#This Row],[EXP]]/5</f>
        <v>68920</v>
      </c>
      <c r="E88" t="s">
        <v>839</v>
      </c>
      <c r="F88" t="str">
        <f>表格5[[#This Row],[Lvl]]&amp;","</f>
        <v>86,</v>
      </c>
      <c r="G88" t="s">
        <v>838</v>
      </c>
      <c r="H88" t="str">
        <f>表格5[[#This Row],[EXP]]&amp;","</f>
        <v>344600,</v>
      </c>
      <c r="I88" t="s">
        <v>841</v>
      </c>
      <c r="J88" t="str">
        <f>表格5[[#This Row],[Mora]]&amp;"},"</f>
        <v>68920},</v>
      </c>
      <c r="L88">
        <v>39</v>
      </c>
      <c r="M88" t="s">
        <v>1183</v>
      </c>
      <c r="N88" s="31" t="s">
        <v>931</v>
      </c>
      <c r="O88" s="31" t="s">
        <v>1187</v>
      </c>
      <c r="P88" s="31" t="s">
        <v>1191</v>
      </c>
      <c r="Q88" s="31" t="s">
        <v>899</v>
      </c>
      <c r="R88" s="31" t="s">
        <v>892</v>
      </c>
      <c r="S88" s="31" t="s">
        <v>1196</v>
      </c>
      <c r="T88" s="31"/>
      <c r="V88" t="s">
        <v>981</v>
      </c>
      <c r="W88" t="str">
        <f>表格9[[#This Row],[CharName]]</f>
        <v>Kujou Sara</v>
      </c>
      <c r="X88" t="s">
        <v>982</v>
      </c>
      <c r="Y88" t="str">
        <f>表格9[[#This Row],[Crystal]]</f>
        <v>最勝紫晶</v>
      </c>
      <c r="Z88" t="s">
        <v>983</v>
      </c>
      <c r="AA88" t="str">
        <f>表格9[[#This Row],[Boss]]</f>
        <v>雷霆數珠</v>
      </c>
      <c r="AB88" t="s">
        <v>984</v>
      </c>
      <c r="AC88" t="str">
        <f>表格9[[#This Row],[Local]]</f>
        <v>血斛</v>
      </c>
      <c r="AD88" t="s">
        <v>985</v>
      </c>
      <c r="AE88" t="str">
        <f>表格9[[#This Row],[Common]]</f>
        <v>不祥的面具</v>
      </c>
      <c r="AF88" t="s">
        <v>986</v>
      </c>
      <c r="AG88" t="str">
        <f>表格9[[#This Row],[Talent-Book]]</f>
        <v>「風雅」的哲學</v>
      </c>
      <c r="AH88" t="s">
        <v>987</v>
      </c>
      <c r="AI88" s="6" t="str">
        <f>表格9[[#This Row],[Talent-Boss]]</f>
        <v>灰燼之心</v>
      </c>
      <c r="AJ88" t="s">
        <v>95</v>
      </c>
      <c r="AK88" s="21"/>
    </row>
    <row r="89" spans="1:37">
      <c r="A89" s="26">
        <v>87</v>
      </c>
      <c r="B89" s="27">
        <v>386950</v>
      </c>
      <c r="C89" s="27">
        <f>表格5[[#This Row],[EXP]]/5</f>
        <v>77390</v>
      </c>
      <c r="E89" t="s">
        <v>839</v>
      </c>
      <c r="F89" t="str">
        <f>表格5[[#This Row],[Lvl]]&amp;","</f>
        <v>87,</v>
      </c>
      <c r="G89" t="s">
        <v>838</v>
      </c>
      <c r="H89" t="str">
        <f>表格5[[#This Row],[EXP]]&amp;","</f>
        <v>386950,</v>
      </c>
      <c r="I89" t="s">
        <v>841</v>
      </c>
      <c r="J89" t="str">
        <f>表格5[[#This Row],[Mora]]&amp;"},"</f>
        <v>77390},</v>
      </c>
      <c r="L89">
        <v>40</v>
      </c>
      <c r="M89" s="25" t="s">
        <v>1184</v>
      </c>
      <c r="N89" s="39" t="s">
        <v>888</v>
      </c>
      <c r="O89" s="39" t="s">
        <v>897</v>
      </c>
      <c r="P89" s="38" t="s">
        <v>884</v>
      </c>
      <c r="Q89" s="38" t="s">
        <v>1193</v>
      </c>
      <c r="R89" s="38" t="s">
        <v>923</v>
      </c>
      <c r="S89" s="38" t="s">
        <v>1194</v>
      </c>
      <c r="T89" s="38"/>
      <c r="V89" t="s">
        <v>981</v>
      </c>
      <c r="W89" t="str">
        <f>表格9[[#This Row],[CharName]]</f>
        <v>Aloy</v>
      </c>
      <c r="X89" t="s">
        <v>982</v>
      </c>
      <c r="Y89" t="str">
        <f>表格9[[#This Row],[Crystal]]</f>
        <v>哀敘冰玉</v>
      </c>
      <c r="Z89" t="s">
        <v>983</v>
      </c>
      <c r="AA89" t="str">
        <f>表格9[[#This Row],[Boss]]</f>
        <v>晶凝之華</v>
      </c>
      <c r="AB89" t="s">
        <v>984</v>
      </c>
      <c r="AC89" t="str">
        <f>表格9[[#This Row],[Local]]</f>
        <v>晶化骨髓</v>
      </c>
      <c r="AD89" t="s">
        <v>985</v>
      </c>
      <c r="AE89" t="str">
        <f>表格9[[#This Row],[Common]]</f>
        <v>浮游晶化核</v>
      </c>
      <c r="AF89" t="s">
        <v>986</v>
      </c>
      <c r="AG89" t="str">
        <f>表格9[[#This Row],[Talent-Book]]</f>
        <v>「自由」的哲學</v>
      </c>
      <c r="AH89" t="s">
        <v>987</v>
      </c>
      <c r="AI89" s="6" t="str">
        <f>表格9[[#This Row],[Talent-Boss]]</f>
        <v>熔毀之刻</v>
      </c>
      <c r="AJ89" t="s">
        <v>95</v>
      </c>
      <c r="AK89" s="21"/>
    </row>
    <row r="90" spans="1:37">
      <c r="A90" s="26">
        <v>88</v>
      </c>
      <c r="B90" s="27">
        <v>434425</v>
      </c>
      <c r="C90" s="27">
        <f>表格5[[#This Row],[EXP]]/5</f>
        <v>86885</v>
      </c>
      <c r="E90" t="s">
        <v>839</v>
      </c>
      <c r="F90" t="str">
        <f>表格5[[#This Row],[Lvl]]&amp;","</f>
        <v>88,</v>
      </c>
      <c r="G90" t="s">
        <v>838</v>
      </c>
      <c r="H90" t="str">
        <f>表格5[[#This Row],[EXP]]&amp;","</f>
        <v>434425,</v>
      </c>
      <c r="I90" t="s">
        <v>841</v>
      </c>
      <c r="J90" t="str">
        <f>表格5[[#This Row],[Mora]]&amp;"},"</f>
        <v>86885},</v>
      </c>
      <c r="L90">
        <v>41</v>
      </c>
      <c r="M90" s="25" t="s">
        <v>1185</v>
      </c>
      <c r="N90" s="38" t="s">
        <v>876</v>
      </c>
      <c r="O90" s="40" t="s">
        <v>877</v>
      </c>
      <c r="P90" s="38" t="s">
        <v>1190</v>
      </c>
      <c r="Q90" s="38" t="s">
        <v>895</v>
      </c>
      <c r="R90" s="38" t="s">
        <v>880</v>
      </c>
      <c r="S90" s="38" t="s">
        <v>1195</v>
      </c>
      <c r="T90" s="38"/>
      <c r="V90" t="s">
        <v>981</v>
      </c>
      <c r="W90" t="str">
        <f>表格9[[#This Row],[CharName]]</f>
        <v>Thoma</v>
      </c>
      <c r="X90" t="s">
        <v>982</v>
      </c>
      <c r="Y90" t="str">
        <f>表格9[[#This Row],[Crystal]]</f>
        <v>燃願瑪瑙</v>
      </c>
      <c r="Z90" t="s">
        <v>983</v>
      </c>
      <c r="AA90" t="str">
        <f>表格9[[#This Row],[Boss]]</f>
        <v>陰燃之珠</v>
      </c>
      <c r="AB90" t="s">
        <v>984</v>
      </c>
      <c r="AC90" t="str">
        <f>表格9[[#This Row],[Local]]</f>
        <v>幽燈蕈</v>
      </c>
      <c r="AD90" t="s">
        <v>985</v>
      </c>
      <c r="AE90" t="str">
        <f>表格9[[#This Row],[Common]]</f>
        <v>攫金鴉印</v>
      </c>
      <c r="AF90" t="s">
        <v>986</v>
      </c>
      <c r="AG90" t="str">
        <f>表格9[[#This Row],[Talent-Book]]</f>
        <v>「浮世」的哲學</v>
      </c>
      <c r="AH90" t="s">
        <v>987</v>
      </c>
      <c r="AI90" s="6" t="str">
        <f>表格9[[#This Row],[Talent-Boss]]</f>
        <v>獄火之蝶</v>
      </c>
      <c r="AJ90" t="s">
        <v>95</v>
      </c>
      <c r="AK90" s="21"/>
    </row>
    <row r="91" spans="1:37">
      <c r="A91" s="26">
        <v>89</v>
      </c>
      <c r="B91" s="27">
        <v>487625</v>
      </c>
      <c r="C91" s="27">
        <f>表格5[[#This Row],[EXP]]/5</f>
        <v>97525</v>
      </c>
      <c r="E91" t="s">
        <v>839</v>
      </c>
      <c r="F91" t="str">
        <f>表格5[[#This Row],[Lvl]]&amp;","</f>
        <v>89,</v>
      </c>
      <c r="G91" t="s">
        <v>838</v>
      </c>
      <c r="H91" t="str">
        <f>表格5[[#This Row],[EXP]]&amp;","</f>
        <v>487625,</v>
      </c>
      <c r="I91" t="s">
        <v>841</v>
      </c>
      <c r="J91" t="str">
        <f>表格5[[#This Row],[Mora]]&amp;"},"</f>
        <v>97525},</v>
      </c>
      <c r="L91">
        <v>42</v>
      </c>
      <c r="M91" s="25" t="s">
        <v>1186</v>
      </c>
      <c r="N91" s="38" t="s">
        <v>924</v>
      </c>
      <c r="O91" s="39" t="s">
        <v>1188</v>
      </c>
      <c r="P91" s="38" t="s">
        <v>1189</v>
      </c>
      <c r="Q91" s="38" t="s">
        <v>1193</v>
      </c>
      <c r="R91" s="38" t="s">
        <v>880</v>
      </c>
      <c r="S91" s="38" t="s">
        <v>1195</v>
      </c>
      <c r="T91" s="38"/>
      <c r="V91" t="s">
        <v>981</v>
      </c>
      <c r="W91" t="str">
        <f>表格9[[#This Row],[CharName]]</f>
        <v>Sangonomiya Kokomi</v>
      </c>
      <c r="X91" t="s">
        <v>982</v>
      </c>
      <c r="Y91" t="str">
        <f>表格9[[#This Row],[Crystal]]</f>
        <v>滌淨青金</v>
      </c>
      <c r="Z91" t="s">
        <v>983</v>
      </c>
      <c r="AA91" t="str">
        <f>表格9[[#This Row],[Boss]]</f>
        <v>排異之露</v>
      </c>
      <c r="AB91" t="s">
        <v>984</v>
      </c>
      <c r="AC91" t="str">
        <f>表格9[[#This Row],[Local]]</f>
        <v>珊瑚真珠</v>
      </c>
      <c r="AD91" t="s">
        <v>985</v>
      </c>
      <c r="AE91" t="str">
        <f>表格9[[#This Row],[Common]]</f>
        <v>浮游晶化核</v>
      </c>
      <c r="AF91" t="s">
        <v>986</v>
      </c>
      <c r="AG91" t="str">
        <f>表格9[[#This Row],[Talent-Book]]</f>
        <v>「浮世」的哲學</v>
      </c>
      <c r="AH91" t="s">
        <v>987</v>
      </c>
      <c r="AI91" s="6" t="str">
        <f>表格9[[#This Row],[Talent-Boss]]</f>
        <v>獄火之蝶</v>
      </c>
      <c r="AJ91" t="s">
        <v>160</v>
      </c>
      <c r="AK91" s="21"/>
    </row>
    <row r="92" spans="1:37" ht="16.5" customHeight="1">
      <c r="A92" s="26">
        <v>90</v>
      </c>
      <c r="B92" s="27">
        <v>547200</v>
      </c>
      <c r="C92" s="27">
        <f>表格5[[#This Row],[EXP]]/5</f>
        <v>109440</v>
      </c>
      <c r="E92" t="s">
        <v>839</v>
      </c>
      <c r="F92" t="str">
        <f>表格5[[#This Row],[Lvl]]&amp;","</f>
        <v>90,</v>
      </c>
      <c r="G92" t="s">
        <v>838</v>
      </c>
      <c r="H92" t="str">
        <f>表格5[[#This Row],[EXP]]&amp;","</f>
        <v>547200,</v>
      </c>
      <c r="I92" t="s">
        <v>841</v>
      </c>
      <c r="J92" t="str">
        <f>表格5[[#This Row],[Mora]]&amp;"},"</f>
        <v>109440},</v>
      </c>
      <c r="N92" s="31"/>
      <c r="O92" s="32"/>
      <c r="P92" s="31"/>
      <c r="V92" t="s">
        <v>350</v>
      </c>
      <c r="AI92"/>
      <c r="AK92" s="21"/>
    </row>
    <row r="93" spans="1:37">
      <c r="E93" t="s">
        <v>350</v>
      </c>
      <c r="N93" s="31"/>
      <c r="O93" s="33"/>
      <c r="P93" s="31"/>
      <c r="AI93"/>
      <c r="AK93" s="21"/>
    </row>
    <row r="94" spans="1:37">
      <c r="N94" s="31"/>
      <c r="O94" s="33"/>
      <c r="P94" s="31"/>
      <c r="AI94"/>
      <c r="AK94" s="21"/>
    </row>
    <row r="95" spans="1:37">
      <c r="A95" s="21"/>
      <c r="B95" s="21"/>
      <c r="C95" s="21"/>
      <c r="D95" s="21"/>
      <c r="E95" s="21"/>
      <c r="F95" s="21"/>
      <c r="G95" s="21"/>
      <c r="H95" s="21"/>
      <c r="I95" s="21"/>
      <c r="J95" s="21"/>
      <c r="N95" s="31"/>
      <c r="O95" s="33"/>
      <c r="P95" s="31"/>
      <c r="AI95"/>
      <c r="AK95" s="21"/>
    </row>
    <row r="96" spans="1:37">
      <c r="O96" s="32"/>
      <c r="AI96"/>
      <c r="AK96" s="21"/>
    </row>
    <row r="97" spans="12:37">
      <c r="O97" s="32"/>
      <c r="AI97"/>
      <c r="AK97" s="21"/>
    </row>
    <row r="98" spans="12:37">
      <c r="O98" s="33"/>
      <c r="AI98"/>
      <c r="AK98" s="21"/>
    </row>
    <row r="99" spans="12:37">
      <c r="O99" s="32"/>
      <c r="AI99"/>
      <c r="AK99" s="21"/>
    </row>
    <row r="100" spans="12:37">
      <c r="AI100"/>
      <c r="AK100" s="21"/>
    </row>
    <row r="101" spans="12:37"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J101" s="21"/>
      <c r="AK101" s="21"/>
    </row>
    <row r="102" spans="12:37">
      <c r="L102" s="34" t="s">
        <v>993</v>
      </c>
      <c r="M102" s="35" t="s">
        <v>876</v>
      </c>
      <c r="N102" s="34" t="s">
        <v>992</v>
      </c>
      <c r="O102" s="34"/>
      <c r="P102" s="34"/>
      <c r="Q102" s="34" t="s">
        <v>1011</v>
      </c>
      <c r="R102" s="34" t="s">
        <v>876</v>
      </c>
      <c r="S102" s="35" t="s">
        <v>1008</v>
      </c>
      <c r="T102" s="35" t="str">
        <f>R102</f>
        <v>燃願瑪瑙</v>
      </c>
      <c r="U102" s="34" t="s">
        <v>1007</v>
      </c>
      <c r="V102" s="34" t="s">
        <v>1010</v>
      </c>
      <c r="W102" s="34" t="s">
        <v>1009</v>
      </c>
      <c r="X102" s="34"/>
      <c r="Y102" s="35" t="s">
        <v>876</v>
      </c>
      <c r="Z102" s="35" t="s">
        <v>1005</v>
      </c>
      <c r="AA102" s="34"/>
      <c r="AB102" s="34"/>
      <c r="AC102" s="34" t="s">
        <v>1018</v>
      </c>
      <c r="AD102" s="34" t="s">
        <v>876</v>
      </c>
      <c r="AE102" s="34" t="s">
        <v>1019</v>
      </c>
      <c r="AF102" s="34" t="str">
        <f>AD102</f>
        <v>燃願瑪瑙</v>
      </c>
      <c r="AG102" s="34" t="s">
        <v>286</v>
      </c>
      <c r="AH102" s="34"/>
    </row>
    <row r="103" spans="12:37">
      <c r="L103" s="34" t="s">
        <v>993</v>
      </c>
      <c r="M103" s="35" t="s">
        <v>924</v>
      </c>
      <c r="N103" s="34" t="s">
        <v>992</v>
      </c>
      <c r="O103" s="34"/>
      <c r="P103" s="34"/>
      <c r="Q103" s="34" t="s">
        <v>1011</v>
      </c>
      <c r="R103" s="34" t="str">
        <f t="shared" ref="R103:R107" si="21">M103</f>
        <v>滌淨青金</v>
      </c>
      <c r="S103" s="35" t="s">
        <v>1008</v>
      </c>
      <c r="T103" s="35" t="str">
        <f t="shared" ref="T103:T107" si="22">R103</f>
        <v>滌淨青金</v>
      </c>
      <c r="U103" s="34" t="s">
        <v>1007</v>
      </c>
      <c r="V103" s="34" t="s">
        <v>1010</v>
      </c>
      <c r="W103" s="34" t="s">
        <v>1009</v>
      </c>
      <c r="X103" s="34"/>
      <c r="Y103" s="35" t="s">
        <v>924</v>
      </c>
      <c r="Z103" s="35" t="s">
        <v>1005</v>
      </c>
      <c r="AA103" s="34"/>
      <c r="AB103" s="34"/>
      <c r="AC103" s="34" t="s">
        <v>1018</v>
      </c>
      <c r="AD103" s="34" t="s">
        <v>924</v>
      </c>
      <c r="AE103" s="34" t="s">
        <v>1019</v>
      </c>
      <c r="AF103" s="34" t="str">
        <f t="shared" ref="AF103:AF166" si="23">AD103</f>
        <v>滌淨青金</v>
      </c>
      <c r="AG103" s="34" t="s">
        <v>286</v>
      </c>
      <c r="AH103" s="34"/>
    </row>
    <row r="104" spans="12:37">
      <c r="L104" s="34" t="s">
        <v>993</v>
      </c>
      <c r="M104" s="35" t="s">
        <v>931</v>
      </c>
      <c r="N104" s="34" t="s">
        <v>992</v>
      </c>
      <c r="O104" s="34"/>
      <c r="P104" s="34"/>
      <c r="Q104" s="34" t="s">
        <v>1011</v>
      </c>
      <c r="R104" s="34" t="str">
        <f t="shared" si="21"/>
        <v>最勝紫晶</v>
      </c>
      <c r="S104" s="35" t="s">
        <v>1008</v>
      </c>
      <c r="T104" s="35" t="str">
        <f t="shared" si="22"/>
        <v>最勝紫晶</v>
      </c>
      <c r="U104" s="34" t="s">
        <v>1007</v>
      </c>
      <c r="V104" s="34" t="s">
        <v>1010</v>
      </c>
      <c r="W104" s="34" t="s">
        <v>1009</v>
      </c>
      <c r="X104" s="34"/>
      <c r="Y104" s="35" t="s">
        <v>931</v>
      </c>
      <c r="Z104" s="35" t="s">
        <v>1005</v>
      </c>
      <c r="AA104" s="34"/>
      <c r="AB104" s="34"/>
      <c r="AC104" s="34" t="s">
        <v>1018</v>
      </c>
      <c r="AD104" s="34" t="s">
        <v>931</v>
      </c>
      <c r="AE104" s="34" t="s">
        <v>1019</v>
      </c>
      <c r="AF104" s="34" t="str">
        <f t="shared" si="23"/>
        <v>最勝紫晶</v>
      </c>
      <c r="AG104" s="34" t="s">
        <v>286</v>
      </c>
      <c r="AH104" s="34"/>
    </row>
    <row r="105" spans="12:37">
      <c r="L105" s="34" t="s">
        <v>993</v>
      </c>
      <c r="M105" s="35" t="s">
        <v>888</v>
      </c>
      <c r="N105" s="34" t="s">
        <v>992</v>
      </c>
      <c r="O105" s="34"/>
      <c r="P105" s="34"/>
      <c r="Q105" s="34" t="s">
        <v>1011</v>
      </c>
      <c r="R105" s="34" t="str">
        <f t="shared" si="21"/>
        <v>哀敘冰玉</v>
      </c>
      <c r="S105" s="35" t="s">
        <v>1008</v>
      </c>
      <c r="T105" s="35" t="str">
        <f t="shared" si="22"/>
        <v>哀敘冰玉</v>
      </c>
      <c r="U105" s="34" t="s">
        <v>1007</v>
      </c>
      <c r="V105" s="34" t="s">
        <v>1010</v>
      </c>
      <c r="W105" s="34" t="s">
        <v>1009</v>
      </c>
      <c r="X105" s="34"/>
      <c r="Y105" s="35" t="s">
        <v>888</v>
      </c>
      <c r="Z105" s="35" t="s">
        <v>1005</v>
      </c>
      <c r="AA105" s="34"/>
      <c r="AB105" s="34"/>
      <c r="AC105" s="34" t="s">
        <v>1018</v>
      </c>
      <c r="AD105" s="34" t="s">
        <v>888</v>
      </c>
      <c r="AE105" s="34" t="s">
        <v>1019</v>
      </c>
      <c r="AF105" s="34" t="str">
        <f t="shared" si="23"/>
        <v>哀敘冰玉</v>
      </c>
      <c r="AG105" s="34" t="s">
        <v>286</v>
      </c>
      <c r="AH105" s="34"/>
    </row>
    <row r="106" spans="12:37">
      <c r="L106" s="34" t="s">
        <v>993</v>
      </c>
      <c r="M106" s="35" t="s">
        <v>882</v>
      </c>
      <c r="N106" s="34" t="s">
        <v>992</v>
      </c>
      <c r="O106" s="34"/>
      <c r="P106" s="34"/>
      <c r="Q106" s="34" t="s">
        <v>1011</v>
      </c>
      <c r="R106" s="34" t="str">
        <f t="shared" si="21"/>
        <v>自在松石</v>
      </c>
      <c r="S106" s="35" t="s">
        <v>1008</v>
      </c>
      <c r="T106" s="35" t="str">
        <f t="shared" si="22"/>
        <v>自在松石</v>
      </c>
      <c r="U106" s="34" t="s">
        <v>1007</v>
      </c>
      <c r="V106" s="34" t="s">
        <v>1010</v>
      </c>
      <c r="W106" s="34" t="s">
        <v>1009</v>
      </c>
      <c r="X106" s="34"/>
      <c r="Y106" s="35" t="s">
        <v>882</v>
      </c>
      <c r="Z106" s="35" t="s">
        <v>1005</v>
      </c>
      <c r="AA106" s="34"/>
      <c r="AB106" s="34"/>
      <c r="AC106" s="34" t="s">
        <v>1018</v>
      </c>
      <c r="AD106" s="34" t="s">
        <v>882</v>
      </c>
      <c r="AE106" s="34" t="s">
        <v>1019</v>
      </c>
      <c r="AF106" s="34" t="str">
        <f t="shared" si="23"/>
        <v>自在松石</v>
      </c>
      <c r="AG106" s="34" t="s">
        <v>286</v>
      </c>
      <c r="AH106" s="34"/>
    </row>
    <row r="107" spans="12:37">
      <c r="L107" s="34" t="s">
        <v>993</v>
      </c>
      <c r="M107" s="35" t="s">
        <v>914</v>
      </c>
      <c r="N107" s="34" t="s">
        <v>992</v>
      </c>
      <c r="O107" s="34"/>
      <c r="P107" s="34"/>
      <c r="Q107" s="34" t="s">
        <v>1011</v>
      </c>
      <c r="R107" s="34" t="str">
        <f t="shared" si="21"/>
        <v>堅牢黃玉</v>
      </c>
      <c r="S107" s="35" t="s">
        <v>1008</v>
      </c>
      <c r="T107" s="35" t="str">
        <f t="shared" si="22"/>
        <v>堅牢黃玉</v>
      </c>
      <c r="U107" s="34" t="s">
        <v>1007</v>
      </c>
      <c r="V107" s="34" t="s">
        <v>1010</v>
      </c>
      <c r="W107" s="34" t="s">
        <v>1009</v>
      </c>
      <c r="X107" s="34"/>
      <c r="Y107" s="35" t="s">
        <v>914</v>
      </c>
      <c r="Z107" s="35" t="s">
        <v>1005</v>
      </c>
      <c r="AA107" s="34"/>
      <c r="AB107" s="34"/>
      <c r="AC107" s="34" t="s">
        <v>1018</v>
      </c>
      <c r="AD107" s="34" t="s">
        <v>914</v>
      </c>
      <c r="AE107" s="34" t="s">
        <v>1019</v>
      </c>
      <c r="AF107" s="34" t="str">
        <f t="shared" si="23"/>
        <v>堅牢黃玉</v>
      </c>
      <c r="AG107" s="34" t="s">
        <v>286</v>
      </c>
      <c r="AH107" s="34"/>
    </row>
    <row r="108" spans="12:37">
      <c r="L108" s="34"/>
      <c r="M108" s="34"/>
      <c r="N108" s="34"/>
      <c r="O108" s="34"/>
      <c r="P108" s="34"/>
      <c r="Q108" s="34"/>
      <c r="R108" s="34"/>
      <c r="S108" s="35"/>
      <c r="T108" s="34"/>
      <c r="U108" s="34"/>
      <c r="V108" s="34"/>
      <c r="W108" s="34"/>
      <c r="X108" s="34"/>
      <c r="Y108" s="34"/>
      <c r="Z108" s="34"/>
      <c r="AA108" s="34"/>
      <c r="AB108" s="34"/>
      <c r="AC108" s="34" t="s">
        <v>1018</v>
      </c>
      <c r="AD108" s="34" t="s">
        <v>919</v>
      </c>
      <c r="AE108" s="34" t="s">
        <v>1019</v>
      </c>
      <c r="AF108" s="34" t="str">
        <f t="shared" si="23"/>
        <v>常燃火種</v>
      </c>
      <c r="AG108" s="34" t="s">
        <v>286</v>
      </c>
      <c r="AH108" s="34"/>
    </row>
    <row r="109" spans="12:37">
      <c r="L109" s="34"/>
      <c r="M109" s="34" t="s">
        <v>989</v>
      </c>
      <c r="N109" s="34"/>
      <c r="O109" s="34"/>
      <c r="P109" s="34"/>
      <c r="Q109" s="34" t="s">
        <v>1012</v>
      </c>
      <c r="R109" s="34" t="str">
        <f>M145</f>
        <v>歷戰的箭簇</v>
      </c>
      <c r="S109" s="35" t="s">
        <v>1008</v>
      </c>
      <c r="T109" s="35" t="str">
        <f>R109</f>
        <v>歷戰的箭簇</v>
      </c>
      <c r="U109" s="34" t="s">
        <v>1007</v>
      </c>
      <c r="V109" s="34" t="s">
        <v>1013</v>
      </c>
      <c r="W109" s="34" t="s">
        <v>1009</v>
      </c>
      <c r="X109" s="34"/>
      <c r="Y109" s="35" t="s">
        <v>1004</v>
      </c>
      <c r="Z109" s="35" t="s">
        <v>1005</v>
      </c>
      <c r="AA109" s="34"/>
      <c r="AB109" s="34"/>
      <c r="AC109" s="34" t="s">
        <v>1018</v>
      </c>
      <c r="AD109" s="34" t="s">
        <v>925</v>
      </c>
      <c r="AE109" s="34" t="s">
        <v>1019</v>
      </c>
      <c r="AF109" s="34" t="str">
        <f t="shared" si="23"/>
        <v>淨水之心</v>
      </c>
      <c r="AG109" s="34" t="s">
        <v>286</v>
      </c>
      <c r="AH109" s="34"/>
    </row>
    <row r="110" spans="12:37">
      <c r="L110" s="34" t="s">
        <v>988</v>
      </c>
      <c r="M110" s="35" t="s">
        <v>919</v>
      </c>
      <c r="N110" s="34" t="s">
        <v>991</v>
      </c>
      <c r="O110" s="34"/>
      <c r="P110" s="34"/>
      <c r="Q110" s="34" t="s">
        <v>1012</v>
      </c>
      <c r="R110" s="34" t="str">
        <f t="shared" ref="R110:R116" si="24">M146</f>
        <v>禁咒繪卷</v>
      </c>
      <c r="S110" s="35" t="s">
        <v>1008</v>
      </c>
      <c r="T110" s="35" t="str">
        <f t="shared" ref="T110:T116" si="25">R110</f>
        <v>禁咒繪卷</v>
      </c>
      <c r="U110" s="34" t="s">
        <v>1007</v>
      </c>
      <c r="V110" s="34" t="s">
        <v>1013</v>
      </c>
      <c r="W110" s="34" t="s">
        <v>1009</v>
      </c>
      <c r="X110" s="34"/>
      <c r="Y110" s="35" t="s">
        <v>879</v>
      </c>
      <c r="Z110" s="35" t="s">
        <v>1005</v>
      </c>
      <c r="AA110" s="34"/>
      <c r="AB110" s="34"/>
      <c r="AC110" s="34" t="s">
        <v>1018</v>
      </c>
      <c r="AD110" s="34" t="s">
        <v>932</v>
      </c>
      <c r="AE110" s="34" t="s">
        <v>1019</v>
      </c>
      <c r="AF110" s="34" t="str">
        <f t="shared" si="23"/>
        <v>雷光棱鏡</v>
      </c>
      <c r="AG110" s="34" t="s">
        <v>286</v>
      </c>
      <c r="AH110" s="34"/>
    </row>
    <row r="111" spans="12:37">
      <c r="L111" s="34" t="s">
        <v>988</v>
      </c>
      <c r="M111" s="35" t="s">
        <v>925</v>
      </c>
      <c r="N111" s="34" t="s">
        <v>991</v>
      </c>
      <c r="O111" s="34"/>
      <c r="P111" s="34"/>
      <c r="Q111" s="34" t="s">
        <v>1012</v>
      </c>
      <c r="R111" s="34" t="str">
        <f t="shared" si="24"/>
        <v>攫金鴉印</v>
      </c>
      <c r="S111" s="35" t="s">
        <v>1008</v>
      </c>
      <c r="T111" s="35" t="str">
        <f t="shared" si="25"/>
        <v>攫金鴉印</v>
      </c>
      <c r="U111" s="34" t="s">
        <v>1007</v>
      </c>
      <c r="V111" s="34" t="s">
        <v>1013</v>
      </c>
      <c r="W111" s="34" t="s">
        <v>1009</v>
      </c>
      <c r="X111" s="34"/>
      <c r="Y111" s="35" t="s">
        <v>895</v>
      </c>
      <c r="Z111" s="35" t="s">
        <v>1005</v>
      </c>
      <c r="AA111" s="34"/>
      <c r="AB111" s="34"/>
      <c r="AC111" s="34" t="s">
        <v>1018</v>
      </c>
      <c r="AD111" s="34" t="s">
        <v>904</v>
      </c>
      <c r="AE111" s="34" t="s">
        <v>1019</v>
      </c>
      <c r="AF111" s="34" t="str">
        <f t="shared" si="23"/>
        <v>極寒之核</v>
      </c>
      <c r="AG111" s="34" t="s">
        <v>286</v>
      </c>
      <c r="AH111" s="34"/>
    </row>
    <row r="112" spans="12:37">
      <c r="L112" s="34" t="s">
        <v>988</v>
      </c>
      <c r="M112" s="35" t="s">
        <v>932</v>
      </c>
      <c r="N112" s="34" t="s">
        <v>991</v>
      </c>
      <c r="O112" s="34"/>
      <c r="P112" s="34"/>
      <c r="Q112" s="34" t="s">
        <v>1012</v>
      </c>
      <c r="R112" s="34" t="str">
        <f t="shared" si="24"/>
        <v>不祥的面具</v>
      </c>
      <c r="S112" s="35" t="s">
        <v>1008</v>
      </c>
      <c r="T112" s="35" t="str">
        <f t="shared" si="25"/>
        <v>不祥的面具</v>
      </c>
      <c r="U112" s="34" t="s">
        <v>1007</v>
      </c>
      <c r="V112" s="34" t="s">
        <v>1013</v>
      </c>
      <c r="W112" s="34" t="s">
        <v>1009</v>
      </c>
      <c r="X112" s="34"/>
      <c r="Y112" s="35" t="s">
        <v>899</v>
      </c>
      <c r="Z112" s="35" t="s">
        <v>1005</v>
      </c>
      <c r="AA112" s="34"/>
      <c r="AB112" s="34"/>
      <c r="AC112" s="34" t="s">
        <v>1018</v>
      </c>
      <c r="AD112" s="34" t="s">
        <v>929</v>
      </c>
      <c r="AE112" s="34" t="s">
        <v>1019</v>
      </c>
      <c r="AF112" s="34" t="str">
        <f t="shared" si="23"/>
        <v>颶風之種</v>
      </c>
      <c r="AG112" s="34" t="s">
        <v>286</v>
      </c>
      <c r="AH112" s="34"/>
    </row>
    <row r="113" spans="12:34">
      <c r="L113" s="34" t="s">
        <v>988</v>
      </c>
      <c r="M113" s="35" t="s">
        <v>904</v>
      </c>
      <c r="N113" s="34" t="s">
        <v>991</v>
      </c>
      <c r="O113" s="34"/>
      <c r="P113" s="34"/>
      <c r="Q113" s="34" t="s">
        <v>1012</v>
      </c>
      <c r="R113" s="34" t="str">
        <f t="shared" si="24"/>
        <v>尉官的徽記</v>
      </c>
      <c r="S113" s="35" t="s">
        <v>1008</v>
      </c>
      <c r="T113" s="35" t="str">
        <f t="shared" si="25"/>
        <v>尉官的徽記</v>
      </c>
      <c r="U113" s="34" t="s">
        <v>1007</v>
      </c>
      <c r="V113" s="34" t="s">
        <v>1013</v>
      </c>
      <c r="W113" s="34" t="s">
        <v>1009</v>
      </c>
      <c r="X113" s="34"/>
      <c r="Y113" s="35" t="s">
        <v>906</v>
      </c>
      <c r="Z113" s="35" t="s">
        <v>1005</v>
      </c>
      <c r="AA113" s="34"/>
      <c r="AB113" s="34"/>
      <c r="AC113" s="34" t="s">
        <v>1018</v>
      </c>
      <c r="AD113" s="34" t="s">
        <v>915</v>
      </c>
      <c r="AE113" s="34" t="s">
        <v>1019</v>
      </c>
      <c r="AF113" s="34" t="str">
        <f t="shared" si="23"/>
        <v>玄岩之塔</v>
      </c>
      <c r="AG113" s="34" t="s">
        <v>286</v>
      </c>
      <c r="AH113" s="34"/>
    </row>
    <row r="114" spans="12:34">
      <c r="L114" s="34" t="s">
        <v>988</v>
      </c>
      <c r="M114" s="35" t="s">
        <v>929</v>
      </c>
      <c r="N114" s="34" t="s">
        <v>991</v>
      </c>
      <c r="O114" s="34"/>
      <c r="P114" s="34"/>
      <c r="Q114" s="34" t="s">
        <v>1012</v>
      </c>
      <c r="R114" s="34" t="str">
        <f t="shared" si="24"/>
        <v>原素花蜜</v>
      </c>
      <c r="S114" s="35" t="s">
        <v>1008</v>
      </c>
      <c r="T114" s="35" t="str">
        <f t="shared" si="25"/>
        <v>原素花蜜</v>
      </c>
      <c r="U114" s="34" t="s">
        <v>1007</v>
      </c>
      <c r="V114" s="34" t="s">
        <v>1013</v>
      </c>
      <c r="W114" s="34" t="s">
        <v>1009</v>
      </c>
      <c r="X114" s="34"/>
      <c r="Y114" s="35" t="s">
        <v>885</v>
      </c>
      <c r="Z114" s="35" t="s">
        <v>1005</v>
      </c>
      <c r="AA114" s="34"/>
      <c r="AB114" s="34"/>
      <c r="AC114" s="34" t="s">
        <v>1018</v>
      </c>
      <c r="AD114" s="34" t="s">
        <v>901</v>
      </c>
      <c r="AE114" s="34" t="s">
        <v>1019</v>
      </c>
      <c r="AF114" s="34" t="str">
        <f t="shared" si="23"/>
        <v>未熟之玉</v>
      </c>
      <c r="AG114" s="34" t="s">
        <v>286</v>
      </c>
      <c r="AH114" s="34"/>
    </row>
    <row r="115" spans="12:34">
      <c r="L115" s="34" t="s">
        <v>988</v>
      </c>
      <c r="M115" s="35" t="s">
        <v>915</v>
      </c>
      <c r="N115" s="34" t="s">
        <v>991</v>
      </c>
      <c r="O115" s="34"/>
      <c r="P115" s="34"/>
      <c r="Q115" s="34" t="s">
        <v>1012</v>
      </c>
      <c r="R115" s="34" t="str">
        <f t="shared" si="24"/>
        <v>史萊姆原漿</v>
      </c>
      <c r="S115" s="35" t="s">
        <v>1008</v>
      </c>
      <c r="T115" s="35" t="str">
        <f t="shared" si="25"/>
        <v>史萊姆原漿</v>
      </c>
      <c r="U115" s="34" t="s">
        <v>1007</v>
      </c>
      <c r="V115" s="34" t="s">
        <v>1013</v>
      </c>
      <c r="W115" s="34" t="s">
        <v>1009</v>
      </c>
      <c r="X115" s="34"/>
      <c r="Y115" s="35" t="s">
        <v>912</v>
      </c>
      <c r="Z115" s="35" t="s">
        <v>1005</v>
      </c>
      <c r="AA115" s="34"/>
      <c r="AB115" s="34"/>
      <c r="AC115" s="34" t="s">
        <v>1018</v>
      </c>
      <c r="AD115" s="34" t="s">
        <v>897</v>
      </c>
      <c r="AE115" s="34" t="s">
        <v>1019</v>
      </c>
      <c r="AF115" s="34" t="str">
        <f t="shared" si="23"/>
        <v>晶凝之華</v>
      </c>
      <c r="AG115" s="34" t="s">
        <v>286</v>
      </c>
      <c r="AH115" s="34"/>
    </row>
    <row r="116" spans="12:34">
      <c r="L116" s="34" t="s">
        <v>988</v>
      </c>
      <c r="M116" s="35" t="s">
        <v>901</v>
      </c>
      <c r="N116" s="34" t="s">
        <v>991</v>
      </c>
      <c r="O116" s="34"/>
      <c r="P116" s="34"/>
      <c r="Q116" s="34" t="s">
        <v>1012</v>
      </c>
      <c r="R116" s="34" t="str">
        <f t="shared" si="24"/>
        <v>名刀鐔</v>
      </c>
      <c r="S116" s="35" t="s">
        <v>1008</v>
      </c>
      <c r="T116" s="35" t="str">
        <f t="shared" si="25"/>
        <v>名刀鐔</v>
      </c>
      <c r="U116" s="34" t="s">
        <v>1007</v>
      </c>
      <c r="V116" s="34" t="s">
        <v>1013</v>
      </c>
      <c r="W116" s="34" t="s">
        <v>1009</v>
      </c>
      <c r="X116" s="34"/>
      <c r="Y116" s="35" t="s">
        <v>891</v>
      </c>
      <c r="Z116" s="35" t="s">
        <v>1005</v>
      </c>
      <c r="AA116" s="34"/>
      <c r="AB116" s="34"/>
      <c r="AC116" s="34" t="s">
        <v>1018</v>
      </c>
      <c r="AD116" s="34" t="s">
        <v>883</v>
      </c>
      <c r="AE116" s="34" t="s">
        <v>1019</v>
      </c>
      <c r="AF116" s="34" t="str">
        <f t="shared" si="23"/>
        <v>魔偶機心</v>
      </c>
      <c r="AG116" s="34" t="s">
        <v>286</v>
      </c>
      <c r="AH116" s="34"/>
    </row>
    <row r="117" spans="12:34">
      <c r="L117" s="34" t="s">
        <v>988</v>
      </c>
      <c r="M117" s="35" t="s">
        <v>897</v>
      </c>
      <c r="N117" s="34" t="s">
        <v>991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5" t="s">
        <v>994</v>
      </c>
      <c r="Z117" s="35" t="s">
        <v>1005</v>
      </c>
      <c r="AA117" s="34"/>
      <c r="AB117" s="34"/>
      <c r="AC117" s="34" t="s">
        <v>1018</v>
      </c>
      <c r="AD117" s="34" t="s">
        <v>889</v>
      </c>
      <c r="AE117" s="34" t="s">
        <v>1019</v>
      </c>
      <c r="AF117" s="34" t="str">
        <f t="shared" si="23"/>
        <v>恒常機關之心</v>
      </c>
      <c r="AG117" s="34" t="s">
        <v>286</v>
      </c>
      <c r="AH117" s="34"/>
    </row>
    <row r="118" spans="12:34">
      <c r="L118" s="34" t="s">
        <v>988</v>
      </c>
      <c r="M118" s="35" t="s">
        <v>883</v>
      </c>
      <c r="N118" s="34" t="s">
        <v>991</v>
      </c>
      <c r="O118" s="34"/>
      <c r="P118" s="34"/>
      <c r="Q118" s="34" t="s">
        <v>1011</v>
      </c>
      <c r="R118" s="35" t="s">
        <v>994</v>
      </c>
      <c r="S118" s="35" t="s">
        <v>1008</v>
      </c>
      <c r="T118" s="35" t="str">
        <f>R118</f>
        <v>自由_的哲學</v>
      </c>
      <c r="U118" s="34" t="s">
        <v>1007</v>
      </c>
      <c r="V118" s="34" t="s">
        <v>1014</v>
      </c>
      <c r="W118" s="34" t="s">
        <v>1009</v>
      </c>
      <c r="X118" s="34"/>
      <c r="Y118" s="35" t="s">
        <v>995</v>
      </c>
      <c r="Z118" s="35" t="s">
        <v>1005</v>
      </c>
      <c r="AA118" s="34"/>
      <c r="AB118" s="34"/>
      <c r="AC118" s="34" t="s">
        <v>1018</v>
      </c>
      <c r="AD118" s="34" t="s">
        <v>877</v>
      </c>
      <c r="AE118" s="34" t="s">
        <v>1019</v>
      </c>
      <c r="AF118" s="34" t="str">
        <f t="shared" si="23"/>
        <v>陰燃之珠</v>
      </c>
      <c r="AG118" s="34" t="s">
        <v>286</v>
      </c>
      <c r="AH118" s="34"/>
    </row>
    <row r="119" spans="12:34">
      <c r="L119" s="34" t="s">
        <v>988</v>
      </c>
      <c r="M119" s="35" t="s">
        <v>889</v>
      </c>
      <c r="N119" s="34" t="s">
        <v>991</v>
      </c>
      <c r="O119" s="34"/>
      <c r="P119" s="34"/>
      <c r="Q119" s="34" t="s">
        <v>1011</v>
      </c>
      <c r="R119" s="35" t="s">
        <v>995</v>
      </c>
      <c r="S119" s="35" t="s">
        <v>1008</v>
      </c>
      <c r="T119" s="35" t="str">
        <f t="shared" ref="T119:T123" si="26">R119</f>
        <v>黃金_的哲學</v>
      </c>
      <c r="U119" s="34" t="s">
        <v>1007</v>
      </c>
      <c r="V119" s="34" t="s">
        <v>1014</v>
      </c>
      <c r="W119" s="34" t="s">
        <v>1009</v>
      </c>
      <c r="X119" s="34"/>
      <c r="Y119" s="35" t="s">
        <v>996</v>
      </c>
      <c r="Z119" s="35" t="s">
        <v>1005</v>
      </c>
      <c r="AA119" s="34"/>
      <c r="AB119" s="34"/>
      <c r="AC119" s="34" t="s">
        <v>1018</v>
      </c>
      <c r="AD119" s="34" t="s">
        <v>936</v>
      </c>
      <c r="AE119" s="34" t="s">
        <v>1019</v>
      </c>
      <c r="AF119" s="34" t="str">
        <f t="shared" si="23"/>
        <v>小燈草</v>
      </c>
      <c r="AG119" s="34" t="s">
        <v>286</v>
      </c>
      <c r="AH119" s="34"/>
    </row>
    <row r="120" spans="12:34">
      <c r="L120" s="34" t="s">
        <v>988</v>
      </c>
      <c r="M120" s="35" t="s">
        <v>877</v>
      </c>
      <c r="N120" s="34" t="s">
        <v>991</v>
      </c>
      <c r="O120" s="35"/>
      <c r="P120" s="35"/>
      <c r="Q120" s="34" t="s">
        <v>1011</v>
      </c>
      <c r="R120" s="35" t="s">
        <v>996</v>
      </c>
      <c r="S120" s="35" t="s">
        <v>1008</v>
      </c>
      <c r="T120" s="35" t="str">
        <f t="shared" si="26"/>
        <v>抗爭_的哲學</v>
      </c>
      <c r="U120" s="34" t="s">
        <v>1007</v>
      </c>
      <c r="V120" s="34" t="s">
        <v>1014</v>
      </c>
      <c r="W120" s="34" t="s">
        <v>1009</v>
      </c>
      <c r="X120" s="34"/>
      <c r="Y120" s="35" t="s">
        <v>997</v>
      </c>
      <c r="Z120" s="35" t="s">
        <v>1005</v>
      </c>
      <c r="AA120" s="34"/>
      <c r="AB120" s="34"/>
      <c r="AC120" s="34" t="s">
        <v>1018</v>
      </c>
      <c r="AD120" s="34" t="s">
        <v>927</v>
      </c>
      <c r="AE120" s="34" t="s">
        <v>1019</v>
      </c>
      <c r="AF120" s="34" t="str">
        <f t="shared" si="23"/>
        <v>慕風蘑菇</v>
      </c>
      <c r="AG120" s="34" t="s">
        <v>286</v>
      </c>
      <c r="AH120" s="34"/>
    </row>
    <row r="121" spans="12:34">
      <c r="L121" s="34"/>
      <c r="M121" s="34"/>
      <c r="N121" s="34"/>
      <c r="O121" s="35"/>
      <c r="P121" s="35"/>
      <c r="Q121" s="34" t="s">
        <v>1011</v>
      </c>
      <c r="R121" s="35" t="s">
        <v>997</v>
      </c>
      <c r="S121" s="35" t="s">
        <v>1008</v>
      </c>
      <c r="T121" s="35" t="str">
        <f t="shared" si="26"/>
        <v>勤勞_的哲學</v>
      </c>
      <c r="U121" s="34" t="s">
        <v>1007</v>
      </c>
      <c r="V121" s="34" t="s">
        <v>1014</v>
      </c>
      <c r="W121" s="34" t="s">
        <v>1009</v>
      </c>
      <c r="X121" s="34"/>
      <c r="Y121" s="35" t="s">
        <v>998</v>
      </c>
      <c r="Z121" s="35" t="s">
        <v>1005</v>
      </c>
      <c r="AA121" s="34"/>
      <c r="AB121" s="34"/>
      <c r="AC121" s="34" t="s">
        <v>1018</v>
      </c>
      <c r="AD121" s="34" t="s">
        <v>902</v>
      </c>
      <c r="AE121" s="34" t="s">
        <v>1019</v>
      </c>
      <c r="AF121" s="34" t="str">
        <f t="shared" si="23"/>
        <v>夜泊石</v>
      </c>
      <c r="AG121" s="34" t="s">
        <v>286</v>
      </c>
      <c r="AH121" s="34"/>
    </row>
    <row r="122" spans="12:34">
      <c r="L122" s="34"/>
      <c r="M122" s="34" t="s">
        <v>990</v>
      </c>
      <c r="N122" s="34"/>
      <c r="O122" s="35"/>
      <c r="P122" s="35"/>
      <c r="Q122" s="34" t="s">
        <v>1011</v>
      </c>
      <c r="R122" s="35" t="s">
        <v>998</v>
      </c>
      <c r="S122" s="35" t="s">
        <v>1008</v>
      </c>
      <c r="T122" s="35" t="str">
        <f t="shared" si="26"/>
        <v>詩文_的哲學</v>
      </c>
      <c r="U122" s="34" t="s">
        <v>1007</v>
      </c>
      <c r="V122" s="34" t="s">
        <v>1014</v>
      </c>
      <c r="W122" s="34" t="s">
        <v>1009</v>
      </c>
      <c r="X122" s="34"/>
      <c r="Y122" s="35" t="s">
        <v>999</v>
      </c>
      <c r="Z122" s="35" t="s">
        <v>1005</v>
      </c>
      <c r="AA122" s="34"/>
      <c r="AB122" s="34"/>
      <c r="AC122" s="34" t="s">
        <v>1018</v>
      </c>
      <c r="AD122" s="34" t="s">
        <v>940</v>
      </c>
      <c r="AE122" s="34" t="s">
        <v>1019</v>
      </c>
      <c r="AF122" s="34" t="str">
        <f t="shared" si="23"/>
        <v>風車菊</v>
      </c>
      <c r="AG122" s="34" t="s">
        <v>286</v>
      </c>
      <c r="AH122" s="34"/>
    </row>
    <row r="123" spans="12:34">
      <c r="L123" s="34" t="s">
        <v>988</v>
      </c>
      <c r="M123" s="35" t="s">
        <v>936</v>
      </c>
      <c r="N123" s="34" t="s">
        <v>991</v>
      </c>
      <c r="O123" s="35"/>
      <c r="P123" s="35"/>
      <c r="Q123" s="34" t="s">
        <v>1011</v>
      </c>
      <c r="R123" s="35" t="s">
        <v>999</v>
      </c>
      <c r="S123" s="35" t="s">
        <v>1008</v>
      </c>
      <c r="T123" s="35" t="str">
        <f t="shared" si="26"/>
        <v>繁榮_的哲學</v>
      </c>
      <c r="U123" s="34" t="s">
        <v>1007</v>
      </c>
      <c r="V123" s="34" t="s">
        <v>1014</v>
      </c>
      <c r="W123" s="34" t="s">
        <v>1009</v>
      </c>
      <c r="X123" s="34"/>
      <c r="Y123" s="35" t="s">
        <v>1000</v>
      </c>
      <c r="Z123" s="35" t="s">
        <v>1005</v>
      </c>
      <c r="AA123" s="34"/>
      <c r="AB123" s="34"/>
      <c r="AC123" s="34" t="s">
        <v>1018</v>
      </c>
      <c r="AD123" s="34" t="s">
        <v>918</v>
      </c>
      <c r="AE123" s="34" t="s">
        <v>1019</v>
      </c>
      <c r="AF123" s="34" t="str">
        <f t="shared" si="23"/>
        <v>石珀</v>
      </c>
      <c r="AG123" s="34" t="s">
        <v>286</v>
      </c>
      <c r="AH123" s="34"/>
    </row>
    <row r="124" spans="12:34">
      <c r="L124" s="34" t="s">
        <v>988</v>
      </c>
      <c r="M124" s="35" t="s">
        <v>927</v>
      </c>
      <c r="N124" s="34" t="s">
        <v>991</v>
      </c>
      <c r="O124" s="35"/>
      <c r="P124" s="35"/>
      <c r="Q124" s="34" t="s">
        <v>1011</v>
      </c>
      <c r="R124" s="35" t="s">
        <v>1000</v>
      </c>
      <c r="S124" s="35" t="s">
        <v>1008</v>
      </c>
      <c r="T124" s="35" t="str">
        <f t="shared" ref="T124:T126" si="27">R124</f>
        <v>風雅_的哲學</v>
      </c>
      <c r="U124" s="34" t="s">
        <v>1007</v>
      </c>
      <c r="V124" s="34" t="s">
        <v>1014</v>
      </c>
      <c r="W124" s="34" t="s">
        <v>1009</v>
      </c>
      <c r="X124" s="34"/>
      <c r="Y124" s="35" t="s">
        <v>1001</v>
      </c>
      <c r="Z124" s="35" t="s">
        <v>1005</v>
      </c>
      <c r="AA124" s="34"/>
      <c r="AB124" s="34"/>
      <c r="AC124" s="34" t="s">
        <v>1018</v>
      </c>
      <c r="AD124" s="34" t="s">
        <v>898</v>
      </c>
      <c r="AE124" s="34" t="s">
        <v>1019</v>
      </c>
      <c r="AF124" s="34" t="str">
        <f t="shared" si="23"/>
        <v>蒲公英籽</v>
      </c>
      <c r="AG124" s="34" t="s">
        <v>286</v>
      </c>
      <c r="AH124" s="34"/>
    </row>
    <row r="125" spans="12:34">
      <c r="L125" s="34" t="s">
        <v>988</v>
      </c>
      <c r="M125" s="35" t="s">
        <v>902</v>
      </c>
      <c r="N125" s="34" t="s">
        <v>991</v>
      </c>
      <c r="O125" s="35"/>
      <c r="P125" s="35"/>
      <c r="Q125" s="34" t="s">
        <v>1011</v>
      </c>
      <c r="R125" s="35" t="s">
        <v>1001</v>
      </c>
      <c r="S125" s="35" t="s">
        <v>1008</v>
      </c>
      <c r="T125" s="35" t="str">
        <f t="shared" si="27"/>
        <v>浮世_的哲學</v>
      </c>
      <c r="U125" s="34" t="s">
        <v>1007</v>
      </c>
      <c r="V125" s="34" t="s">
        <v>1014</v>
      </c>
      <c r="W125" s="34" t="s">
        <v>1009</v>
      </c>
      <c r="X125" s="34"/>
      <c r="Y125" s="35" t="s">
        <v>1002</v>
      </c>
      <c r="Z125" s="35" t="s">
        <v>1005</v>
      </c>
      <c r="AA125" s="34"/>
      <c r="AB125" s="34"/>
      <c r="AC125" s="34" t="s">
        <v>1018</v>
      </c>
      <c r="AD125" s="34" t="s">
        <v>921</v>
      </c>
      <c r="AE125" s="34" t="s">
        <v>1019</v>
      </c>
      <c r="AF125" s="34" t="str">
        <f t="shared" si="23"/>
        <v>嘟嘟蓮</v>
      </c>
      <c r="AG125" s="34" t="s">
        <v>286</v>
      </c>
      <c r="AH125" s="34"/>
    </row>
    <row r="126" spans="12:34">
      <c r="L126" s="34" t="s">
        <v>988</v>
      </c>
      <c r="M126" s="35" t="s">
        <v>940</v>
      </c>
      <c r="N126" s="34" t="s">
        <v>991</v>
      </c>
      <c r="O126" s="35"/>
      <c r="P126" s="35"/>
      <c r="Q126" s="34" t="s">
        <v>1011</v>
      </c>
      <c r="R126" s="35" t="s">
        <v>1002</v>
      </c>
      <c r="S126" s="35" t="s">
        <v>1008</v>
      </c>
      <c r="T126" s="35" t="str">
        <f t="shared" si="27"/>
        <v>天光_的哲學</v>
      </c>
      <c r="U126" s="34" t="s">
        <v>1007</v>
      </c>
      <c r="V126" s="34" t="s">
        <v>1014</v>
      </c>
      <c r="W126" s="34" t="s">
        <v>1009</v>
      </c>
      <c r="X126" s="34"/>
      <c r="Y126" s="34"/>
      <c r="Z126" s="34"/>
      <c r="AA126" s="34"/>
      <c r="AB126" s="34"/>
      <c r="AC126" s="34" t="s">
        <v>1018</v>
      </c>
      <c r="AD126" s="34" t="s">
        <v>905</v>
      </c>
      <c r="AE126" s="34" t="s">
        <v>1019</v>
      </c>
      <c r="AF126" s="34" t="str">
        <f t="shared" si="23"/>
        <v>落落莓</v>
      </c>
      <c r="AG126" s="34" t="s">
        <v>286</v>
      </c>
      <c r="AH126" s="34"/>
    </row>
    <row r="127" spans="12:34">
      <c r="L127" s="34" t="s">
        <v>988</v>
      </c>
      <c r="M127" s="35" t="s">
        <v>918</v>
      </c>
      <c r="N127" s="34" t="s">
        <v>991</v>
      </c>
      <c r="O127" s="35"/>
      <c r="P127" s="35"/>
      <c r="Q127" s="35"/>
      <c r="R127" s="35"/>
      <c r="S127" s="35"/>
      <c r="T127" s="35"/>
      <c r="U127" s="34"/>
      <c r="V127" s="34"/>
      <c r="W127" s="34"/>
      <c r="X127" s="34"/>
      <c r="Y127" s="34"/>
      <c r="Z127" s="34"/>
      <c r="AA127" s="34"/>
      <c r="AB127" s="34"/>
      <c r="AC127" s="34" t="s">
        <v>1018</v>
      </c>
      <c r="AD127" s="34" t="s">
        <v>941</v>
      </c>
      <c r="AE127" s="34" t="s">
        <v>1019</v>
      </c>
      <c r="AF127" s="34" t="str">
        <f t="shared" si="23"/>
        <v>琉璃百合</v>
      </c>
      <c r="AG127" s="34" t="s">
        <v>286</v>
      </c>
      <c r="AH127" s="34"/>
    </row>
    <row r="128" spans="12:34">
      <c r="L128" s="34" t="s">
        <v>988</v>
      </c>
      <c r="M128" s="35" t="s">
        <v>898</v>
      </c>
      <c r="N128" s="34" t="s">
        <v>991</v>
      </c>
      <c r="O128" s="35"/>
      <c r="P128" s="35"/>
      <c r="Q128" s="34" t="s">
        <v>1011</v>
      </c>
      <c r="R128" s="35" t="str">
        <f>M110</f>
        <v>常燃火種</v>
      </c>
      <c r="S128" s="35" t="s">
        <v>1008</v>
      </c>
      <c r="T128" s="35" t="str">
        <f>R128</f>
        <v>常燃火種</v>
      </c>
      <c r="U128" s="34" t="s">
        <v>1007</v>
      </c>
      <c r="V128" s="34" t="s">
        <v>1016</v>
      </c>
      <c r="W128" s="34" t="s">
        <v>1009</v>
      </c>
      <c r="X128" s="34"/>
      <c r="Y128" s="34"/>
      <c r="Z128" s="34"/>
      <c r="AA128" s="34"/>
      <c r="AB128" s="34"/>
      <c r="AC128" s="34" t="s">
        <v>1018</v>
      </c>
      <c r="AD128" s="34" t="s">
        <v>920</v>
      </c>
      <c r="AE128" s="34" t="s">
        <v>1019</v>
      </c>
      <c r="AF128" s="34" t="str">
        <f t="shared" si="23"/>
        <v>琉璃袋</v>
      </c>
      <c r="AG128" s="34" t="s">
        <v>286</v>
      </c>
      <c r="AH128" s="34"/>
    </row>
    <row r="129" spans="12:34">
      <c r="L129" s="34" t="s">
        <v>988</v>
      </c>
      <c r="M129" s="35" t="s">
        <v>921</v>
      </c>
      <c r="N129" s="34" t="s">
        <v>991</v>
      </c>
      <c r="O129" s="35"/>
      <c r="P129" s="35"/>
      <c r="Q129" s="34" t="s">
        <v>1011</v>
      </c>
      <c r="R129" s="35" t="str">
        <f t="shared" ref="R129:R136" si="28">M111</f>
        <v>淨水之心</v>
      </c>
      <c r="S129" s="35" t="s">
        <v>1008</v>
      </c>
      <c r="T129" s="35" t="str">
        <f t="shared" ref="T129:T136" si="29">R129</f>
        <v>淨水之心</v>
      </c>
      <c r="U129" s="34" t="s">
        <v>1007</v>
      </c>
      <c r="V129" s="34" t="s">
        <v>1016</v>
      </c>
      <c r="W129" s="34" t="s">
        <v>1009</v>
      </c>
      <c r="X129" s="34"/>
      <c r="Y129" s="34"/>
      <c r="Z129" s="34"/>
      <c r="AA129" s="34"/>
      <c r="AB129" s="34"/>
      <c r="AC129" s="34" t="s">
        <v>1018</v>
      </c>
      <c r="AD129" s="34" t="s">
        <v>933</v>
      </c>
      <c r="AE129" s="34" t="s">
        <v>1019</v>
      </c>
      <c r="AF129" s="34" t="str">
        <f t="shared" si="23"/>
        <v>鉤鉤果</v>
      </c>
      <c r="AG129" s="34" t="s">
        <v>286</v>
      </c>
      <c r="AH129" s="34"/>
    </row>
    <row r="130" spans="12:34">
      <c r="L130" s="34" t="s">
        <v>988</v>
      </c>
      <c r="M130" s="35" t="s">
        <v>905</v>
      </c>
      <c r="N130" s="34" t="s">
        <v>991</v>
      </c>
      <c r="O130" s="35"/>
      <c r="P130" s="35"/>
      <c r="Q130" s="34" t="s">
        <v>1011</v>
      </c>
      <c r="R130" s="35" t="str">
        <f t="shared" si="28"/>
        <v>雷光棱鏡</v>
      </c>
      <c r="S130" s="35" t="s">
        <v>1008</v>
      </c>
      <c r="T130" s="35" t="str">
        <f t="shared" si="29"/>
        <v>雷光棱鏡</v>
      </c>
      <c r="U130" s="34" t="s">
        <v>1007</v>
      </c>
      <c r="V130" s="34" t="s">
        <v>1016</v>
      </c>
      <c r="W130" s="34" t="s">
        <v>1009</v>
      </c>
      <c r="X130" s="34"/>
      <c r="Y130" s="34"/>
      <c r="Z130" s="34"/>
      <c r="AA130" s="34"/>
      <c r="AB130" s="34"/>
      <c r="AC130" s="34" t="s">
        <v>1018</v>
      </c>
      <c r="AD130" s="34" t="s">
        <v>916</v>
      </c>
      <c r="AE130" s="34" t="s">
        <v>1019</v>
      </c>
      <c r="AF130" s="34" t="str">
        <f t="shared" si="23"/>
        <v>塞西莉亞花</v>
      </c>
      <c r="AG130" s="34" t="s">
        <v>286</v>
      </c>
      <c r="AH130" s="34"/>
    </row>
    <row r="131" spans="12:34">
      <c r="L131" s="34" t="s">
        <v>988</v>
      </c>
      <c r="M131" s="35" t="s">
        <v>941</v>
      </c>
      <c r="N131" s="34" t="s">
        <v>991</v>
      </c>
      <c r="O131" s="35"/>
      <c r="P131" s="35"/>
      <c r="Q131" s="34" t="s">
        <v>1011</v>
      </c>
      <c r="R131" s="35" t="str">
        <f t="shared" si="28"/>
        <v>極寒之核</v>
      </c>
      <c r="S131" s="35" t="s">
        <v>1008</v>
      </c>
      <c r="T131" s="35" t="str">
        <f t="shared" si="29"/>
        <v>極寒之核</v>
      </c>
      <c r="U131" s="34" t="s">
        <v>1007</v>
      </c>
      <c r="V131" s="34" t="s">
        <v>1016</v>
      </c>
      <c r="W131" s="34" t="s">
        <v>1009</v>
      </c>
      <c r="X131" s="34"/>
      <c r="Y131" s="34"/>
      <c r="Z131" s="34"/>
      <c r="AA131" s="34"/>
      <c r="AB131" s="34"/>
      <c r="AC131" s="34" t="s">
        <v>1018</v>
      </c>
      <c r="AD131" s="34" t="s">
        <v>935</v>
      </c>
      <c r="AE131" s="34" t="s">
        <v>1019</v>
      </c>
      <c r="AF131" s="34" t="str">
        <f t="shared" si="23"/>
        <v>絕雲椒椒</v>
      </c>
      <c r="AG131" s="34" t="s">
        <v>286</v>
      </c>
      <c r="AH131" s="34"/>
    </row>
    <row r="132" spans="12:34">
      <c r="L132" s="34" t="s">
        <v>988</v>
      </c>
      <c r="M132" s="35" t="s">
        <v>920</v>
      </c>
      <c r="N132" s="34" t="s">
        <v>991</v>
      </c>
      <c r="O132" s="35"/>
      <c r="P132" s="35"/>
      <c r="Q132" s="34" t="s">
        <v>1011</v>
      </c>
      <c r="R132" s="35" t="str">
        <f t="shared" si="28"/>
        <v>颶風之種</v>
      </c>
      <c r="S132" s="35" t="s">
        <v>1008</v>
      </c>
      <c r="T132" s="35" t="str">
        <f t="shared" si="29"/>
        <v>颶風之種</v>
      </c>
      <c r="U132" s="34" t="s">
        <v>1007</v>
      </c>
      <c r="V132" s="34" t="s">
        <v>1016</v>
      </c>
      <c r="W132" s="34" t="s">
        <v>1009</v>
      </c>
      <c r="X132" s="34"/>
      <c r="Y132" s="34"/>
      <c r="Z132" s="34"/>
      <c r="AA132" s="34"/>
      <c r="AB132" s="34"/>
      <c r="AC132" s="34" t="s">
        <v>1018</v>
      </c>
      <c r="AD132" s="34" t="s">
        <v>909</v>
      </c>
      <c r="AE132" s="34" t="s">
        <v>1019</v>
      </c>
      <c r="AF132" s="34" t="str">
        <f t="shared" si="23"/>
        <v>霓裳花</v>
      </c>
      <c r="AG132" s="34" t="s">
        <v>286</v>
      </c>
      <c r="AH132" s="34"/>
    </row>
    <row r="133" spans="12:34">
      <c r="L133" s="34" t="s">
        <v>988</v>
      </c>
      <c r="M133" s="35" t="s">
        <v>933</v>
      </c>
      <c r="N133" s="34" t="s">
        <v>991</v>
      </c>
      <c r="O133" s="35"/>
      <c r="P133" s="35"/>
      <c r="Q133" s="34" t="s">
        <v>1011</v>
      </c>
      <c r="R133" s="35" t="str">
        <f t="shared" si="28"/>
        <v>玄岩之塔</v>
      </c>
      <c r="S133" s="35" t="s">
        <v>1008</v>
      </c>
      <c r="T133" s="35" t="str">
        <f t="shared" si="29"/>
        <v>玄岩之塔</v>
      </c>
      <c r="U133" s="34" t="s">
        <v>1007</v>
      </c>
      <c r="V133" s="34" t="s">
        <v>1016</v>
      </c>
      <c r="W133" s="34" t="s">
        <v>1009</v>
      </c>
      <c r="X133" s="34"/>
      <c r="Y133" s="34"/>
      <c r="Z133" s="34"/>
      <c r="AA133" s="34"/>
      <c r="AB133" s="34"/>
      <c r="AC133" s="34" t="s">
        <v>1018</v>
      </c>
      <c r="AD133" s="34" t="s">
        <v>926</v>
      </c>
      <c r="AE133" s="34" t="s">
        <v>1019</v>
      </c>
      <c r="AF133" s="34" t="str">
        <f t="shared" si="23"/>
        <v>星螺</v>
      </c>
      <c r="AG133" s="34" t="s">
        <v>286</v>
      </c>
      <c r="AH133" s="34"/>
    </row>
    <row r="134" spans="12:34">
      <c r="L134" s="34" t="s">
        <v>988</v>
      </c>
      <c r="M134" s="35" t="s">
        <v>916</v>
      </c>
      <c r="N134" s="34" t="s">
        <v>991</v>
      </c>
      <c r="O134" s="35"/>
      <c r="P134" s="35"/>
      <c r="Q134" s="34" t="s">
        <v>1011</v>
      </c>
      <c r="R134" s="35" t="str">
        <f t="shared" si="28"/>
        <v>未熟之玉</v>
      </c>
      <c r="S134" s="35" t="s">
        <v>1008</v>
      </c>
      <c r="T134" s="35" t="str">
        <f t="shared" si="29"/>
        <v>未熟之玉</v>
      </c>
      <c r="U134" s="34" t="s">
        <v>1007</v>
      </c>
      <c r="V134" s="34" t="s">
        <v>1016</v>
      </c>
      <c r="W134" s="34" t="s">
        <v>1009</v>
      </c>
      <c r="X134" s="34"/>
      <c r="Y134" s="34"/>
      <c r="Z134" s="34"/>
      <c r="AA134" s="34"/>
      <c r="AB134" s="34"/>
      <c r="AC134" s="34" t="s">
        <v>1018</v>
      </c>
      <c r="AD134" s="34" t="s">
        <v>911</v>
      </c>
      <c r="AE134" s="34" t="s">
        <v>1019</v>
      </c>
      <c r="AF134" s="34" t="str">
        <f t="shared" si="23"/>
        <v>清心</v>
      </c>
      <c r="AG134" s="34" t="s">
        <v>286</v>
      </c>
      <c r="AH134" s="34"/>
    </row>
    <row r="135" spans="12:34">
      <c r="L135" s="34" t="s">
        <v>988</v>
      </c>
      <c r="M135" s="35" t="s">
        <v>935</v>
      </c>
      <c r="N135" s="34" t="s">
        <v>991</v>
      </c>
      <c r="O135" s="35"/>
      <c r="P135" s="35"/>
      <c r="Q135" s="34" t="s">
        <v>1011</v>
      </c>
      <c r="R135" s="35" t="str">
        <f t="shared" si="28"/>
        <v>晶凝之華</v>
      </c>
      <c r="S135" s="35" t="s">
        <v>1008</v>
      </c>
      <c r="T135" s="35" t="str">
        <f t="shared" si="29"/>
        <v>晶凝之華</v>
      </c>
      <c r="U135" s="34" t="s">
        <v>1007</v>
      </c>
      <c r="V135" s="34" t="s">
        <v>1016</v>
      </c>
      <c r="W135" s="34" t="s">
        <v>1009</v>
      </c>
      <c r="X135" s="34"/>
      <c r="Y135" s="34"/>
      <c r="Z135" s="34"/>
      <c r="AA135" s="34"/>
      <c r="AB135" s="34"/>
      <c r="AC135" s="34" t="s">
        <v>1018</v>
      </c>
      <c r="AD135" s="34" t="s">
        <v>894</v>
      </c>
      <c r="AE135" s="34" t="s">
        <v>1019</v>
      </c>
      <c r="AF135" s="34" t="str">
        <f t="shared" si="23"/>
        <v>海靈芝</v>
      </c>
      <c r="AG135" s="34" t="s">
        <v>286</v>
      </c>
      <c r="AH135" s="34"/>
    </row>
    <row r="136" spans="12:34">
      <c r="L136" s="34" t="s">
        <v>988</v>
      </c>
      <c r="M136" s="35" t="s">
        <v>909</v>
      </c>
      <c r="N136" s="34" t="s">
        <v>991</v>
      </c>
      <c r="O136" s="35"/>
      <c r="P136" s="35"/>
      <c r="Q136" s="34" t="s">
        <v>1011</v>
      </c>
      <c r="R136" s="35" t="str">
        <f t="shared" si="28"/>
        <v>魔偶機心</v>
      </c>
      <c r="S136" s="35" t="s">
        <v>1008</v>
      </c>
      <c r="T136" s="35" t="str">
        <f t="shared" si="29"/>
        <v>魔偶機心</v>
      </c>
      <c r="U136" s="34" t="s">
        <v>1007</v>
      </c>
      <c r="V136" s="34" t="s">
        <v>1016</v>
      </c>
      <c r="W136" s="34" t="s">
        <v>1009</v>
      </c>
      <c r="X136" s="34"/>
      <c r="Y136" s="34"/>
      <c r="Z136" s="34"/>
      <c r="AA136" s="34"/>
      <c r="AB136" s="34"/>
      <c r="AC136" s="34" t="s">
        <v>1018</v>
      </c>
      <c r="AD136" s="34" t="s">
        <v>890</v>
      </c>
      <c r="AE136" s="34" t="s">
        <v>1019</v>
      </c>
      <c r="AF136" s="34" t="str">
        <f t="shared" si="23"/>
        <v>緋櫻繡球</v>
      </c>
      <c r="AG136" s="34" t="s">
        <v>286</v>
      </c>
      <c r="AH136" s="34"/>
    </row>
    <row r="137" spans="12:34">
      <c r="L137" s="34" t="s">
        <v>988</v>
      </c>
      <c r="M137" s="35" t="s">
        <v>926</v>
      </c>
      <c r="N137" s="34" t="s">
        <v>991</v>
      </c>
      <c r="O137" s="34"/>
      <c r="P137" s="34"/>
      <c r="Q137" s="34" t="s">
        <v>1011</v>
      </c>
      <c r="R137" s="35" t="str">
        <f>M119</f>
        <v>恒常機關之心</v>
      </c>
      <c r="S137" s="35" t="s">
        <v>1008</v>
      </c>
      <c r="T137" s="35" t="str">
        <f>R137</f>
        <v>恒常機關之心</v>
      </c>
      <c r="U137" s="34" t="s">
        <v>1007</v>
      </c>
      <c r="V137" s="34" t="s">
        <v>1016</v>
      </c>
      <c r="W137" s="34" t="s">
        <v>1009</v>
      </c>
      <c r="X137" s="34"/>
      <c r="Y137" s="34"/>
      <c r="Z137" s="34"/>
      <c r="AA137" s="34"/>
      <c r="AB137" s="34"/>
      <c r="AC137" s="34" t="s">
        <v>1018</v>
      </c>
      <c r="AD137" s="34" t="s">
        <v>878</v>
      </c>
      <c r="AE137" s="34" t="s">
        <v>1019</v>
      </c>
      <c r="AF137" s="34" t="str">
        <f t="shared" si="23"/>
        <v>鳴草</v>
      </c>
      <c r="AG137" s="34" t="s">
        <v>286</v>
      </c>
      <c r="AH137" s="34"/>
    </row>
    <row r="138" spans="12:34">
      <c r="L138" s="34" t="s">
        <v>988</v>
      </c>
      <c r="M138" s="35" t="s">
        <v>911</v>
      </c>
      <c r="N138" s="34" t="s">
        <v>991</v>
      </c>
      <c r="O138" s="34"/>
      <c r="P138" s="34"/>
      <c r="Q138" s="34" t="s">
        <v>1011</v>
      </c>
      <c r="R138" s="35" t="str">
        <f t="shared" ref="R138" si="30">M120</f>
        <v>陰燃之珠</v>
      </c>
      <c r="S138" s="35" t="s">
        <v>1008</v>
      </c>
      <c r="T138" s="35" t="str">
        <f t="shared" ref="T138" si="31">R138</f>
        <v>陰燃之珠</v>
      </c>
      <c r="U138" s="34" t="s">
        <v>1007</v>
      </c>
      <c r="V138" s="34" t="s">
        <v>1016</v>
      </c>
      <c r="W138" s="34" t="s">
        <v>1009</v>
      </c>
      <c r="X138" s="34"/>
      <c r="Y138" s="34"/>
      <c r="Z138" s="34"/>
      <c r="AA138" s="34"/>
      <c r="AB138" s="34"/>
      <c r="AC138" s="34" t="s">
        <v>1018</v>
      </c>
      <c r="AD138" s="34" t="s">
        <v>884</v>
      </c>
      <c r="AE138" s="34" t="s">
        <v>1019</v>
      </c>
      <c r="AF138" s="34" t="str">
        <f t="shared" si="23"/>
        <v>晶化骨髓</v>
      </c>
      <c r="AG138" s="34" t="s">
        <v>286</v>
      </c>
      <c r="AH138" s="34"/>
    </row>
    <row r="139" spans="12:34">
      <c r="L139" s="34" t="s">
        <v>988</v>
      </c>
      <c r="M139" s="35" t="s">
        <v>894</v>
      </c>
      <c r="N139" s="34" t="s">
        <v>991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 t="s">
        <v>1018</v>
      </c>
      <c r="AD139" s="34" t="s">
        <v>1003</v>
      </c>
      <c r="AE139" s="34" t="s">
        <v>1019</v>
      </c>
      <c r="AF139" s="34" t="str">
        <f t="shared" si="23"/>
        <v>歷戰的箭簇</v>
      </c>
      <c r="AG139" s="34" t="s">
        <v>286</v>
      </c>
      <c r="AH139" s="34"/>
    </row>
    <row r="140" spans="12:34">
      <c r="L140" s="34" t="s">
        <v>988</v>
      </c>
      <c r="M140" s="35" t="s">
        <v>890</v>
      </c>
      <c r="N140" s="34" t="s">
        <v>991</v>
      </c>
      <c r="O140" s="34"/>
      <c r="P140" s="34"/>
      <c r="Q140" s="34" t="s">
        <v>1012</v>
      </c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 t="s">
        <v>1018</v>
      </c>
      <c r="AD140" s="34" t="s">
        <v>879</v>
      </c>
      <c r="AE140" s="34" t="s">
        <v>1019</v>
      </c>
      <c r="AF140" s="34" t="str">
        <f t="shared" si="23"/>
        <v>禁咒繪卷</v>
      </c>
      <c r="AG140" s="34" t="s">
        <v>286</v>
      </c>
      <c r="AH140" s="34"/>
    </row>
    <row r="141" spans="12:34">
      <c r="L141" s="34" t="s">
        <v>988</v>
      </c>
      <c r="M141" s="35" t="s">
        <v>878</v>
      </c>
      <c r="N141" s="34" t="s">
        <v>991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 t="s">
        <v>1018</v>
      </c>
      <c r="AD141" s="34" t="s">
        <v>895</v>
      </c>
      <c r="AE141" s="34" t="s">
        <v>1019</v>
      </c>
      <c r="AF141" s="34" t="str">
        <f t="shared" si="23"/>
        <v>攫金鴉印</v>
      </c>
      <c r="AG141" s="34" t="s">
        <v>286</v>
      </c>
      <c r="AH141" s="34"/>
    </row>
    <row r="142" spans="12:34">
      <c r="L142" s="34" t="s">
        <v>988</v>
      </c>
      <c r="M142" s="35" t="s">
        <v>884</v>
      </c>
      <c r="N142" s="34" t="s">
        <v>991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 t="s">
        <v>1018</v>
      </c>
      <c r="AD142" s="34" t="s">
        <v>899</v>
      </c>
      <c r="AE142" s="34" t="s">
        <v>1019</v>
      </c>
      <c r="AF142" s="34" t="str">
        <f t="shared" si="23"/>
        <v>不祥的面具</v>
      </c>
      <c r="AG142" s="34" t="s">
        <v>286</v>
      </c>
      <c r="AH142" s="34"/>
    </row>
    <row r="143" spans="12:34"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 t="s">
        <v>1018</v>
      </c>
      <c r="AD143" s="34" t="s">
        <v>906</v>
      </c>
      <c r="AE143" s="34" t="s">
        <v>1019</v>
      </c>
      <c r="AF143" s="34" t="str">
        <f t="shared" si="23"/>
        <v>尉官的徽記</v>
      </c>
      <c r="AG143" s="34" t="s">
        <v>286</v>
      </c>
      <c r="AH143" s="34"/>
    </row>
    <row r="144" spans="12:34"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 t="s">
        <v>1018</v>
      </c>
      <c r="AD144" s="34" t="s">
        <v>885</v>
      </c>
      <c r="AE144" s="34" t="s">
        <v>1019</v>
      </c>
      <c r="AF144" s="34" t="str">
        <f t="shared" si="23"/>
        <v>原素花蜜</v>
      </c>
      <c r="AG144" s="34" t="s">
        <v>286</v>
      </c>
      <c r="AH144" s="34"/>
    </row>
    <row r="145" spans="12:34">
      <c r="L145" s="34" t="s">
        <v>993</v>
      </c>
      <c r="M145" s="35" t="s">
        <v>1004</v>
      </c>
      <c r="N145" s="34" t="s">
        <v>992</v>
      </c>
      <c r="O145" s="34"/>
      <c r="P145" s="34"/>
      <c r="Q145" s="34" t="s">
        <v>255</v>
      </c>
      <c r="R145" s="34" t="s">
        <v>1006</v>
      </c>
      <c r="S145" s="34" t="s">
        <v>1020</v>
      </c>
      <c r="T145" s="34"/>
      <c r="U145" s="34"/>
      <c r="V145" s="34"/>
      <c r="W145" s="34"/>
      <c r="X145" s="34"/>
      <c r="Y145" s="34"/>
      <c r="Z145" s="34"/>
      <c r="AA145" s="34"/>
      <c r="AB145" s="34"/>
      <c r="AC145" s="34" t="s">
        <v>1018</v>
      </c>
      <c r="AD145" s="34" t="s">
        <v>912</v>
      </c>
      <c r="AE145" s="34" t="s">
        <v>1019</v>
      </c>
      <c r="AF145" s="34" t="str">
        <f t="shared" si="23"/>
        <v>史萊姆原漿</v>
      </c>
      <c r="AG145" s="34" t="s">
        <v>286</v>
      </c>
      <c r="AH145" s="34"/>
    </row>
    <row r="146" spans="12:34">
      <c r="L146" s="34" t="s">
        <v>993</v>
      </c>
      <c r="M146" s="35" t="s">
        <v>879</v>
      </c>
      <c r="N146" s="34" t="s">
        <v>992</v>
      </c>
      <c r="O146" s="34"/>
      <c r="P146" s="34"/>
      <c r="Q146" s="34" t="s">
        <v>255</v>
      </c>
      <c r="R146" s="34" t="s">
        <v>924</v>
      </c>
      <c r="S146" s="34" t="s">
        <v>1020</v>
      </c>
      <c r="T146" s="34"/>
      <c r="U146" s="34"/>
      <c r="V146" s="34"/>
      <c r="W146" s="34"/>
      <c r="X146" s="34"/>
      <c r="Y146" s="34"/>
      <c r="Z146" s="34"/>
      <c r="AA146" s="34"/>
      <c r="AB146" s="34"/>
      <c r="AC146" s="34" t="s">
        <v>1018</v>
      </c>
      <c r="AD146" s="34" t="s">
        <v>891</v>
      </c>
      <c r="AE146" s="34" t="s">
        <v>1019</v>
      </c>
      <c r="AF146" s="34" t="str">
        <f t="shared" si="23"/>
        <v>名刀鐔</v>
      </c>
      <c r="AG146" s="34" t="s">
        <v>286</v>
      </c>
      <c r="AH146" s="34"/>
    </row>
    <row r="147" spans="12:34">
      <c r="L147" s="34" t="s">
        <v>993</v>
      </c>
      <c r="M147" s="35" t="s">
        <v>895</v>
      </c>
      <c r="N147" s="34" t="s">
        <v>992</v>
      </c>
      <c r="O147" s="34"/>
      <c r="P147" s="34"/>
      <c r="Q147" s="34" t="s">
        <v>255</v>
      </c>
      <c r="R147" s="34" t="s">
        <v>931</v>
      </c>
      <c r="S147" s="34" t="s">
        <v>1020</v>
      </c>
      <c r="T147" s="34"/>
      <c r="U147" s="34"/>
      <c r="V147" s="34"/>
      <c r="W147" s="34"/>
      <c r="X147" s="34"/>
      <c r="Y147" s="34"/>
      <c r="Z147" s="34"/>
      <c r="AA147" s="34"/>
      <c r="AB147" s="34"/>
      <c r="AC147" s="34" t="s">
        <v>1018</v>
      </c>
      <c r="AD147" s="34" t="s">
        <v>994</v>
      </c>
      <c r="AE147" s="34" t="s">
        <v>1019</v>
      </c>
      <c r="AF147" s="34" t="str">
        <f t="shared" si="23"/>
        <v>自由_的哲學</v>
      </c>
      <c r="AG147" s="34" t="s">
        <v>286</v>
      </c>
      <c r="AH147" s="34"/>
    </row>
    <row r="148" spans="12:34">
      <c r="L148" s="34" t="s">
        <v>993</v>
      </c>
      <c r="M148" s="35" t="s">
        <v>899</v>
      </c>
      <c r="N148" s="34" t="s">
        <v>992</v>
      </c>
      <c r="O148" s="34"/>
      <c r="P148" s="34"/>
      <c r="Q148" s="34" t="s">
        <v>255</v>
      </c>
      <c r="R148" s="34" t="s">
        <v>888</v>
      </c>
      <c r="S148" s="34" t="s">
        <v>1020</v>
      </c>
      <c r="T148" s="34"/>
      <c r="U148" s="34"/>
      <c r="V148" s="34"/>
      <c r="W148" s="34"/>
      <c r="X148" s="34"/>
      <c r="Y148" s="34"/>
      <c r="Z148" s="34"/>
      <c r="AA148" s="34"/>
      <c r="AB148" s="34"/>
      <c r="AC148" s="34" t="s">
        <v>1018</v>
      </c>
      <c r="AD148" s="34" t="s">
        <v>995</v>
      </c>
      <c r="AE148" s="34" t="s">
        <v>1019</v>
      </c>
      <c r="AF148" s="34" t="str">
        <f t="shared" si="23"/>
        <v>黃金_的哲學</v>
      </c>
      <c r="AG148" s="34" t="s">
        <v>286</v>
      </c>
      <c r="AH148" s="34"/>
    </row>
    <row r="149" spans="12:34">
      <c r="L149" s="34" t="s">
        <v>993</v>
      </c>
      <c r="M149" s="35" t="s">
        <v>906</v>
      </c>
      <c r="N149" s="34" t="s">
        <v>992</v>
      </c>
      <c r="O149" s="34"/>
      <c r="P149" s="34"/>
      <c r="Q149" s="34" t="s">
        <v>255</v>
      </c>
      <c r="R149" s="34" t="s">
        <v>882</v>
      </c>
      <c r="S149" s="34" t="s">
        <v>1020</v>
      </c>
      <c r="T149" s="34"/>
      <c r="U149" s="34"/>
      <c r="V149" s="34"/>
      <c r="W149" s="34"/>
      <c r="X149" s="34"/>
      <c r="Y149" s="34"/>
      <c r="Z149" s="34"/>
      <c r="AA149" s="34"/>
      <c r="AB149" s="34"/>
      <c r="AC149" s="34" t="s">
        <v>1018</v>
      </c>
      <c r="AD149" s="34" t="s">
        <v>996</v>
      </c>
      <c r="AE149" s="34" t="s">
        <v>1019</v>
      </c>
      <c r="AF149" s="34" t="str">
        <f t="shared" si="23"/>
        <v>抗爭_的哲學</v>
      </c>
      <c r="AG149" s="34" t="s">
        <v>286</v>
      </c>
      <c r="AH149" s="34"/>
    </row>
    <row r="150" spans="12:34">
      <c r="L150" s="34" t="s">
        <v>993</v>
      </c>
      <c r="M150" s="35" t="s">
        <v>885</v>
      </c>
      <c r="N150" s="34" t="s">
        <v>992</v>
      </c>
      <c r="O150" s="34"/>
      <c r="P150" s="34"/>
      <c r="Q150" s="34" t="s">
        <v>255</v>
      </c>
      <c r="R150" s="34" t="s">
        <v>914</v>
      </c>
      <c r="S150" s="34" t="s">
        <v>1020</v>
      </c>
      <c r="T150" s="34"/>
      <c r="U150" s="34"/>
      <c r="V150" s="34"/>
      <c r="W150" s="34"/>
      <c r="X150" s="34"/>
      <c r="Y150" s="34"/>
      <c r="Z150" s="34"/>
      <c r="AA150" s="34"/>
      <c r="AB150" s="34"/>
      <c r="AC150" s="34" t="s">
        <v>1018</v>
      </c>
      <c r="AD150" s="34" t="s">
        <v>997</v>
      </c>
      <c r="AE150" s="34" t="s">
        <v>1019</v>
      </c>
      <c r="AF150" s="34" t="str">
        <f t="shared" si="23"/>
        <v>勤勞_的哲學</v>
      </c>
      <c r="AG150" s="34" t="s">
        <v>286</v>
      </c>
      <c r="AH150" s="34"/>
    </row>
    <row r="151" spans="12:34">
      <c r="L151" s="34" t="s">
        <v>993</v>
      </c>
      <c r="M151" s="35" t="s">
        <v>912</v>
      </c>
      <c r="N151" s="34" t="s">
        <v>992</v>
      </c>
      <c r="O151" s="34"/>
      <c r="P151" s="34"/>
      <c r="Q151" s="34"/>
      <c r="R151" s="34"/>
      <c r="S151" s="34"/>
      <c r="T151" s="34" t="s">
        <v>255</v>
      </c>
      <c r="U151" s="34" t="s">
        <v>919</v>
      </c>
      <c r="V151" s="34" t="s">
        <v>1067</v>
      </c>
      <c r="W151" s="36" t="s">
        <v>1021</v>
      </c>
      <c r="X151" s="34" t="s">
        <v>1066</v>
      </c>
      <c r="Y151" s="34"/>
      <c r="Z151" s="34"/>
      <c r="AA151" s="34"/>
      <c r="AB151" s="34"/>
      <c r="AC151" s="34" t="s">
        <v>1018</v>
      </c>
      <c r="AD151" s="34" t="s">
        <v>998</v>
      </c>
      <c r="AE151" s="34" t="s">
        <v>1019</v>
      </c>
      <c r="AF151" s="34" t="str">
        <f t="shared" si="23"/>
        <v>詩文_的哲學</v>
      </c>
      <c r="AG151" s="34" t="s">
        <v>286</v>
      </c>
      <c r="AH151" s="34"/>
    </row>
    <row r="152" spans="12:34">
      <c r="L152" s="34" t="s">
        <v>993</v>
      </c>
      <c r="M152" s="35" t="s">
        <v>891</v>
      </c>
      <c r="N152" s="34" t="s">
        <v>992</v>
      </c>
      <c r="O152" s="34"/>
      <c r="P152" s="34"/>
      <c r="Q152" s="34"/>
      <c r="R152" s="34"/>
      <c r="S152" s="34"/>
      <c r="T152" s="34" t="s">
        <v>257</v>
      </c>
      <c r="U152" s="34" t="s">
        <v>925</v>
      </c>
      <c r="V152" s="34" t="s">
        <v>1067</v>
      </c>
      <c r="W152" s="36" t="s">
        <v>1022</v>
      </c>
      <c r="X152" s="34" t="s">
        <v>1066</v>
      </c>
      <c r="Y152" s="34"/>
      <c r="Z152" s="34"/>
      <c r="AA152" s="34"/>
      <c r="AB152" s="34"/>
      <c r="AC152" s="34" t="s">
        <v>1018</v>
      </c>
      <c r="AD152" s="34" t="s">
        <v>999</v>
      </c>
      <c r="AE152" s="34" t="s">
        <v>1019</v>
      </c>
      <c r="AF152" s="34" t="str">
        <f t="shared" si="23"/>
        <v>繁榮_的哲學</v>
      </c>
      <c r="AG152" s="34" t="s">
        <v>286</v>
      </c>
      <c r="AH152" s="34"/>
    </row>
    <row r="153" spans="12:34">
      <c r="L153" s="34"/>
      <c r="M153" s="34"/>
      <c r="N153" s="34"/>
      <c r="O153" s="34"/>
      <c r="P153" s="34"/>
      <c r="Q153" s="34"/>
      <c r="R153" s="34"/>
      <c r="S153" s="34"/>
      <c r="T153" s="34" t="s">
        <v>257</v>
      </c>
      <c r="U153" s="34" t="s">
        <v>932</v>
      </c>
      <c r="V153" s="34" t="s">
        <v>1067</v>
      </c>
      <c r="W153" s="36" t="s">
        <v>1023</v>
      </c>
      <c r="X153" s="34" t="s">
        <v>1066</v>
      </c>
      <c r="Y153" s="34"/>
      <c r="Z153" s="34"/>
      <c r="AA153" s="34"/>
      <c r="AB153" s="34"/>
      <c r="AC153" s="34" t="s">
        <v>1018</v>
      </c>
      <c r="AD153" s="34" t="s">
        <v>1000</v>
      </c>
      <c r="AE153" s="34" t="s">
        <v>1019</v>
      </c>
      <c r="AF153" s="34" t="str">
        <f t="shared" si="23"/>
        <v>風雅_的哲學</v>
      </c>
      <c r="AG153" s="34" t="s">
        <v>286</v>
      </c>
      <c r="AH153" s="34"/>
    </row>
    <row r="154" spans="12:34">
      <c r="L154" s="34" t="s">
        <v>993</v>
      </c>
      <c r="M154" s="35" t="s">
        <v>994</v>
      </c>
      <c r="N154" s="34" t="s">
        <v>992</v>
      </c>
      <c r="O154" s="34"/>
      <c r="P154" s="34"/>
      <c r="Q154" s="34"/>
      <c r="R154" s="34"/>
      <c r="S154" s="34"/>
      <c r="T154" s="34" t="s">
        <v>257</v>
      </c>
      <c r="U154" s="34" t="s">
        <v>904</v>
      </c>
      <c r="V154" s="34" t="s">
        <v>1067</v>
      </c>
      <c r="W154" s="36" t="s">
        <v>1024</v>
      </c>
      <c r="X154" s="34" t="s">
        <v>1066</v>
      </c>
      <c r="Y154" s="34"/>
      <c r="Z154" s="34"/>
      <c r="AA154" s="34"/>
      <c r="AB154" s="34"/>
      <c r="AC154" s="34" t="s">
        <v>1018</v>
      </c>
      <c r="AD154" s="34" t="s">
        <v>1001</v>
      </c>
      <c r="AE154" s="34" t="s">
        <v>1019</v>
      </c>
      <c r="AF154" s="34" t="str">
        <f t="shared" si="23"/>
        <v>浮世_的哲學</v>
      </c>
      <c r="AG154" s="34" t="s">
        <v>286</v>
      </c>
      <c r="AH154" s="34"/>
    </row>
    <row r="155" spans="12:34">
      <c r="L155" s="34" t="s">
        <v>993</v>
      </c>
      <c r="M155" s="35" t="s">
        <v>995</v>
      </c>
      <c r="N155" s="34" t="s">
        <v>992</v>
      </c>
      <c r="O155" s="34"/>
      <c r="P155" s="34"/>
      <c r="Q155" s="34"/>
      <c r="R155" s="34"/>
      <c r="S155" s="34"/>
      <c r="T155" s="34" t="s">
        <v>257</v>
      </c>
      <c r="U155" s="34" t="s">
        <v>929</v>
      </c>
      <c r="V155" s="34" t="s">
        <v>1067</v>
      </c>
      <c r="W155" s="36" t="s">
        <v>1025</v>
      </c>
      <c r="X155" s="34" t="s">
        <v>1066</v>
      </c>
      <c r="Y155" s="34"/>
      <c r="Z155" s="34"/>
      <c r="AA155" s="34"/>
      <c r="AB155" s="34"/>
      <c r="AC155" s="34" t="s">
        <v>1018</v>
      </c>
      <c r="AD155" s="34" t="s">
        <v>1002</v>
      </c>
      <c r="AE155" s="34" t="s">
        <v>1019</v>
      </c>
      <c r="AF155" s="34" t="str">
        <f t="shared" si="23"/>
        <v>天光_的哲學</v>
      </c>
      <c r="AG155" s="34" t="s">
        <v>286</v>
      </c>
      <c r="AH155" s="34"/>
    </row>
    <row r="156" spans="12:34">
      <c r="L156" s="34" t="s">
        <v>993</v>
      </c>
      <c r="M156" s="35" t="s">
        <v>996</v>
      </c>
      <c r="N156" s="34" t="s">
        <v>992</v>
      </c>
      <c r="O156" s="34"/>
      <c r="P156" s="34"/>
      <c r="Q156" s="34"/>
      <c r="R156" s="34"/>
      <c r="S156" s="34"/>
      <c r="T156" s="34" t="s">
        <v>257</v>
      </c>
      <c r="U156" s="34" t="s">
        <v>915</v>
      </c>
      <c r="V156" s="34" t="s">
        <v>1067</v>
      </c>
      <c r="W156" s="36" t="s">
        <v>1026</v>
      </c>
      <c r="X156" s="34" t="s">
        <v>1066</v>
      </c>
      <c r="Y156" s="34"/>
      <c r="Z156" s="34"/>
      <c r="AA156" s="34"/>
      <c r="AB156" s="34"/>
      <c r="AC156" s="34" t="s">
        <v>1018</v>
      </c>
      <c r="AD156" s="34" t="s">
        <v>928</v>
      </c>
      <c r="AE156" s="34" t="s">
        <v>1019</v>
      </c>
      <c r="AF156" s="34" t="str">
        <f t="shared" si="23"/>
        <v>北風之環</v>
      </c>
      <c r="AG156" s="34" t="s">
        <v>286</v>
      </c>
      <c r="AH156" s="34"/>
    </row>
    <row r="157" spans="12:34">
      <c r="L157" s="34" t="s">
        <v>993</v>
      </c>
      <c r="M157" s="35" t="s">
        <v>997</v>
      </c>
      <c r="N157" s="34" t="s">
        <v>992</v>
      </c>
      <c r="O157" s="34"/>
      <c r="P157" s="34"/>
      <c r="Q157" s="34"/>
      <c r="R157" s="34"/>
      <c r="S157" s="34"/>
      <c r="T157" s="34" t="s">
        <v>257</v>
      </c>
      <c r="U157" s="34" t="s">
        <v>901</v>
      </c>
      <c r="V157" s="34" t="s">
        <v>1067</v>
      </c>
      <c r="W157" s="36" t="s">
        <v>1027</v>
      </c>
      <c r="X157" s="34" t="s">
        <v>1066</v>
      </c>
      <c r="Y157" s="34"/>
      <c r="Z157" s="34"/>
      <c r="AA157" s="34"/>
      <c r="AB157" s="34"/>
      <c r="AC157" s="34" t="s">
        <v>1018</v>
      </c>
      <c r="AD157" s="34" t="s">
        <v>939</v>
      </c>
      <c r="AE157" s="34" t="s">
        <v>1019</v>
      </c>
      <c r="AF157" s="34" t="str">
        <f t="shared" si="23"/>
        <v>東風的吐息</v>
      </c>
      <c r="AG157" s="34" t="s">
        <v>286</v>
      </c>
      <c r="AH157" s="34"/>
    </row>
    <row r="158" spans="12:34">
      <c r="L158" s="34" t="s">
        <v>993</v>
      </c>
      <c r="M158" s="35" t="s">
        <v>998</v>
      </c>
      <c r="N158" s="34" t="s">
        <v>992</v>
      </c>
      <c r="O158" s="34"/>
      <c r="P158" s="34"/>
      <c r="Q158" s="34"/>
      <c r="R158" s="34"/>
      <c r="S158" s="34"/>
      <c r="T158" s="34" t="s">
        <v>257</v>
      </c>
      <c r="U158" s="34" t="s">
        <v>897</v>
      </c>
      <c r="V158" s="34" t="s">
        <v>1067</v>
      </c>
      <c r="W158" s="36" t="s">
        <v>1028</v>
      </c>
      <c r="X158" s="34" t="s">
        <v>1066</v>
      </c>
      <c r="Y158" s="34"/>
      <c r="Z158" s="34"/>
      <c r="AA158" s="34"/>
      <c r="AB158" s="34"/>
      <c r="AC158" s="34" t="s">
        <v>1018</v>
      </c>
      <c r="AD158" s="34" t="s">
        <v>938</v>
      </c>
      <c r="AE158" s="34" t="s">
        <v>1019</v>
      </c>
      <c r="AF158" s="34" t="str">
        <f t="shared" si="23"/>
        <v>東風之翎</v>
      </c>
      <c r="AG158" s="34" t="s">
        <v>286</v>
      </c>
      <c r="AH158" s="34"/>
    </row>
    <row r="159" spans="12:34">
      <c r="L159" s="34" t="s">
        <v>993</v>
      </c>
      <c r="M159" s="35" t="s">
        <v>999</v>
      </c>
      <c r="N159" s="34" t="s">
        <v>992</v>
      </c>
      <c r="O159" s="34"/>
      <c r="P159" s="34"/>
      <c r="Q159" s="34"/>
      <c r="R159" s="34"/>
      <c r="S159" s="34"/>
      <c r="T159" s="34" t="s">
        <v>257</v>
      </c>
      <c r="U159" s="34" t="s">
        <v>883</v>
      </c>
      <c r="V159" s="34" t="s">
        <v>1067</v>
      </c>
      <c r="W159" s="36" t="s">
        <v>1029</v>
      </c>
      <c r="X159" s="34" t="s">
        <v>1066</v>
      </c>
      <c r="Y159" s="34"/>
      <c r="Z159" s="34"/>
      <c r="AA159" s="34"/>
      <c r="AB159" s="34"/>
      <c r="AC159" s="34" t="s">
        <v>1018</v>
      </c>
      <c r="AD159" s="34" t="s">
        <v>937</v>
      </c>
      <c r="AE159" s="34" t="s">
        <v>1019</v>
      </c>
      <c r="AF159" s="34" t="str">
        <f t="shared" si="23"/>
        <v>北風的魂匣</v>
      </c>
      <c r="AG159" s="34" t="s">
        <v>286</v>
      </c>
      <c r="AH159" s="34"/>
    </row>
    <row r="160" spans="12:34">
      <c r="L160" s="34" t="s">
        <v>993</v>
      </c>
      <c r="M160" s="35" t="s">
        <v>1000</v>
      </c>
      <c r="N160" s="34" t="s">
        <v>992</v>
      </c>
      <c r="O160" s="34"/>
      <c r="P160" s="34"/>
      <c r="Q160" s="34"/>
      <c r="R160" s="34"/>
      <c r="S160" s="34"/>
      <c r="T160" s="34" t="s">
        <v>257</v>
      </c>
      <c r="U160" s="34" t="s">
        <v>889</v>
      </c>
      <c r="V160" s="34" t="s">
        <v>1067</v>
      </c>
      <c r="W160" s="36" t="s">
        <v>1030</v>
      </c>
      <c r="X160" s="34" t="s">
        <v>1066</v>
      </c>
      <c r="Y160" s="34"/>
      <c r="Z160" s="34"/>
      <c r="AA160" s="34"/>
      <c r="AB160" s="34"/>
      <c r="AC160" s="34" t="s">
        <v>1018</v>
      </c>
      <c r="AD160" s="34" t="s">
        <v>934</v>
      </c>
      <c r="AE160" s="34" t="s">
        <v>1019</v>
      </c>
      <c r="AF160" s="34" t="str">
        <f t="shared" si="23"/>
        <v>東風之爪</v>
      </c>
      <c r="AG160" s="34" t="s">
        <v>286</v>
      </c>
      <c r="AH160" s="34"/>
    </row>
    <row r="161" spans="12:34">
      <c r="L161" s="34" t="s">
        <v>993</v>
      </c>
      <c r="M161" s="35" t="s">
        <v>1001</v>
      </c>
      <c r="N161" s="34" t="s">
        <v>992</v>
      </c>
      <c r="O161" s="34"/>
      <c r="P161" s="34"/>
      <c r="Q161" s="34"/>
      <c r="R161" s="34"/>
      <c r="S161" s="34"/>
      <c r="T161" s="34" t="s">
        <v>257</v>
      </c>
      <c r="U161" s="34" t="s">
        <v>877</v>
      </c>
      <c r="V161" s="34" t="s">
        <v>1067</v>
      </c>
      <c r="W161" s="36" t="s">
        <v>1031</v>
      </c>
      <c r="X161" s="34" t="s">
        <v>1066</v>
      </c>
      <c r="Y161" s="34"/>
      <c r="Z161" s="34"/>
      <c r="AA161" s="34"/>
      <c r="AB161" s="34"/>
      <c r="AC161" s="34" t="s">
        <v>1018</v>
      </c>
      <c r="AD161" s="34" t="s">
        <v>930</v>
      </c>
      <c r="AE161" s="34" t="s">
        <v>1019</v>
      </c>
      <c r="AF161" s="34" t="str">
        <f t="shared" si="23"/>
        <v>北風之尾</v>
      </c>
      <c r="AG161" s="34" t="s">
        <v>286</v>
      </c>
      <c r="AH161" s="34"/>
    </row>
    <row r="162" spans="12:34">
      <c r="L162" s="34" t="s">
        <v>993</v>
      </c>
      <c r="M162" s="35" t="s">
        <v>1002</v>
      </c>
      <c r="N162" s="34" t="s">
        <v>992</v>
      </c>
      <c r="O162" s="34"/>
      <c r="P162" s="34"/>
      <c r="Q162" s="34"/>
      <c r="R162" s="34"/>
      <c r="S162" s="34"/>
      <c r="T162" s="34" t="s">
        <v>257</v>
      </c>
      <c r="U162" s="34" t="s">
        <v>936</v>
      </c>
      <c r="V162" s="34" t="s">
        <v>1067</v>
      </c>
      <c r="W162" s="36" t="s">
        <v>1032</v>
      </c>
      <c r="X162" s="34" t="s">
        <v>1066</v>
      </c>
      <c r="Y162" s="34"/>
      <c r="Z162" s="34"/>
      <c r="AA162" s="34"/>
      <c r="AB162" s="34"/>
      <c r="AC162" s="34" t="s">
        <v>1018</v>
      </c>
      <c r="AD162" s="34" t="s">
        <v>910</v>
      </c>
      <c r="AE162" s="34" t="s">
        <v>1019</v>
      </c>
      <c r="AF162" s="34" t="str">
        <f t="shared" si="23"/>
        <v>魔王之刃·殘片</v>
      </c>
      <c r="AG162" s="34" t="s">
        <v>286</v>
      </c>
      <c r="AH162" s="34"/>
    </row>
    <row r="163" spans="12:34">
      <c r="L163" s="34"/>
      <c r="M163" s="34"/>
      <c r="N163" s="34"/>
      <c r="O163" s="34"/>
      <c r="P163" s="34"/>
      <c r="Q163" s="34"/>
      <c r="R163" s="34"/>
      <c r="S163" s="34"/>
      <c r="T163" s="34" t="s">
        <v>257</v>
      </c>
      <c r="U163" s="34" t="s">
        <v>927</v>
      </c>
      <c r="V163" s="34" t="s">
        <v>1067</v>
      </c>
      <c r="W163" s="36" t="s">
        <v>1033</v>
      </c>
      <c r="X163" s="34" t="s">
        <v>1066</v>
      </c>
      <c r="Y163" s="34"/>
      <c r="Z163" s="34"/>
      <c r="AA163" s="34"/>
      <c r="AB163" s="34"/>
      <c r="AC163" s="34" t="s">
        <v>1018</v>
      </c>
      <c r="AD163" s="34" t="s">
        <v>917</v>
      </c>
      <c r="AE163" s="34" t="s">
        <v>1019</v>
      </c>
      <c r="AF163" s="34" t="str">
        <f t="shared" si="23"/>
        <v>吞天之鯨·只角</v>
      </c>
      <c r="AG163" s="34" t="s">
        <v>286</v>
      </c>
      <c r="AH163" s="34"/>
    </row>
    <row r="164" spans="12:34">
      <c r="L164" s="34"/>
      <c r="M164" s="34"/>
      <c r="N164" s="34"/>
      <c r="O164" s="34"/>
      <c r="P164" s="34"/>
      <c r="Q164" s="34"/>
      <c r="R164" s="34"/>
      <c r="S164" s="34"/>
      <c r="T164" s="34" t="s">
        <v>257</v>
      </c>
      <c r="U164" s="34" t="s">
        <v>902</v>
      </c>
      <c r="V164" s="34" t="s">
        <v>1067</v>
      </c>
      <c r="W164" s="36" t="s">
        <v>1034</v>
      </c>
      <c r="X164" s="34" t="s">
        <v>1066</v>
      </c>
      <c r="Y164" s="34"/>
      <c r="Z164" s="34"/>
      <c r="AA164" s="34"/>
      <c r="AB164" s="34"/>
      <c r="AC164" s="34" t="s">
        <v>1018</v>
      </c>
      <c r="AD164" s="34" t="s">
        <v>908</v>
      </c>
      <c r="AE164" s="34" t="s">
        <v>1019</v>
      </c>
      <c r="AF164" s="34" t="str">
        <f t="shared" si="23"/>
        <v>武煉之魂·孤影</v>
      </c>
      <c r="AG164" s="34" t="s">
        <v>286</v>
      </c>
      <c r="AH164" s="34"/>
    </row>
    <row r="165" spans="12:34">
      <c r="L165" s="34" t="s">
        <v>988</v>
      </c>
      <c r="M165" s="35" t="s">
        <v>928</v>
      </c>
      <c r="N165" s="34" t="s">
        <v>991</v>
      </c>
      <c r="O165" s="34"/>
      <c r="P165" s="34"/>
      <c r="Q165" s="34"/>
      <c r="R165" s="34"/>
      <c r="S165" s="34"/>
      <c r="T165" s="34" t="s">
        <v>257</v>
      </c>
      <c r="U165" s="34" t="s">
        <v>940</v>
      </c>
      <c r="V165" s="34" t="s">
        <v>1067</v>
      </c>
      <c r="W165" s="36" t="s">
        <v>1035</v>
      </c>
      <c r="X165" s="34" t="s">
        <v>1066</v>
      </c>
      <c r="Y165" s="34"/>
      <c r="Z165" s="34"/>
      <c r="AA165" s="34"/>
      <c r="AB165" s="34"/>
      <c r="AC165" s="34" t="s">
        <v>1018</v>
      </c>
      <c r="AD165" s="34" t="s">
        <v>881</v>
      </c>
      <c r="AE165" s="34" t="s">
        <v>1019</v>
      </c>
      <c r="AF165" s="34" t="str">
        <f t="shared" si="23"/>
        <v>龍王之冕</v>
      </c>
      <c r="AG165" s="34" t="s">
        <v>286</v>
      </c>
      <c r="AH165" s="34"/>
    </row>
    <row r="166" spans="12:34">
      <c r="L166" s="34" t="s">
        <v>988</v>
      </c>
      <c r="M166" s="35" t="s">
        <v>939</v>
      </c>
      <c r="N166" s="34" t="s">
        <v>991</v>
      </c>
      <c r="O166" s="34"/>
      <c r="P166" s="34"/>
      <c r="Q166" s="34"/>
      <c r="R166" s="34"/>
      <c r="S166" s="34"/>
      <c r="T166" s="34" t="s">
        <v>257</v>
      </c>
      <c r="U166" s="34" t="s">
        <v>918</v>
      </c>
      <c r="V166" s="34" t="s">
        <v>1067</v>
      </c>
      <c r="W166" s="36" t="s">
        <v>1036</v>
      </c>
      <c r="X166" s="34" t="s">
        <v>1066</v>
      </c>
      <c r="Y166" s="34"/>
      <c r="Z166" s="34"/>
      <c r="AA166" s="34"/>
      <c r="AB166" s="34"/>
      <c r="AC166" s="34" t="s">
        <v>1018</v>
      </c>
      <c r="AD166" s="34" t="s">
        <v>893</v>
      </c>
      <c r="AE166" s="34" t="s">
        <v>1019</v>
      </c>
      <c r="AF166" s="34" t="str">
        <f t="shared" si="23"/>
        <v>血玉之枝</v>
      </c>
      <c r="AG166" s="34" t="s">
        <v>286</v>
      </c>
      <c r="AH166" s="34"/>
    </row>
    <row r="167" spans="12:34">
      <c r="L167" s="34" t="s">
        <v>988</v>
      </c>
      <c r="M167" s="35" t="s">
        <v>938</v>
      </c>
      <c r="N167" s="34" t="s">
        <v>991</v>
      </c>
      <c r="O167" s="34"/>
      <c r="P167" s="34"/>
      <c r="Q167" s="34"/>
      <c r="R167" s="34"/>
      <c r="S167" s="34"/>
      <c r="T167" s="34" t="s">
        <v>257</v>
      </c>
      <c r="U167" s="34" t="s">
        <v>898</v>
      </c>
      <c r="V167" s="34" t="s">
        <v>1067</v>
      </c>
      <c r="W167" s="36" t="s">
        <v>1037</v>
      </c>
      <c r="X167" s="34" t="s">
        <v>1066</v>
      </c>
      <c r="Y167" s="34"/>
      <c r="Z167" s="34"/>
      <c r="AA167" s="34"/>
      <c r="AB167" s="34"/>
      <c r="AC167" s="34" t="s">
        <v>1018</v>
      </c>
      <c r="AD167" s="34" t="s">
        <v>887</v>
      </c>
      <c r="AE167" s="34" t="s">
        <v>1019</v>
      </c>
      <c r="AF167" s="34" t="str">
        <f t="shared" ref="AF167" si="32">AD167</f>
        <v>鎏金之鱗</v>
      </c>
      <c r="AG167" s="34" t="s">
        <v>286</v>
      </c>
      <c r="AH167" s="34"/>
    </row>
    <row r="168" spans="12:34">
      <c r="L168" s="34" t="s">
        <v>988</v>
      </c>
      <c r="M168" s="35" t="s">
        <v>937</v>
      </c>
      <c r="N168" s="34" t="s">
        <v>991</v>
      </c>
      <c r="O168" s="34"/>
      <c r="P168" s="34"/>
      <c r="Q168" s="34"/>
      <c r="R168" s="34"/>
      <c r="S168" s="34"/>
      <c r="T168" s="34" t="s">
        <v>257</v>
      </c>
      <c r="U168" s="34" t="s">
        <v>921</v>
      </c>
      <c r="V168" s="34" t="s">
        <v>1067</v>
      </c>
      <c r="W168" s="36" t="s">
        <v>1038</v>
      </c>
      <c r="X168" s="34" t="s">
        <v>1066</v>
      </c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2:34">
      <c r="L169" s="34" t="s">
        <v>988</v>
      </c>
      <c r="M169" s="35" t="s">
        <v>934</v>
      </c>
      <c r="N169" s="34" t="s">
        <v>991</v>
      </c>
      <c r="O169" s="34"/>
      <c r="P169" s="34"/>
      <c r="Q169" s="34"/>
      <c r="R169" s="34"/>
      <c r="S169" s="34"/>
      <c r="T169" s="34" t="s">
        <v>257</v>
      </c>
      <c r="U169" s="34" t="s">
        <v>905</v>
      </c>
      <c r="V169" s="34" t="s">
        <v>1067</v>
      </c>
      <c r="W169" s="36" t="s">
        <v>1039</v>
      </c>
      <c r="X169" s="34" t="s">
        <v>1066</v>
      </c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2:34">
      <c r="L170" s="34" t="s">
        <v>988</v>
      </c>
      <c r="M170" s="35" t="s">
        <v>930</v>
      </c>
      <c r="N170" s="34" t="s">
        <v>991</v>
      </c>
      <c r="O170" s="34"/>
      <c r="P170" s="34"/>
      <c r="Q170" s="34"/>
      <c r="R170" s="34"/>
      <c r="S170" s="34"/>
      <c r="T170" s="34" t="s">
        <v>257</v>
      </c>
      <c r="U170" s="34" t="s">
        <v>941</v>
      </c>
      <c r="V170" s="34" t="s">
        <v>1067</v>
      </c>
      <c r="W170" s="36" t="s">
        <v>1041</v>
      </c>
      <c r="X170" s="34" t="s">
        <v>1066</v>
      </c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2:34">
      <c r="L171" s="34" t="s">
        <v>988</v>
      </c>
      <c r="M171" s="35" t="s">
        <v>910</v>
      </c>
      <c r="N171" s="34" t="s">
        <v>991</v>
      </c>
      <c r="O171" s="34"/>
      <c r="P171" s="34"/>
      <c r="Q171" s="34"/>
      <c r="R171" s="34"/>
      <c r="S171" s="34"/>
      <c r="T171" s="34" t="s">
        <v>257</v>
      </c>
      <c r="U171" s="34" t="s">
        <v>920</v>
      </c>
      <c r="V171" s="34" t="s">
        <v>1067</v>
      </c>
      <c r="W171" s="36" t="s">
        <v>1040</v>
      </c>
      <c r="X171" s="34" t="s">
        <v>1066</v>
      </c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2:34">
      <c r="L172" s="34" t="s">
        <v>988</v>
      </c>
      <c r="M172" s="35" t="s">
        <v>917</v>
      </c>
      <c r="N172" s="34" t="s">
        <v>991</v>
      </c>
      <c r="O172" s="34"/>
      <c r="P172" s="34"/>
      <c r="Q172" s="34"/>
      <c r="R172" s="34"/>
      <c r="S172" s="34"/>
      <c r="T172" s="34" t="s">
        <v>257</v>
      </c>
      <c r="U172" s="34" t="s">
        <v>933</v>
      </c>
      <c r="V172" s="34" t="s">
        <v>1067</v>
      </c>
      <c r="W172" s="36" t="s">
        <v>1045</v>
      </c>
      <c r="X172" s="34" t="s">
        <v>1066</v>
      </c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2:34">
      <c r="L173" s="34" t="s">
        <v>988</v>
      </c>
      <c r="M173" s="35" t="s">
        <v>908</v>
      </c>
      <c r="N173" s="34" t="s">
        <v>991</v>
      </c>
      <c r="O173" s="34"/>
      <c r="P173" s="34"/>
      <c r="Q173" s="34"/>
      <c r="R173" s="34"/>
      <c r="S173" s="34"/>
      <c r="T173" s="34" t="s">
        <v>257</v>
      </c>
      <c r="U173" s="34" t="s">
        <v>916</v>
      </c>
      <c r="V173" s="34" t="s">
        <v>1067</v>
      </c>
      <c r="W173" s="36" t="s">
        <v>1044</v>
      </c>
      <c r="X173" s="34" t="s">
        <v>1066</v>
      </c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2:34">
      <c r="L174" s="34" t="s">
        <v>988</v>
      </c>
      <c r="M174" s="35" t="s">
        <v>881</v>
      </c>
      <c r="N174" s="34" t="s">
        <v>991</v>
      </c>
      <c r="O174" s="34"/>
      <c r="P174" s="34"/>
      <c r="Q174" s="34"/>
      <c r="R174" s="34"/>
      <c r="S174" s="34"/>
      <c r="T174" s="34" t="s">
        <v>257</v>
      </c>
      <c r="U174" s="34" t="s">
        <v>935</v>
      </c>
      <c r="V174" s="34" t="s">
        <v>1067</v>
      </c>
      <c r="W174" s="36" t="s">
        <v>1043</v>
      </c>
      <c r="X174" s="34" t="s">
        <v>1066</v>
      </c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2:34">
      <c r="L175" s="34" t="s">
        <v>988</v>
      </c>
      <c r="M175" s="35" t="s">
        <v>893</v>
      </c>
      <c r="N175" s="34" t="s">
        <v>991</v>
      </c>
      <c r="O175" s="34"/>
      <c r="P175" s="34"/>
      <c r="Q175" s="34"/>
      <c r="R175" s="34"/>
      <c r="S175" s="34"/>
      <c r="T175" s="34" t="s">
        <v>257</v>
      </c>
      <c r="U175" s="34" t="s">
        <v>909</v>
      </c>
      <c r="V175" s="34" t="s">
        <v>1067</v>
      </c>
      <c r="W175" s="36" t="s">
        <v>1042</v>
      </c>
      <c r="X175" s="34" t="s">
        <v>1066</v>
      </c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2:34">
      <c r="L176" s="34" t="s">
        <v>988</v>
      </c>
      <c r="M176" s="35" t="s">
        <v>1017</v>
      </c>
      <c r="N176" s="34" t="s">
        <v>991</v>
      </c>
      <c r="O176" s="34"/>
      <c r="P176" s="34"/>
      <c r="Q176" s="34"/>
      <c r="R176" s="34"/>
      <c r="S176" s="34"/>
      <c r="T176" s="34" t="s">
        <v>257</v>
      </c>
      <c r="U176" s="34" t="s">
        <v>926</v>
      </c>
      <c r="V176" s="34" t="s">
        <v>1067</v>
      </c>
      <c r="W176" s="36" t="s">
        <v>1046</v>
      </c>
      <c r="X176" s="34" t="s">
        <v>1066</v>
      </c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2:34">
      <c r="L177" s="34"/>
      <c r="M177" s="34"/>
      <c r="N177" s="34"/>
      <c r="O177" s="34"/>
      <c r="P177" s="34"/>
      <c r="Q177" s="34"/>
      <c r="R177" s="34"/>
      <c r="S177" s="34"/>
      <c r="T177" s="34" t="s">
        <v>257</v>
      </c>
      <c r="U177" s="34" t="s">
        <v>911</v>
      </c>
      <c r="V177" s="34" t="s">
        <v>1067</v>
      </c>
      <c r="W177" s="36" t="s">
        <v>1047</v>
      </c>
      <c r="X177" s="34" t="s">
        <v>1066</v>
      </c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2:34">
      <c r="L178" s="34"/>
      <c r="M178" s="34"/>
      <c r="N178" s="34"/>
      <c r="O178" s="34"/>
      <c r="P178" s="34"/>
      <c r="Q178" s="34"/>
      <c r="R178" s="34"/>
      <c r="S178" s="34"/>
      <c r="T178" s="34" t="s">
        <v>257</v>
      </c>
      <c r="U178" s="34" t="s">
        <v>894</v>
      </c>
      <c r="V178" s="34" t="s">
        <v>1067</v>
      </c>
      <c r="W178" s="36" t="s">
        <v>1048</v>
      </c>
      <c r="X178" s="34" t="s">
        <v>1066</v>
      </c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2:34">
      <c r="L179" s="34"/>
      <c r="M179" s="34"/>
      <c r="N179" s="34"/>
      <c r="O179" s="34"/>
      <c r="P179" s="34"/>
      <c r="Q179" s="34"/>
      <c r="R179" s="34"/>
      <c r="S179" s="34"/>
      <c r="T179" s="34" t="s">
        <v>257</v>
      </c>
      <c r="U179" s="34" t="s">
        <v>890</v>
      </c>
      <c r="V179" s="34" t="s">
        <v>1067</v>
      </c>
      <c r="W179" s="36" t="s">
        <v>1049</v>
      </c>
      <c r="X179" s="34" t="s">
        <v>1066</v>
      </c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2:34">
      <c r="L180" s="34" t="s">
        <v>24</v>
      </c>
      <c r="M180" s="36" t="s">
        <v>1130</v>
      </c>
      <c r="N180" s="34" t="s">
        <v>0</v>
      </c>
      <c r="O180" s="36" t="s">
        <v>1206</v>
      </c>
      <c r="P180" s="34" t="s">
        <v>25</v>
      </c>
      <c r="Q180" s="34"/>
      <c r="R180" s="34"/>
      <c r="S180" s="34"/>
      <c r="T180" s="34" t="s">
        <v>257</v>
      </c>
      <c r="U180" s="34" t="s">
        <v>878</v>
      </c>
      <c r="V180" s="34" t="s">
        <v>1067</v>
      </c>
      <c r="W180" s="36" t="s">
        <v>1050</v>
      </c>
      <c r="X180" s="34" t="s">
        <v>1066</v>
      </c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2:34">
      <c r="L181" s="34" t="s">
        <v>24</v>
      </c>
      <c r="M181" s="36" t="s">
        <v>1131</v>
      </c>
      <c r="N181" s="34" t="s">
        <v>0</v>
      </c>
      <c r="O181" s="36" t="s">
        <v>1207</v>
      </c>
      <c r="P181" s="34" t="s">
        <v>25</v>
      </c>
      <c r="Q181" s="34"/>
      <c r="R181" s="34"/>
      <c r="S181" s="34"/>
      <c r="T181" s="34" t="s">
        <v>257</v>
      </c>
      <c r="U181" s="34" t="s">
        <v>884</v>
      </c>
      <c r="V181" s="34" t="s">
        <v>1067</v>
      </c>
      <c r="W181" s="36" t="s">
        <v>1051</v>
      </c>
      <c r="X181" s="34" t="s">
        <v>1066</v>
      </c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2:34">
      <c r="L182" s="34" t="s">
        <v>24</v>
      </c>
      <c r="M182" s="36" t="s">
        <v>1132</v>
      </c>
      <c r="N182" s="34" t="s">
        <v>0</v>
      </c>
      <c r="O182" s="36" t="s">
        <v>1208</v>
      </c>
      <c r="P182" s="34" t="s">
        <v>25</v>
      </c>
      <c r="Q182" s="34" t="s">
        <v>255</v>
      </c>
      <c r="R182" s="34" t="s">
        <v>1004</v>
      </c>
      <c r="S182" s="34" t="s">
        <v>1020</v>
      </c>
      <c r="T182" s="34" t="s">
        <v>257</v>
      </c>
      <c r="U182" s="34" t="s">
        <v>1052</v>
      </c>
      <c r="V182" s="34" t="s">
        <v>1067</v>
      </c>
      <c r="W182" s="36" t="s">
        <v>1053</v>
      </c>
      <c r="X182" s="34" t="s">
        <v>1066</v>
      </c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2:34">
      <c r="L183" s="34" t="s">
        <v>24</v>
      </c>
      <c r="M183" s="36" t="s">
        <v>1133</v>
      </c>
      <c r="N183" s="34" t="s">
        <v>0</v>
      </c>
      <c r="O183" s="36" t="s">
        <v>1209</v>
      </c>
      <c r="P183" s="34" t="s">
        <v>25</v>
      </c>
      <c r="Q183" s="34" t="s">
        <v>255</v>
      </c>
      <c r="R183" s="34" t="s">
        <v>1071</v>
      </c>
      <c r="S183" s="34" t="s">
        <v>1020</v>
      </c>
      <c r="T183" s="34" t="s">
        <v>257</v>
      </c>
      <c r="U183" s="34" t="s">
        <v>939</v>
      </c>
      <c r="V183" s="34" t="s">
        <v>1067</v>
      </c>
      <c r="W183" s="36" t="s">
        <v>1054</v>
      </c>
      <c r="X183" s="34" t="s">
        <v>1066</v>
      </c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2:34">
      <c r="L184" s="34" t="s">
        <v>24</v>
      </c>
      <c r="M184" s="36" t="s">
        <v>1134</v>
      </c>
      <c r="N184" s="34" t="s">
        <v>0</v>
      </c>
      <c r="O184" s="36" t="s">
        <v>1210</v>
      </c>
      <c r="P184" s="34" t="s">
        <v>25</v>
      </c>
      <c r="Q184" s="34" t="s">
        <v>255</v>
      </c>
      <c r="R184" s="34" t="s">
        <v>1074</v>
      </c>
      <c r="S184" s="34" t="s">
        <v>1020</v>
      </c>
      <c r="T184" s="34" t="s">
        <v>257</v>
      </c>
      <c r="U184" s="34" t="s">
        <v>1055</v>
      </c>
      <c r="V184" s="34" t="s">
        <v>1067</v>
      </c>
      <c r="W184" s="36" t="s">
        <v>1056</v>
      </c>
      <c r="X184" s="34" t="s">
        <v>1066</v>
      </c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2:34">
      <c r="L185" s="34" t="s">
        <v>24</v>
      </c>
      <c r="M185" s="36" t="s">
        <v>1135</v>
      </c>
      <c r="N185" s="34" t="s">
        <v>0</v>
      </c>
      <c r="O185" s="36" t="s">
        <v>1211</v>
      </c>
      <c r="P185" s="34" t="s">
        <v>25</v>
      </c>
      <c r="Q185" s="34" t="s">
        <v>255</v>
      </c>
      <c r="R185" s="34" t="s">
        <v>1076</v>
      </c>
      <c r="S185" s="34" t="s">
        <v>1020</v>
      </c>
      <c r="T185" s="34" t="s">
        <v>257</v>
      </c>
      <c r="U185" s="34" t="s">
        <v>937</v>
      </c>
      <c r="V185" s="34" t="s">
        <v>1067</v>
      </c>
      <c r="W185" s="36" t="s">
        <v>1057</v>
      </c>
      <c r="X185" s="34" t="s">
        <v>1066</v>
      </c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2:34">
      <c r="L186" s="34" t="s">
        <v>24</v>
      </c>
      <c r="M186" s="36" t="s">
        <v>1136</v>
      </c>
      <c r="N186" s="34" t="s">
        <v>0</v>
      </c>
      <c r="O186" s="36" t="s">
        <v>1212</v>
      </c>
      <c r="P186" s="34" t="s">
        <v>25</v>
      </c>
      <c r="Q186" s="34" t="s">
        <v>255</v>
      </c>
      <c r="R186" s="34" t="s">
        <v>1079</v>
      </c>
      <c r="S186" s="34" t="s">
        <v>1020</v>
      </c>
      <c r="T186" s="34" t="s">
        <v>257</v>
      </c>
      <c r="U186" s="34" t="s">
        <v>934</v>
      </c>
      <c r="V186" s="34" t="s">
        <v>1067</v>
      </c>
      <c r="W186" s="36" t="s">
        <v>1058</v>
      </c>
      <c r="X186" s="34" t="s">
        <v>1066</v>
      </c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2:34">
      <c r="L187" s="34" t="s">
        <v>24</v>
      </c>
      <c r="M187" s="36" t="s">
        <v>1137</v>
      </c>
      <c r="N187" s="34" t="s">
        <v>0</v>
      </c>
      <c r="O187" s="36" t="s">
        <v>1213</v>
      </c>
      <c r="P187" s="34" t="s">
        <v>25</v>
      </c>
      <c r="Q187" s="34" t="s">
        <v>255</v>
      </c>
      <c r="R187" s="34" t="s">
        <v>1082</v>
      </c>
      <c r="S187" s="34" t="s">
        <v>1020</v>
      </c>
      <c r="T187" s="34" t="s">
        <v>257</v>
      </c>
      <c r="U187" s="34" t="s">
        <v>930</v>
      </c>
      <c r="V187" s="34" t="s">
        <v>1067</v>
      </c>
      <c r="W187" s="36" t="s">
        <v>1059</v>
      </c>
      <c r="X187" s="34" t="s">
        <v>1066</v>
      </c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2:34">
      <c r="L188" s="34" t="s">
        <v>24</v>
      </c>
      <c r="M188" s="36" t="s">
        <v>1138</v>
      </c>
      <c r="N188" s="34" t="s">
        <v>0</v>
      </c>
      <c r="O188" s="36" t="s">
        <v>1214</v>
      </c>
      <c r="P188" s="34" t="s">
        <v>25</v>
      </c>
      <c r="Q188" s="34" t="s">
        <v>255</v>
      </c>
      <c r="R188" s="34" t="s">
        <v>1085</v>
      </c>
      <c r="S188" s="34" t="s">
        <v>1020</v>
      </c>
      <c r="T188" s="34" t="s">
        <v>257</v>
      </c>
      <c r="U188" s="34" t="s">
        <v>910</v>
      </c>
      <c r="V188" s="34" t="s">
        <v>1067</v>
      </c>
      <c r="W188" s="36" t="s">
        <v>1060</v>
      </c>
      <c r="X188" s="34" t="s">
        <v>1066</v>
      </c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2:34">
      <c r="L189" s="34" t="s">
        <v>24</v>
      </c>
      <c r="M189" s="36" t="s">
        <v>1139</v>
      </c>
      <c r="N189" s="34" t="s">
        <v>0</v>
      </c>
      <c r="O189" s="36" t="s">
        <v>1215</v>
      </c>
      <c r="P189" s="34" t="s">
        <v>25</v>
      </c>
      <c r="Q189" s="34" t="s">
        <v>255</v>
      </c>
      <c r="R189" s="34" t="s">
        <v>1088</v>
      </c>
      <c r="S189" s="34" t="s">
        <v>1020</v>
      </c>
      <c r="T189" s="34" t="s">
        <v>257</v>
      </c>
      <c r="U189" s="34" t="s">
        <v>917</v>
      </c>
      <c r="V189" s="34" t="s">
        <v>1067</v>
      </c>
      <c r="W189" s="36" t="s">
        <v>1062</v>
      </c>
      <c r="X189" s="34" t="s">
        <v>1066</v>
      </c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2:34">
      <c r="L190" s="34" t="s">
        <v>24</v>
      </c>
      <c r="M190" s="36" t="s">
        <v>1140</v>
      </c>
      <c r="N190" s="34" t="s">
        <v>0</v>
      </c>
      <c r="O190" s="36" t="s">
        <v>1216</v>
      </c>
      <c r="P190" s="34" t="s">
        <v>25</v>
      </c>
      <c r="Q190" s="34" t="s">
        <v>255</v>
      </c>
      <c r="R190" s="34" t="s">
        <v>1091</v>
      </c>
      <c r="S190" s="34" t="s">
        <v>1020</v>
      </c>
      <c r="T190" s="34" t="s">
        <v>257</v>
      </c>
      <c r="U190" s="34" t="s">
        <v>908</v>
      </c>
      <c r="V190" s="34" t="s">
        <v>1067</v>
      </c>
      <c r="W190" s="36" t="s">
        <v>1061</v>
      </c>
      <c r="X190" s="34" t="s">
        <v>1066</v>
      </c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2:34">
      <c r="L191" s="34" t="s">
        <v>24</v>
      </c>
      <c r="M191" s="36" t="s">
        <v>1141</v>
      </c>
      <c r="N191" s="34" t="s">
        <v>0</v>
      </c>
      <c r="O191" s="36" t="s">
        <v>1217</v>
      </c>
      <c r="P191" s="34" t="s">
        <v>25</v>
      </c>
      <c r="Q191" s="34" t="s">
        <v>255</v>
      </c>
      <c r="R191" s="34" t="s">
        <v>995</v>
      </c>
      <c r="S191" s="34" t="s">
        <v>1020</v>
      </c>
      <c r="T191" s="34" t="s">
        <v>257</v>
      </c>
      <c r="U191" s="34" t="s">
        <v>881</v>
      </c>
      <c r="V191" s="34" t="s">
        <v>1067</v>
      </c>
      <c r="W191" s="36" t="s">
        <v>1064</v>
      </c>
      <c r="X191" s="34" t="s">
        <v>1066</v>
      </c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2:34">
      <c r="L192" s="34" t="s">
        <v>24</v>
      </c>
      <c r="M192" s="36" t="s">
        <v>1142</v>
      </c>
      <c r="N192" s="34" t="s">
        <v>0</v>
      </c>
      <c r="O192" s="36" t="s">
        <v>1218</v>
      </c>
      <c r="P192" s="34" t="s">
        <v>25</v>
      </c>
      <c r="Q192" s="34" t="s">
        <v>255</v>
      </c>
      <c r="R192" s="34" t="s">
        <v>996</v>
      </c>
      <c r="S192" s="34" t="s">
        <v>1020</v>
      </c>
      <c r="T192" s="34" t="s">
        <v>257</v>
      </c>
      <c r="U192" s="34" t="s">
        <v>893</v>
      </c>
      <c r="V192" s="34" t="s">
        <v>1067</v>
      </c>
      <c r="W192" s="36" t="s">
        <v>1065</v>
      </c>
      <c r="X192" s="34" t="s">
        <v>1066</v>
      </c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2:34">
      <c r="L193" s="34" t="s">
        <v>24</v>
      </c>
      <c r="M193" s="36" t="s">
        <v>1143</v>
      </c>
      <c r="N193" s="34" t="s">
        <v>0</v>
      </c>
      <c r="O193" s="36" t="s">
        <v>1219</v>
      </c>
      <c r="P193" s="34" t="s">
        <v>25</v>
      </c>
      <c r="Q193" s="34" t="s">
        <v>255</v>
      </c>
      <c r="R193" s="34" t="s">
        <v>997</v>
      </c>
      <c r="S193" s="34" t="s">
        <v>1020</v>
      </c>
      <c r="T193" s="34" t="s">
        <v>257</v>
      </c>
      <c r="U193" s="34" t="s">
        <v>887</v>
      </c>
      <c r="V193" s="34" t="s">
        <v>1067</v>
      </c>
      <c r="W193" s="36" t="s">
        <v>1063</v>
      </c>
      <c r="X193" s="34" t="s">
        <v>1066</v>
      </c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2:34">
      <c r="L194" s="34" t="s">
        <v>24</v>
      </c>
      <c r="M194" s="36" t="s">
        <v>1144</v>
      </c>
      <c r="N194" s="34" t="s">
        <v>0</v>
      </c>
      <c r="O194" s="36" t="s">
        <v>1220</v>
      </c>
      <c r="P194" s="34" t="s">
        <v>25</v>
      </c>
      <c r="Q194" s="34" t="s">
        <v>255</v>
      </c>
      <c r="R194" s="34" t="s">
        <v>998</v>
      </c>
      <c r="S194" s="34" t="s">
        <v>1020</v>
      </c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2:34">
      <c r="L195" s="34" t="s">
        <v>24</v>
      </c>
      <c r="M195" s="36" t="s">
        <v>1145</v>
      </c>
      <c r="N195" s="34" t="s">
        <v>0</v>
      </c>
      <c r="O195" s="36" t="s">
        <v>1221</v>
      </c>
      <c r="P195" s="34" t="s">
        <v>25</v>
      </c>
      <c r="Q195" s="34" t="s">
        <v>255</v>
      </c>
      <c r="R195" s="34" t="s">
        <v>999</v>
      </c>
      <c r="S195" s="34" t="s">
        <v>1020</v>
      </c>
      <c r="T195" s="34" t="s">
        <v>257</v>
      </c>
      <c r="U195" s="34" t="s">
        <v>1069</v>
      </c>
      <c r="V195" s="34" t="s">
        <v>1067</v>
      </c>
      <c r="W195" s="36" t="s">
        <v>1104</v>
      </c>
      <c r="X195" s="34" t="s">
        <v>1066</v>
      </c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2:34">
      <c r="L196" s="34" t="s">
        <v>24</v>
      </c>
      <c r="M196" s="36" t="s">
        <v>1146</v>
      </c>
      <c r="N196" s="34" t="s">
        <v>0</v>
      </c>
      <c r="O196" s="36" t="s">
        <v>1222</v>
      </c>
      <c r="P196" s="34" t="s">
        <v>25</v>
      </c>
      <c r="Q196" s="34" t="s">
        <v>255</v>
      </c>
      <c r="R196" s="34" t="s">
        <v>1000</v>
      </c>
      <c r="S196" s="34" t="s">
        <v>1020</v>
      </c>
      <c r="T196" s="34" t="s">
        <v>257</v>
      </c>
      <c r="U196" s="34" t="s">
        <v>1070</v>
      </c>
      <c r="V196" s="34" t="s">
        <v>1067</v>
      </c>
      <c r="W196" s="36" t="s">
        <v>1105</v>
      </c>
      <c r="X196" s="34" t="s">
        <v>1066</v>
      </c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2:34">
      <c r="L197" s="34" t="s">
        <v>24</v>
      </c>
      <c r="M197" s="36" t="s">
        <v>1147</v>
      </c>
      <c r="N197" s="34" t="s">
        <v>0</v>
      </c>
      <c r="O197" s="36" t="s">
        <v>1223</v>
      </c>
      <c r="P197" s="34" t="s">
        <v>25</v>
      </c>
      <c r="Q197" s="34" t="s">
        <v>255</v>
      </c>
      <c r="R197" s="34" t="s">
        <v>1001</v>
      </c>
      <c r="S197" s="34" t="s">
        <v>1020</v>
      </c>
      <c r="T197" s="34" t="s">
        <v>257</v>
      </c>
      <c r="U197" s="34" t="s">
        <v>1004</v>
      </c>
      <c r="V197" s="34" t="s">
        <v>1067</v>
      </c>
      <c r="W197" s="36" t="s">
        <v>1106</v>
      </c>
      <c r="X197" s="34" t="s">
        <v>1066</v>
      </c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2:34">
      <c r="L198" s="34"/>
      <c r="M198" s="34"/>
      <c r="N198" s="34"/>
      <c r="O198" s="34"/>
      <c r="P198" s="34"/>
      <c r="Q198" s="34" t="s">
        <v>255</v>
      </c>
      <c r="R198" s="34" t="s">
        <v>1002</v>
      </c>
      <c r="S198" s="34" t="s">
        <v>1020</v>
      </c>
      <c r="T198" s="34" t="s">
        <v>257</v>
      </c>
      <c r="U198" s="34" t="s">
        <v>1072</v>
      </c>
      <c r="V198" s="34" t="s">
        <v>1067</v>
      </c>
      <c r="W198" s="36" t="s">
        <v>1107</v>
      </c>
      <c r="X198" s="34" t="s">
        <v>1066</v>
      </c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2:34">
      <c r="L199" s="34"/>
      <c r="M199" s="34"/>
      <c r="N199" s="34"/>
      <c r="O199" s="34"/>
      <c r="P199" s="34"/>
      <c r="Q199" s="34"/>
      <c r="R199" s="34"/>
      <c r="S199" s="34"/>
      <c r="T199" s="34" t="s">
        <v>257</v>
      </c>
      <c r="U199" s="34" t="s">
        <v>1073</v>
      </c>
      <c r="V199" s="34" t="s">
        <v>1067</v>
      </c>
      <c r="W199" s="36" t="s">
        <v>1108</v>
      </c>
      <c r="X199" s="34" t="s">
        <v>1066</v>
      </c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2:34">
      <c r="L200" s="34"/>
      <c r="M200" s="34"/>
      <c r="N200" s="34"/>
      <c r="O200" s="34"/>
      <c r="P200" s="34"/>
      <c r="Q200" s="34"/>
      <c r="R200" s="34"/>
      <c r="S200" s="34"/>
      <c r="T200" s="34" t="s">
        <v>257</v>
      </c>
      <c r="U200" s="34" t="s">
        <v>1071</v>
      </c>
      <c r="V200" s="34" t="s">
        <v>1067</v>
      </c>
      <c r="W200" s="36" t="s">
        <v>1109</v>
      </c>
      <c r="X200" s="34" t="s">
        <v>1066</v>
      </c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2:34">
      <c r="L201" s="34" t="s">
        <v>255</v>
      </c>
      <c r="M201" s="34" t="s">
        <v>17</v>
      </c>
      <c r="N201" s="34" t="s">
        <v>1224</v>
      </c>
      <c r="O201" s="36" t="s">
        <v>6</v>
      </c>
      <c r="P201" s="34" t="s">
        <v>1009</v>
      </c>
      <c r="Q201" s="34" t="s">
        <v>347</v>
      </c>
      <c r="R201" s="34" t="s">
        <v>1069</v>
      </c>
      <c r="S201" s="34"/>
      <c r="T201" s="34" t="s">
        <v>257</v>
      </c>
      <c r="U201" s="34" t="s">
        <v>1068</v>
      </c>
      <c r="V201" s="34" t="s">
        <v>1067</v>
      </c>
      <c r="W201" s="36" t="s">
        <v>1110</v>
      </c>
      <c r="X201" s="34" t="s">
        <v>1066</v>
      </c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2:34">
      <c r="L202" s="34" t="s">
        <v>257</v>
      </c>
      <c r="M202" s="34" t="s">
        <v>18</v>
      </c>
      <c r="N202" s="34" t="s">
        <v>1224</v>
      </c>
      <c r="O202" s="36" t="s">
        <v>7</v>
      </c>
      <c r="P202" s="34" t="s">
        <v>1009</v>
      </c>
      <c r="Q202" s="34" t="s">
        <v>347</v>
      </c>
      <c r="R202" s="34" t="s">
        <v>1070</v>
      </c>
      <c r="S202" s="34"/>
      <c r="T202" s="34" t="s">
        <v>257</v>
      </c>
      <c r="U202" s="34" t="s">
        <v>1075</v>
      </c>
      <c r="V202" s="34" t="s">
        <v>1067</v>
      </c>
      <c r="W202" s="36" t="s">
        <v>1111</v>
      </c>
      <c r="X202" s="34" t="s">
        <v>1066</v>
      </c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2:34">
      <c r="L203" s="34" t="s">
        <v>257</v>
      </c>
      <c r="M203" s="34" t="s">
        <v>20</v>
      </c>
      <c r="N203" s="34" t="s">
        <v>1224</v>
      </c>
      <c r="O203" s="36" t="s">
        <v>9</v>
      </c>
      <c r="P203" s="34" t="s">
        <v>1009</v>
      </c>
      <c r="Q203" s="34" t="s">
        <v>347</v>
      </c>
      <c r="R203" s="34" t="s">
        <v>1004</v>
      </c>
      <c r="S203" s="34"/>
      <c r="T203" s="34" t="s">
        <v>257</v>
      </c>
      <c r="U203" s="34" t="s">
        <v>1074</v>
      </c>
      <c r="V203" s="34" t="s">
        <v>1067</v>
      </c>
      <c r="W203" s="36" t="s">
        <v>1112</v>
      </c>
      <c r="X203" s="34" t="s">
        <v>1066</v>
      </c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2:34">
      <c r="L204" s="34" t="s">
        <v>257</v>
      </c>
      <c r="M204" s="34" t="s">
        <v>16</v>
      </c>
      <c r="N204" s="34" t="s">
        <v>1224</v>
      </c>
      <c r="O204" s="36" t="s">
        <v>1129</v>
      </c>
      <c r="P204" s="34" t="s">
        <v>1009</v>
      </c>
      <c r="Q204" s="34" t="s">
        <v>347</v>
      </c>
      <c r="R204" s="34" t="s">
        <v>1072</v>
      </c>
      <c r="S204" s="34"/>
      <c r="T204" s="34" t="s">
        <v>257</v>
      </c>
      <c r="U204" s="34" t="s">
        <v>1077</v>
      </c>
      <c r="V204" s="34" t="s">
        <v>1067</v>
      </c>
      <c r="W204" s="36" t="s">
        <v>1113</v>
      </c>
      <c r="X204" s="34" t="s">
        <v>1066</v>
      </c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2:34">
      <c r="L205" s="34" t="s">
        <v>257</v>
      </c>
      <c r="M205" s="34" t="s">
        <v>10</v>
      </c>
      <c r="N205" s="34" t="s">
        <v>1224</v>
      </c>
      <c r="O205" s="36" t="s">
        <v>1128</v>
      </c>
      <c r="P205" s="34" t="s">
        <v>1009</v>
      </c>
      <c r="Q205" s="34" t="s">
        <v>347</v>
      </c>
      <c r="R205" s="34" t="s">
        <v>1073</v>
      </c>
      <c r="S205" s="34"/>
      <c r="T205" s="34" t="s">
        <v>257</v>
      </c>
      <c r="U205" s="34" t="s">
        <v>1078</v>
      </c>
      <c r="V205" s="34" t="s">
        <v>1067</v>
      </c>
      <c r="W205" s="36" t="s">
        <v>1114</v>
      </c>
      <c r="X205" s="34" t="s">
        <v>1066</v>
      </c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2:34">
      <c r="L206" s="34" t="s">
        <v>257</v>
      </c>
      <c r="M206" s="34" t="s">
        <v>19</v>
      </c>
      <c r="N206" s="34" t="s">
        <v>1224</v>
      </c>
      <c r="O206" s="36" t="s">
        <v>5</v>
      </c>
      <c r="P206" s="34" t="s">
        <v>1009</v>
      </c>
      <c r="Q206" s="34" t="s">
        <v>347</v>
      </c>
      <c r="R206" s="34" t="s">
        <v>1071</v>
      </c>
      <c r="S206" s="34"/>
      <c r="T206" s="34" t="s">
        <v>257</v>
      </c>
      <c r="U206" s="34" t="s">
        <v>1076</v>
      </c>
      <c r="V206" s="34" t="s">
        <v>1067</v>
      </c>
      <c r="W206" s="36" t="s">
        <v>1115</v>
      </c>
      <c r="X206" s="34" t="s">
        <v>1066</v>
      </c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2:34">
      <c r="L207" s="34" t="s">
        <v>257</v>
      </c>
      <c r="M207" s="34" t="s">
        <v>1092</v>
      </c>
      <c r="N207" s="34" t="s">
        <v>1224</v>
      </c>
      <c r="O207" s="36" t="s">
        <v>1</v>
      </c>
      <c r="P207" s="34" t="s">
        <v>1009</v>
      </c>
      <c r="Q207" s="34" t="s">
        <v>347</v>
      </c>
      <c r="R207" s="34" t="s">
        <v>1068</v>
      </c>
      <c r="S207" s="34"/>
      <c r="T207" s="34" t="s">
        <v>257</v>
      </c>
      <c r="U207" s="34" t="s">
        <v>1080</v>
      </c>
      <c r="V207" s="34" t="s">
        <v>1067</v>
      </c>
      <c r="W207" s="36" t="s">
        <v>1116</v>
      </c>
      <c r="X207" s="34" t="s">
        <v>1066</v>
      </c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2:34">
      <c r="L208" s="34" t="s">
        <v>257</v>
      </c>
      <c r="M208" s="34" t="s">
        <v>1093</v>
      </c>
      <c r="N208" s="34" t="s">
        <v>1224</v>
      </c>
      <c r="O208" s="36" t="s">
        <v>3</v>
      </c>
      <c r="P208" s="34" t="s">
        <v>1009</v>
      </c>
      <c r="Q208" s="34" t="s">
        <v>347</v>
      </c>
      <c r="R208" s="34" t="s">
        <v>1075</v>
      </c>
      <c r="S208" s="34"/>
      <c r="T208" s="34" t="s">
        <v>257</v>
      </c>
      <c r="U208" s="34" t="s">
        <v>1081</v>
      </c>
      <c r="V208" s="34" t="s">
        <v>1067</v>
      </c>
      <c r="W208" s="36" t="s">
        <v>1117</v>
      </c>
      <c r="X208" s="34" t="s">
        <v>1066</v>
      </c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2:34">
      <c r="L209" s="34" t="s">
        <v>257</v>
      </c>
      <c r="M209" s="34" t="s">
        <v>1094</v>
      </c>
      <c r="N209" s="34" t="s">
        <v>1224</v>
      </c>
      <c r="O209" s="36" t="s">
        <v>2</v>
      </c>
      <c r="P209" s="34" t="s">
        <v>1009</v>
      </c>
      <c r="Q209" s="34" t="s">
        <v>347</v>
      </c>
      <c r="R209" s="34" t="s">
        <v>1074</v>
      </c>
      <c r="S209" s="34"/>
      <c r="T209" s="34" t="s">
        <v>257</v>
      </c>
      <c r="U209" s="34" t="s">
        <v>1079</v>
      </c>
      <c r="V209" s="34" t="s">
        <v>1067</v>
      </c>
      <c r="W209" s="36" t="s">
        <v>1118</v>
      </c>
      <c r="X209" s="34" t="s">
        <v>1066</v>
      </c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2:34">
      <c r="L210" s="34" t="s">
        <v>257</v>
      </c>
      <c r="M210" s="34" t="s">
        <v>1095</v>
      </c>
      <c r="N210" s="34" t="s">
        <v>1224</v>
      </c>
      <c r="O210" s="36" t="s">
        <v>1130</v>
      </c>
      <c r="P210" s="34" t="s">
        <v>1009</v>
      </c>
      <c r="Q210" s="34" t="s">
        <v>347</v>
      </c>
      <c r="R210" s="34" t="s">
        <v>1077</v>
      </c>
      <c r="S210" s="34"/>
      <c r="T210" s="34" t="s">
        <v>257</v>
      </c>
      <c r="U210" s="34" t="s">
        <v>1084</v>
      </c>
      <c r="V210" s="34" t="s">
        <v>1067</v>
      </c>
      <c r="W210" s="36" t="s">
        <v>1119</v>
      </c>
      <c r="X210" s="34" t="s">
        <v>1066</v>
      </c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2:34">
      <c r="L211" s="34" t="s">
        <v>257</v>
      </c>
      <c r="M211" s="34" t="s">
        <v>1096</v>
      </c>
      <c r="N211" s="34" t="s">
        <v>1224</v>
      </c>
      <c r="O211" s="36" t="s">
        <v>1131</v>
      </c>
      <c r="P211" s="34" t="s">
        <v>1009</v>
      </c>
      <c r="Q211" s="34" t="s">
        <v>347</v>
      </c>
      <c r="R211" s="34" t="s">
        <v>1078</v>
      </c>
      <c r="S211" s="34"/>
      <c r="T211" s="34" t="s">
        <v>257</v>
      </c>
      <c r="U211" s="34" t="s">
        <v>1083</v>
      </c>
      <c r="V211" s="34" t="s">
        <v>1067</v>
      </c>
      <c r="W211" s="36" t="s">
        <v>1120</v>
      </c>
      <c r="X211" s="34" t="s">
        <v>1066</v>
      </c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2:34">
      <c r="L212" s="34" t="s">
        <v>257</v>
      </c>
      <c r="M212" s="34" t="s">
        <v>1097</v>
      </c>
      <c r="N212" s="34" t="s">
        <v>1224</v>
      </c>
      <c r="O212" s="36" t="s">
        <v>1132</v>
      </c>
      <c r="P212" s="34" t="s">
        <v>1009</v>
      </c>
      <c r="Q212" s="34" t="s">
        <v>347</v>
      </c>
      <c r="R212" s="34" t="s">
        <v>1076</v>
      </c>
      <c r="S212" s="34"/>
      <c r="T212" s="34" t="s">
        <v>257</v>
      </c>
      <c r="U212" s="34" t="s">
        <v>1082</v>
      </c>
      <c r="V212" s="34" t="s">
        <v>1067</v>
      </c>
      <c r="W212" s="36" t="s">
        <v>1121</v>
      </c>
      <c r="X212" s="34" t="s">
        <v>1066</v>
      </c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2:34">
      <c r="L213" s="34" t="s">
        <v>257</v>
      </c>
      <c r="M213" s="34" t="s">
        <v>1098</v>
      </c>
      <c r="N213" s="34" t="s">
        <v>1224</v>
      </c>
      <c r="O213" s="36" t="s">
        <v>1133</v>
      </c>
      <c r="P213" s="34" t="s">
        <v>1009</v>
      </c>
      <c r="Q213" s="34" t="s">
        <v>347</v>
      </c>
      <c r="R213" s="34" t="s">
        <v>1080</v>
      </c>
      <c r="S213" s="34"/>
      <c r="T213" s="34" t="s">
        <v>257</v>
      </c>
      <c r="U213" s="34" t="s">
        <v>1086</v>
      </c>
      <c r="V213" s="34" t="s">
        <v>1067</v>
      </c>
      <c r="W213" s="36" t="s">
        <v>1122</v>
      </c>
      <c r="X213" s="34" t="s">
        <v>1066</v>
      </c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2:34">
      <c r="L214" s="34" t="s">
        <v>257</v>
      </c>
      <c r="M214" s="34" t="s">
        <v>1099</v>
      </c>
      <c r="N214" s="34" t="s">
        <v>1224</v>
      </c>
      <c r="O214" s="36" t="s">
        <v>1134</v>
      </c>
      <c r="P214" s="34" t="s">
        <v>1009</v>
      </c>
      <c r="Q214" s="34" t="s">
        <v>347</v>
      </c>
      <c r="R214" s="34" t="s">
        <v>1081</v>
      </c>
      <c r="S214" s="34"/>
      <c r="T214" s="34" t="s">
        <v>257</v>
      </c>
      <c r="U214" s="34" t="s">
        <v>1087</v>
      </c>
      <c r="V214" s="34" t="s">
        <v>1067</v>
      </c>
      <c r="W214" s="36" t="s">
        <v>1123</v>
      </c>
      <c r="X214" s="34" t="s">
        <v>1066</v>
      </c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2:34">
      <c r="L215" s="34" t="s">
        <v>257</v>
      </c>
      <c r="M215" s="34" t="s">
        <v>1100</v>
      </c>
      <c r="N215" s="34" t="s">
        <v>1224</v>
      </c>
      <c r="O215" s="36" t="s">
        <v>1135</v>
      </c>
      <c r="P215" s="34" t="s">
        <v>1009</v>
      </c>
      <c r="Q215" s="34" t="s">
        <v>347</v>
      </c>
      <c r="R215" s="34" t="s">
        <v>1079</v>
      </c>
      <c r="S215" s="34"/>
      <c r="T215" s="34" t="s">
        <v>257</v>
      </c>
      <c r="U215" s="34" t="s">
        <v>912</v>
      </c>
      <c r="V215" s="34" t="s">
        <v>1067</v>
      </c>
      <c r="W215" s="36" t="s">
        <v>1124</v>
      </c>
      <c r="X215" s="34" t="s">
        <v>1066</v>
      </c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2:34">
      <c r="L216" s="34" t="s">
        <v>257</v>
      </c>
      <c r="M216" s="34" t="s">
        <v>1101</v>
      </c>
      <c r="N216" s="34" t="s">
        <v>1224</v>
      </c>
      <c r="O216" s="36" t="s">
        <v>1136</v>
      </c>
      <c r="P216" s="34" t="s">
        <v>1009</v>
      </c>
      <c r="Q216" s="34" t="s">
        <v>347</v>
      </c>
      <c r="R216" s="34" t="s">
        <v>1084</v>
      </c>
      <c r="S216" s="34"/>
      <c r="T216" s="34" t="s">
        <v>257</v>
      </c>
      <c r="U216" s="34" t="s">
        <v>1090</v>
      </c>
      <c r="V216" s="34" t="s">
        <v>1067</v>
      </c>
      <c r="W216" s="36" t="s">
        <v>1125</v>
      </c>
      <c r="X216" s="34" t="s">
        <v>1066</v>
      </c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2:34">
      <c r="L217" s="34" t="s">
        <v>257</v>
      </c>
      <c r="M217" s="34" t="s">
        <v>1102</v>
      </c>
      <c r="N217" s="34" t="s">
        <v>1224</v>
      </c>
      <c r="O217" s="36" t="s">
        <v>1137</v>
      </c>
      <c r="P217" s="34" t="s">
        <v>1009</v>
      </c>
      <c r="Q217" s="34" t="s">
        <v>347</v>
      </c>
      <c r="R217" s="34" t="s">
        <v>1083</v>
      </c>
      <c r="S217" s="34"/>
      <c r="T217" s="34" t="s">
        <v>257</v>
      </c>
      <c r="U217" s="34" t="s">
        <v>1089</v>
      </c>
      <c r="V217" s="34" t="s">
        <v>1067</v>
      </c>
      <c r="W217" s="36" t="s">
        <v>1126</v>
      </c>
      <c r="X217" s="34" t="s">
        <v>1066</v>
      </c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2:34">
      <c r="L218" s="34" t="s">
        <v>257</v>
      </c>
      <c r="M218" s="34" t="s">
        <v>1103</v>
      </c>
      <c r="N218" s="34" t="s">
        <v>1224</v>
      </c>
      <c r="O218" s="36" t="s">
        <v>1138</v>
      </c>
      <c r="P218" s="34" t="s">
        <v>1009</v>
      </c>
      <c r="Q218" s="34" t="s">
        <v>347</v>
      </c>
      <c r="R218" s="34" t="s">
        <v>1082</v>
      </c>
      <c r="S218" s="34"/>
      <c r="T218" s="34" t="s">
        <v>257</v>
      </c>
      <c r="U218" s="34" t="s">
        <v>1088</v>
      </c>
      <c r="V218" s="34" t="s">
        <v>1067</v>
      </c>
      <c r="W218" s="36" t="s">
        <v>1127</v>
      </c>
      <c r="X218" s="34" t="s">
        <v>1066</v>
      </c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2:34">
      <c r="L219" s="34" t="s">
        <v>257</v>
      </c>
      <c r="M219" s="34" t="s">
        <v>923</v>
      </c>
      <c r="N219" s="34" t="s">
        <v>1224</v>
      </c>
      <c r="O219" s="36" t="s">
        <v>1139</v>
      </c>
      <c r="P219" s="34" t="s">
        <v>1009</v>
      </c>
      <c r="Q219" s="34" t="s">
        <v>347</v>
      </c>
      <c r="R219" s="34" t="s">
        <v>1086</v>
      </c>
      <c r="S219" s="34"/>
      <c r="T219" s="34" t="s">
        <v>257</v>
      </c>
      <c r="U219" s="34" t="s">
        <v>17</v>
      </c>
      <c r="V219" s="34" t="s">
        <v>1067</v>
      </c>
      <c r="W219" s="36" t="s">
        <v>6</v>
      </c>
      <c r="X219" s="34" t="s">
        <v>1066</v>
      </c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2:34">
      <c r="L220" s="34" t="s">
        <v>257</v>
      </c>
      <c r="M220" s="34" t="s">
        <v>903</v>
      </c>
      <c r="N220" s="34" t="s">
        <v>1224</v>
      </c>
      <c r="O220" s="36" t="s">
        <v>1140</v>
      </c>
      <c r="P220" s="34" t="s">
        <v>1009</v>
      </c>
      <c r="Q220" s="34" t="s">
        <v>347</v>
      </c>
      <c r="R220" s="34" t="s">
        <v>1087</v>
      </c>
      <c r="S220" s="34"/>
      <c r="T220" s="34" t="s">
        <v>257</v>
      </c>
      <c r="U220" s="34" t="s">
        <v>18</v>
      </c>
      <c r="V220" s="34" t="s">
        <v>1067</v>
      </c>
      <c r="W220" s="36" t="s">
        <v>7</v>
      </c>
      <c r="X220" s="34" t="s">
        <v>1066</v>
      </c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2:34">
      <c r="L221" s="34" t="s">
        <v>257</v>
      </c>
      <c r="M221" s="34" t="s">
        <v>900</v>
      </c>
      <c r="N221" s="34" t="s">
        <v>1224</v>
      </c>
      <c r="O221" s="36" t="s">
        <v>1141</v>
      </c>
      <c r="P221" s="34" t="s">
        <v>1009</v>
      </c>
      <c r="Q221" s="34" t="s">
        <v>347</v>
      </c>
      <c r="R221" s="34" t="s">
        <v>912</v>
      </c>
      <c r="S221" s="34"/>
      <c r="T221" s="34" t="s">
        <v>257</v>
      </c>
      <c r="U221" s="34" t="s">
        <v>20</v>
      </c>
      <c r="V221" s="34" t="s">
        <v>1067</v>
      </c>
      <c r="W221" s="36" t="s">
        <v>9</v>
      </c>
      <c r="X221" s="34" t="s">
        <v>1066</v>
      </c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2:34">
      <c r="L222" s="34" t="s">
        <v>257</v>
      </c>
      <c r="M222" s="34" t="s">
        <v>896</v>
      </c>
      <c r="N222" s="34" t="s">
        <v>1224</v>
      </c>
      <c r="O222" s="36" t="s">
        <v>1142</v>
      </c>
      <c r="P222" s="34" t="s">
        <v>1009</v>
      </c>
      <c r="Q222" s="34" t="s">
        <v>347</v>
      </c>
      <c r="R222" s="34" t="s">
        <v>1090</v>
      </c>
      <c r="S222" s="34"/>
      <c r="T222" s="34" t="s">
        <v>257</v>
      </c>
      <c r="U222" s="34" t="s">
        <v>16</v>
      </c>
      <c r="V222" s="34" t="s">
        <v>1067</v>
      </c>
      <c r="W222" s="36" t="s">
        <v>1129</v>
      </c>
      <c r="X222" s="34" t="s">
        <v>1066</v>
      </c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2:34">
      <c r="L223" s="34" t="s">
        <v>257</v>
      </c>
      <c r="M223" s="34" t="s">
        <v>907</v>
      </c>
      <c r="N223" s="34" t="s">
        <v>1224</v>
      </c>
      <c r="O223" s="36" t="s">
        <v>1143</v>
      </c>
      <c r="P223" s="34" t="s">
        <v>1009</v>
      </c>
      <c r="Q223" s="34" t="s">
        <v>347</v>
      </c>
      <c r="R223" s="34" t="s">
        <v>1089</v>
      </c>
      <c r="S223" s="34"/>
      <c r="T223" s="34" t="s">
        <v>257</v>
      </c>
      <c r="U223" s="34" t="s">
        <v>10</v>
      </c>
      <c r="V223" s="34" t="s">
        <v>1067</v>
      </c>
      <c r="W223" s="36" t="s">
        <v>1128</v>
      </c>
      <c r="X223" s="34" t="s">
        <v>1066</v>
      </c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2:34">
      <c r="L224" s="34" t="s">
        <v>257</v>
      </c>
      <c r="M224" s="34" t="s">
        <v>913</v>
      </c>
      <c r="N224" s="34" t="s">
        <v>1224</v>
      </c>
      <c r="O224" s="36" t="s">
        <v>1144</v>
      </c>
      <c r="P224" s="34" t="s">
        <v>1009</v>
      </c>
      <c r="Q224" s="34" t="s">
        <v>347</v>
      </c>
      <c r="R224" s="34" t="s">
        <v>1088</v>
      </c>
      <c r="S224" s="34"/>
      <c r="T224" s="34" t="s">
        <v>257</v>
      </c>
      <c r="U224" s="34" t="s">
        <v>19</v>
      </c>
      <c r="V224" s="34" t="s">
        <v>1067</v>
      </c>
      <c r="W224" s="36" t="s">
        <v>5</v>
      </c>
      <c r="X224" s="34" t="s">
        <v>1066</v>
      </c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2:34">
      <c r="L225" s="34" t="s">
        <v>257</v>
      </c>
      <c r="M225" s="34" t="s">
        <v>892</v>
      </c>
      <c r="N225" s="34" t="s">
        <v>1224</v>
      </c>
      <c r="O225" s="36" t="s">
        <v>1145</v>
      </c>
      <c r="P225" s="34" t="s">
        <v>1009</v>
      </c>
      <c r="Q225" s="34"/>
      <c r="R225" s="34"/>
      <c r="S225" s="34"/>
      <c r="T225" s="34" t="s">
        <v>257</v>
      </c>
      <c r="U225" s="34" t="s">
        <v>1092</v>
      </c>
      <c r="V225" s="34" t="s">
        <v>1067</v>
      </c>
      <c r="W225" s="36" t="s">
        <v>1</v>
      </c>
      <c r="X225" s="34" t="s">
        <v>1066</v>
      </c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2:34">
      <c r="L226" s="34" t="s">
        <v>257</v>
      </c>
      <c r="M226" s="34" t="s">
        <v>880</v>
      </c>
      <c r="N226" s="34" t="s">
        <v>1224</v>
      </c>
      <c r="O226" s="36" t="s">
        <v>1146</v>
      </c>
      <c r="P226" s="34" t="s">
        <v>1009</v>
      </c>
      <c r="Q226" s="34"/>
      <c r="R226" s="34"/>
      <c r="S226" s="34"/>
      <c r="T226" s="34" t="s">
        <v>257</v>
      </c>
      <c r="U226" s="34" t="s">
        <v>1093</v>
      </c>
      <c r="V226" s="34" t="s">
        <v>1067</v>
      </c>
      <c r="W226" s="36" t="s">
        <v>3</v>
      </c>
      <c r="X226" s="34" t="s">
        <v>1066</v>
      </c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2:34">
      <c r="L227" s="34" t="s">
        <v>257</v>
      </c>
      <c r="M227" s="34" t="s">
        <v>886</v>
      </c>
      <c r="N227" s="34" t="s">
        <v>1224</v>
      </c>
      <c r="O227" s="36" t="s">
        <v>1147</v>
      </c>
      <c r="P227" s="34" t="s">
        <v>1009</v>
      </c>
      <c r="Q227" s="34"/>
      <c r="R227" s="34"/>
      <c r="S227" s="34"/>
      <c r="T227" s="34" t="s">
        <v>257</v>
      </c>
      <c r="U227" s="34" t="s">
        <v>1094</v>
      </c>
      <c r="V227" s="34" t="s">
        <v>1067</v>
      </c>
      <c r="W227" s="36" t="s">
        <v>2</v>
      </c>
      <c r="X227" s="34" t="s">
        <v>1066</v>
      </c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2:34">
      <c r="L228" s="34"/>
      <c r="M228" s="34"/>
      <c r="N228" s="34"/>
      <c r="O228" s="34"/>
      <c r="P228" s="34"/>
      <c r="Q228" s="34"/>
      <c r="R228" s="34"/>
      <c r="S228" s="34"/>
      <c r="T228" s="34" t="s">
        <v>257</v>
      </c>
      <c r="U228" s="34" t="s">
        <v>1095</v>
      </c>
      <c r="V228" s="34" t="s">
        <v>1067</v>
      </c>
      <c r="W228" s="36" t="s">
        <v>1130</v>
      </c>
      <c r="X228" s="34" t="s">
        <v>1066</v>
      </c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2:34">
      <c r="L229" s="34"/>
      <c r="M229" s="34"/>
      <c r="N229" s="34"/>
      <c r="O229" s="34"/>
      <c r="P229" s="34"/>
      <c r="Q229" s="34"/>
      <c r="R229" s="34"/>
      <c r="S229" s="34"/>
      <c r="T229" s="34" t="s">
        <v>257</v>
      </c>
      <c r="U229" s="34" t="s">
        <v>1096</v>
      </c>
      <c r="V229" s="34" t="s">
        <v>1067</v>
      </c>
      <c r="W229" s="36" t="s">
        <v>1131</v>
      </c>
      <c r="X229" s="34" t="s">
        <v>1066</v>
      </c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2:34">
      <c r="L230" s="34"/>
      <c r="M230" s="34"/>
      <c r="N230" s="34"/>
      <c r="O230" s="34"/>
      <c r="P230" s="34"/>
      <c r="Q230" s="34"/>
      <c r="R230" s="34"/>
      <c r="S230" s="34"/>
      <c r="T230" s="34" t="s">
        <v>257</v>
      </c>
      <c r="U230" s="34" t="s">
        <v>1097</v>
      </c>
      <c r="V230" s="34" t="s">
        <v>1067</v>
      </c>
      <c r="W230" s="36" t="s">
        <v>1132</v>
      </c>
      <c r="X230" s="34" t="s">
        <v>1066</v>
      </c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2:34">
      <c r="L231" s="34"/>
      <c r="M231" s="34"/>
      <c r="N231" s="34"/>
      <c r="O231" s="34"/>
      <c r="P231" s="34"/>
      <c r="Q231" s="34"/>
      <c r="R231" s="34"/>
      <c r="S231" s="34"/>
      <c r="T231" s="34" t="s">
        <v>257</v>
      </c>
      <c r="U231" s="34" t="s">
        <v>1098</v>
      </c>
      <c r="V231" s="34" t="s">
        <v>1067</v>
      </c>
      <c r="W231" s="36" t="s">
        <v>1133</v>
      </c>
      <c r="X231" s="34" t="s">
        <v>1066</v>
      </c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2:34">
      <c r="L232" s="34"/>
      <c r="M232" s="34"/>
      <c r="N232" s="34"/>
      <c r="O232" s="34"/>
      <c r="P232" s="34"/>
      <c r="Q232" s="34"/>
      <c r="R232" s="34"/>
      <c r="S232" s="34"/>
      <c r="T232" s="34" t="s">
        <v>257</v>
      </c>
      <c r="U232" s="34" t="s">
        <v>1099</v>
      </c>
      <c r="V232" s="34" t="s">
        <v>1067</v>
      </c>
      <c r="W232" s="36" t="s">
        <v>1134</v>
      </c>
      <c r="X232" s="34" t="s">
        <v>1066</v>
      </c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2:34">
      <c r="L233" s="34"/>
      <c r="M233" s="34"/>
      <c r="N233" s="34"/>
      <c r="O233" s="34"/>
      <c r="P233" s="34"/>
      <c r="Q233" s="34"/>
      <c r="R233" s="34"/>
      <c r="S233" s="34"/>
      <c r="T233" s="34" t="s">
        <v>257</v>
      </c>
      <c r="U233" s="34" t="s">
        <v>1100</v>
      </c>
      <c r="V233" s="34" t="s">
        <v>1067</v>
      </c>
      <c r="W233" s="36" t="s">
        <v>1135</v>
      </c>
      <c r="X233" s="34" t="s">
        <v>1066</v>
      </c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2:34">
      <c r="L234" s="34"/>
      <c r="M234" s="34"/>
      <c r="N234" s="34"/>
      <c r="O234" s="34"/>
      <c r="P234" s="34"/>
      <c r="Q234" s="34"/>
      <c r="R234" s="34"/>
      <c r="S234" s="34"/>
      <c r="T234" s="34" t="s">
        <v>257</v>
      </c>
      <c r="U234" s="34" t="s">
        <v>1101</v>
      </c>
      <c r="V234" s="34" t="s">
        <v>1067</v>
      </c>
      <c r="W234" s="36" t="s">
        <v>1136</v>
      </c>
      <c r="X234" s="34" t="s">
        <v>1066</v>
      </c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2:34">
      <c r="L235" s="34"/>
      <c r="M235" s="34"/>
      <c r="N235" s="34"/>
      <c r="O235" s="34"/>
      <c r="P235" s="34"/>
      <c r="Q235" s="34"/>
      <c r="R235" s="34"/>
      <c r="S235" s="34"/>
      <c r="T235" s="34" t="s">
        <v>257</v>
      </c>
      <c r="U235" s="34" t="s">
        <v>1102</v>
      </c>
      <c r="V235" s="34" t="s">
        <v>1067</v>
      </c>
      <c r="W235" s="36" t="s">
        <v>1137</v>
      </c>
      <c r="X235" s="34" t="s">
        <v>1066</v>
      </c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2:34">
      <c r="L236" s="34"/>
      <c r="M236" s="34"/>
      <c r="N236" s="34"/>
      <c r="O236" s="34"/>
      <c r="P236" s="34"/>
      <c r="Q236" s="34"/>
      <c r="R236" s="34"/>
      <c r="S236" s="34"/>
      <c r="T236" s="34" t="s">
        <v>257</v>
      </c>
      <c r="U236" s="34" t="s">
        <v>1103</v>
      </c>
      <c r="V236" s="34" t="s">
        <v>1067</v>
      </c>
      <c r="W236" s="36" t="s">
        <v>1138</v>
      </c>
      <c r="X236" s="34" t="s">
        <v>1066</v>
      </c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2:34">
      <c r="L237" s="34"/>
      <c r="M237" s="34"/>
      <c r="N237" s="34"/>
      <c r="O237" s="34"/>
      <c r="P237" s="34"/>
      <c r="Q237" s="34"/>
      <c r="R237" s="34"/>
      <c r="S237" s="34"/>
      <c r="T237" s="34" t="s">
        <v>257</v>
      </c>
      <c r="U237" s="34" t="s">
        <v>923</v>
      </c>
      <c r="V237" s="34" t="s">
        <v>1067</v>
      </c>
      <c r="W237" s="36" t="s">
        <v>1139</v>
      </c>
      <c r="X237" s="34" t="s">
        <v>1066</v>
      </c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2:34">
      <c r="L238" s="34"/>
      <c r="M238" s="34"/>
      <c r="N238" s="34"/>
      <c r="O238" s="34"/>
      <c r="P238" s="34"/>
      <c r="Q238" s="34"/>
      <c r="R238" s="34"/>
      <c r="S238" s="34"/>
      <c r="T238" s="34" t="s">
        <v>257</v>
      </c>
      <c r="U238" s="34" t="s">
        <v>903</v>
      </c>
      <c r="V238" s="34" t="s">
        <v>1067</v>
      </c>
      <c r="W238" s="36" t="s">
        <v>1140</v>
      </c>
      <c r="X238" s="34" t="s">
        <v>1066</v>
      </c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2:34">
      <c r="L239" s="34"/>
      <c r="M239" s="34"/>
      <c r="N239" s="34"/>
      <c r="O239" s="34"/>
      <c r="P239" s="34"/>
      <c r="Q239" s="34"/>
      <c r="R239" s="34"/>
      <c r="S239" s="34"/>
      <c r="T239" s="34" t="s">
        <v>257</v>
      </c>
      <c r="U239" s="34" t="s">
        <v>900</v>
      </c>
      <c r="V239" s="34" t="s">
        <v>1067</v>
      </c>
      <c r="W239" s="36" t="s">
        <v>1141</v>
      </c>
      <c r="X239" s="34" t="s">
        <v>1066</v>
      </c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2:34">
      <c r="L240" s="34"/>
      <c r="M240" s="34"/>
      <c r="N240" s="34"/>
      <c r="O240" s="34"/>
      <c r="P240" s="34"/>
      <c r="Q240" s="34"/>
      <c r="R240" s="34"/>
      <c r="S240" s="34"/>
      <c r="T240" s="34" t="s">
        <v>257</v>
      </c>
      <c r="U240" s="34" t="s">
        <v>896</v>
      </c>
      <c r="V240" s="34" t="s">
        <v>1067</v>
      </c>
      <c r="W240" s="36" t="s">
        <v>1142</v>
      </c>
      <c r="X240" s="34" t="s">
        <v>1066</v>
      </c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2:34">
      <c r="L241" s="34"/>
      <c r="M241" s="34"/>
      <c r="N241" s="34"/>
      <c r="O241" s="34"/>
      <c r="P241" s="34"/>
      <c r="Q241" s="34"/>
      <c r="R241" s="34"/>
      <c r="S241" s="34"/>
      <c r="T241" s="34" t="s">
        <v>257</v>
      </c>
      <c r="U241" s="34" t="s">
        <v>907</v>
      </c>
      <c r="V241" s="34" t="s">
        <v>1067</v>
      </c>
      <c r="W241" s="36" t="s">
        <v>1143</v>
      </c>
      <c r="X241" s="34" t="s">
        <v>1066</v>
      </c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2:34">
      <c r="L242" s="34"/>
      <c r="M242" s="34"/>
      <c r="N242" s="34"/>
      <c r="O242" s="34"/>
      <c r="P242" s="34"/>
      <c r="Q242" s="34"/>
      <c r="R242" s="34"/>
      <c r="S242" s="34"/>
      <c r="T242" s="34" t="s">
        <v>257</v>
      </c>
      <c r="U242" s="34" t="s">
        <v>913</v>
      </c>
      <c r="V242" s="34" t="s">
        <v>1067</v>
      </c>
      <c r="W242" s="36" t="s">
        <v>1144</v>
      </c>
      <c r="X242" s="34" t="s">
        <v>1066</v>
      </c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2:34">
      <c r="L243" s="34"/>
      <c r="M243" s="34"/>
      <c r="N243" s="34"/>
      <c r="O243" s="34"/>
      <c r="P243" s="34"/>
      <c r="Q243" s="34"/>
      <c r="R243" s="34"/>
      <c r="S243" s="34"/>
      <c r="T243" s="34" t="s">
        <v>257</v>
      </c>
      <c r="U243" s="34" t="s">
        <v>892</v>
      </c>
      <c r="V243" s="34" t="s">
        <v>1067</v>
      </c>
      <c r="W243" s="36" t="s">
        <v>1145</v>
      </c>
      <c r="X243" s="34" t="s">
        <v>1066</v>
      </c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2:34">
      <c r="L244" s="34"/>
      <c r="M244" s="34"/>
      <c r="N244" s="34"/>
      <c r="O244" s="34"/>
      <c r="P244" s="34"/>
      <c r="Q244" s="34"/>
      <c r="R244" s="34"/>
      <c r="S244" s="34"/>
      <c r="T244" s="34" t="s">
        <v>257</v>
      </c>
      <c r="U244" s="34" t="s">
        <v>880</v>
      </c>
      <c r="V244" s="34" t="s">
        <v>1067</v>
      </c>
      <c r="W244" s="36" t="s">
        <v>1146</v>
      </c>
      <c r="X244" s="34" t="s">
        <v>1066</v>
      </c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2:34">
      <c r="L245" s="34"/>
      <c r="M245" s="34"/>
      <c r="N245" s="34"/>
      <c r="O245" s="34"/>
      <c r="P245" s="34"/>
      <c r="Q245" s="34"/>
      <c r="R245" s="34"/>
      <c r="S245" s="34"/>
      <c r="T245" s="34" t="s">
        <v>257</v>
      </c>
      <c r="U245" s="34" t="s">
        <v>886</v>
      </c>
      <c r="V245" s="34" t="s">
        <v>1067</v>
      </c>
      <c r="W245" s="36" t="s">
        <v>1147</v>
      </c>
      <c r="X245" s="34" t="s">
        <v>1066</v>
      </c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2:34">
      <c r="L246" s="34">
        <v>0</v>
      </c>
      <c r="M246" s="34">
        <v>1</v>
      </c>
      <c r="N246" s="34">
        <v>2</v>
      </c>
      <c r="O246" s="34">
        <v>3</v>
      </c>
      <c r="P246" s="34"/>
      <c r="Q246" s="34"/>
      <c r="R246" s="34" t="s">
        <v>1006</v>
      </c>
      <c r="S246" s="34" t="s">
        <v>1148</v>
      </c>
      <c r="T246" s="34" t="s">
        <v>257</v>
      </c>
      <c r="U246" s="34" t="str">
        <f>R246&amp;S246</f>
        <v>燃願瑪瑙碎屑</v>
      </c>
      <c r="V246" s="34" t="s">
        <v>1067</v>
      </c>
      <c r="W246" s="34" t="s">
        <v>1151</v>
      </c>
      <c r="X246" s="34" t="s">
        <v>1066</v>
      </c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2:34">
      <c r="L247" s="37" t="s">
        <v>1178</v>
      </c>
      <c r="M247" s="37" t="s">
        <v>1179</v>
      </c>
      <c r="N247" s="37" t="s">
        <v>1180</v>
      </c>
      <c r="O247" s="37" t="s">
        <v>1181</v>
      </c>
      <c r="Q247" s="34" t="s">
        <v>876</v>
      </c>
      <c r="R247" s="34" t="s">
        <v>876</v>
      </c>
      <c r="S247" s="34" t="s">
        <v>1149</v>
      </c>
      <c r="T247" s="34" t="s">
        <v>257</v>
      </c>
      <c r="U247" s="34" t="str">
        <f t="shared" ref="U247:U265" si="33">R247&amp;S247</f>
        <v>燃願瑪瑙斷片</v>
      </c>
      <c r="V247" s="34" t="s">
        <v>1067</v>
      </c>
      <c r="W247" s="34" t="s">
        <v>1152</v>
      </c>
      <c r="X247" s="34" t="s">
        <v>1066</v>
      </c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2:34">
      <c r="L248" s="34" t="str">
        <f>$Q248&amp;".get("&amp;L$246&amp;"),"</f>
        <v>滌淨青金.get(0),</v>
      </c>
      <c r="M248" s="34" t="str">
        <f>$Q248&amp;".get("&amp;M$246&amp;"),"</f>
        <v>滌淨青金.get(1),</v>
      </c>
      <c r="N248" s="34" t="str">
        <f>$Q248&amp;".get("&amp;N$246&amp;"),"</f>
        <v>滌淨青金.get(2),</v>
      </c>
      <c r="O248" s="34" t="str">
        <f>$Q248&amp;".get("&amp;O$246&amp;"),"</f>
        <v>滌淨青金.get(3),</v>
      </c>
      <c r="P248" s="34"/>
      <c r="Q248" s="34" t="s">
        <v>924</v>
      </c>
      <c r="R248" s="34" t="s">
        <v>876</v>
      </c>
      <c r="S248" s="34" t="s">
        <v>1150</v>
      </c>
      <c r="T248" s="34" t="s">
        <v>257</v>
      </c>
      <c r="U248" s="34" t="str">
        <f t="shared" si="33"/>
        <v>燃願瑪瑙塊</v>
      </c>
      <c r="V248" s="34" t="s">
        <v>1067</v>
      </c>
      <c r="W248" s="34" t="s">
        <v>1153</v>
      </c>
      <c r="X248" s="34" t="s">
        <v>1066</v>
      </c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2:34">
      <c r="L249" s="34" t="str">
        <f t="shared" ref="L249:O264" si="34">$Q249&amp;".get("&amp;L$246&amp;"),"</f>
        <v>最勝紫晶.get(0),</v>
      </c>
      <c r="M249" s="34" t="str">
        <f t="shared" si="34"/>
        <v>最勝紫晶.get(1),</v>
      </c>
      <c r="N249" s="34" t="str">
        <f t="shared" si="34"/>
        <v>最勝紫晶.get(2),</v>
      </c>
      <c r="O249" s="34" t="str">
        <f t="shared" si="34"/>
        <v>最勝紫晶.get(3),</v>
      </c>
      <c r="P249" s="34"/>
      <c r="Q249" s="34" t="s">
        <v>931</v>
      </c>
      <c r="R249" s="34" t="s">
        <v>876</v>
      </c>
      <c r="S249" s="34"/>
      <c r="T249" s="34" t="s">
        <v>257</v>
      </c>
      <c r="U249" s="34" t="str">
        <f t="shared" si="33"/>
        <v>燃願瑪瑙</v>
      </c>
      <c r="V249" s="34" t="s">
        <v>1067</v>
      </c>
      <c r="W249" s="34" t="s">
        <v>1154</v>
      </c>
      <c r="X249" s="34" t="s">
        <v>1066</v>
      </c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2:34">
      <c r="L250" s="34" t="str">
        <f t="shared" si="34"/>
        <v>哀敘冰玉.get(0),</v>
      </c>
      <c r="M250" s="34" t="str">
        <f t="shared" si="34"/>
        <v>哀敘冰玉.get(1),</v>
      </c>
      <c r="N250" s="34" t="str">
        <f t="shared" si="34"/>
        <v>哀敘冰玉.get(2),</v>
      </c>
      <c r="O250" s="34" t="str">
        <f t="shared" si="34"/>
        <v>哀敘冰玉.get(3),</v>
      </c>
      <c r="P250" s="34"/>
      <c r="Q250" s="34" t="s">
        <v>888</v>
      </c>
      <c r="R250" s="34" t="s">
        <v>924</v>
      </c>
      <c r="S250" s="34" t="s">
        <v>1148</v>
      </c>
      <c r="T250" s="34" t="s">
        <v>257</v>
      </c>
      <c r="U250" s="34" t="str">
        <f t="shared" si="33"/>
        <v>滌淨青金碎屑</v>
      </c>
      <c r="V250" s="34" t="s">
        <v>1067</v>
      </c>
      <c r="W250" s="34" t="s">
        <v>1155</v>
      </c>
      <c r="X250" s="34" t="s">
        <v>1066</v>
      </c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2:34">
      <c r="L251" s="34" t="str">
        <f t="shared" si="34"/>
        <v>自在松石.get(0),</v>
      </c>
      <c r="M251" s="34" t="str">
        <f t="shared" si="34"/>
        <v>自在松石.get(1),</v>
      </c>
      <c r="N251" s="34" t="str">
        <f t="shared" si="34"/>
        <v>自在松石.get(2),</v>
      </c>
      <c r="O251" s="34" t="str">
        <f t="shared" si="34"/>
        <v>自在松石.get(3),</v>
      </c>
      <c r="P251" s="34"/>
      <c r="Q251" s="34" t="s">
        <v>882</v>
      </c>
      <c r="R251" s="34" t="s">
        <v>924</v>
      </c>
      <c r="S251" s="34" t="s">
        <v>1149</v>
      </c>
      <c r="T251" s="34" t="s">
        <v>257</v>
      </c>
      <c r="U251" s="34" t="str">
        <f t="shared" si="33"/>
        <v>滌淨青金斷片</v>
      </c>
      <c r="V251" s="34" t="s">
        <v>1067</v>
      </c>
      <c r="W251" s="34" t="s">
        <v>1157</v>
      </c>
      <c r="X251" s="34" t="s">
        <v>1066</v>
      </c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2:34">
      <c r="L252" s="34" t="str">
        <f t="shared" si="34"/>
        <v>堅牢黃玉.get(0),</v>
      </c>
      <c r="M252" s="34" t="str">
        <f t="shared" si="34"/>
        <v>堅牢黃玉.get(1),</v>
      </c>
      <c r="N252" s="34" t="str">
        <f t="shared" si="34"/>
        <v>堅牢黃玉.get(2),</v>
      </c>
      <c r="O252" s="34" t="str">
        <f t="shared" si="34"/>
        <v>堅牢黃玉.get(3),</v>
      </c>
      <c r="P252" s="34"/>
      <c r="Q252" s="34" t="s">
        <v>914</v>
      </c>
      <c r="R252" s="34" t="s">
        <v>924</v>
      </c>
      <c r="S252" s="34" t="s">
        <v>1150</v>
      </c>
      <c r="T252" s="34" t="s">
        <v>257</v>
      </c>
      <c r="U252" s="34" t="str">
        <f t="shared" si="33"/>
        <v>滌淨青金塊</v>
      </c>
      <c r="V252" s="34" t="s">
        <v>1067</v>
      </c>
      <c r="W252" s="34" t="s">
        <v>1158</v>
      </c>
      <c r="X252" s="34" t="s">
        <v>1066</v>
      </c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2:34">
      <c r="L253" s="34" t="str">
        <f t="shared" si="34"/>
        <v>歷戰的箭簇.get(0),</v>
      </c>
      <c r="M253" s="34" t="str">
        <f t="shared" si="34"/>
        <v>歷戰的箭簇.get(1),</v>
      </c>
      <c r="N253" s="34" t="str">
        <f t="shared" si="34"/>
        <v>歷戰的箭簇.get(2),</v>
      </c>
      <c r="O253" s="34"/>
      <c r="P253" s="34"/>
      <c r="Q253" s="34" t="s">
        <v>1003</v>
      </c>
      <c r="R253" s="34" t="s">
        <v>924</v>
      </c>
      <c r="S253" s="34"/>
      <c r="T253" s="34" t="s">
        <v>257</v>
      </c>
      <c r="U253" s="34" t="str">
        <f t="shared" si="33"/>
        <v>滌淨青金</v>
      </c>
      <c r="V253" s="34" t="s">
        <v>1067</v>
      </c>
      <c r="W253" s="34" t="s">
        <v>1156</v>
      </c>
      <c r="X253" s="34" t="s">
        <v>1066</v>
      </c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2:34">
      <c r="L254" s="34" t="str">
        <f t="shared" si="34"/>
        <v>禁咒繪卷.get(0),</v>
      </c>
      <c r="M254" s="34" t="str">
        <f t="shared" si="34"/>
        <v>禁咒繪卷.get(1),</v>
      </c>
      <c r="N254" s="34" t="str">
        <f t="shared" si="34"/>
        <v>禁咒繪卷.get(2),</v>
      </c>
      <c r="O254" s="34"/>
      <c r="P254" s="34"/>
      <c r="Q254" s="34" t="s">
        <v>879</v>
      </c>
      <c r="R254" s="34" t="s">
        <v>931</v>
      </c>
      <c r="S254" s="34" t="s">
        <v>1148</v>
      </c>
      <c r="T254" s="34" t="s">
        <v>257</v>
      </c>
      <c r="U254" s="34" t="str">
        <f t="shared" si="33"/>
        <v>最勝紫晶碎屑</v>
      </c>
      <c r="V254" s="34" t="s">
        <v>1067</v>
      </c>
      <c r="W254" s="34" t="s">
        <v>1159</v>
      </c>
      <c r="X254" s="34" t="s">
        <v>1066</v>
      </c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2:34">
      <c r="L255" s="34" t="str">
        <f t="shared" si="34"/>
        <v>攫金鴉印.get(0),</v>
      </c>
      <c r="M255" s="34" t="str">
        <f t="shared" si="34"/>
        <v>攫金鴉印.get(1),</v>
      </c>
      <c r="N255" s="34" t="str">
        <f t="shared" si="34"/>
        <v>攫金鴉印.get(2),</v>
      </c>
      <c r="O255" s="34"/>
      <c r="P255" s="34"/>
      <c r="Q255" s="34" t="s">
        <v>895</v>
      </c>
      <c r="R255" s="34" t="s">
        <v>931</v>
      </c>
      <c r="S255" s="34" t="s">
        <v>1149</v>
      </c>
      <c r="T255" s="34" t="s">
        <v>257</v>
      </c>
      <c r="U255" s="34" t="str">
        <f t="shared" si="33"/>
        <v>最勝紫晶斷片</v>
      </c>
      <c r="V255" s="34" t="s">
        <v>1067</v>
      </c>
      <c r="W255" s="34" t="s">
        <v>1161</v>
      </c>
      <c r="X255" s="34" t="s">
        <v>1066</v>
      </c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2:34">
      <c r="L256" s="34" t="str">
        <f t="shared" si="34"/>
        <v>不祥的面具.get(0),</v>
      </c>
      <c r="M256" s="34" t="str">
        <f t="shared" si="34"/>
        <v>不祥的面具.get(1),</v>
      </c>
      <c r="N256" s="34" t="str">
        <f t="shared" si="34"/>
        <v>不祥的面具.get(2),</v>
      </c>
      <c r="O256" s="34"/>
      <c r="P256" s="34"/>
      <c r="Q256" s="34" t="s">
        <v>899</v>
      </c>
      <c r="R256" s="34" t="s">
        <v>931</v>
      </c>
      <c r="S256" s="34" t="s">
        <v>1150</v>
      </c>
      <c r="T256" s="34" t="s">
        <v>257</v>
      </c>
      <c r="U256" s="34" t="str">
        <f t="shared" si="33"/>
        <v>最勝紫晶塊</v>
      </c>
      <c r="V256" s="34" t="s">
        <v>1067</v>
      </c>
      <c r="W256" s="34" t="s">
        <v>1162</v>
      </c>
      <c r="X256" s="34" t="s">
        <v>1066</v>
      </c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2:34">
      <c r="L257" s="34" t="str">
        <f t="shared" si="34"/>
        <v>尉官的徽記.get(0),</v>
      </c>
      <c r="M257" s="34" t="str">
        <f t="shared" si="34"/>
        <v>尉官的徽記.get(1),</v>
      </c>
      <c r="N257" s="34" t="str">
        <f t="shared" si="34"/>
        <v>尉官的徽記.get(2),</v>
      </c>
      <c r="O257" s="34"/>
      <c r="P257" s="34"/>
      <c r="Q257" s="34" t="s">
        <v>906</v>
      </c>
      <c r="R257" s="34" t="s">
        <v>931</v>
      </c>
      <c r="S257" s="34"/>
      <c r="T257" s="34" t="s">
        <v>257</v>
      </c>
      <c r="U257" s="34" t="str">
        <f t="shared" si="33"/>
        <v>最勝紫晶</v>
      </c>
      <c r="V257" s="34" t="s">
        <v>1067</v>
      </c>
      <c r="W257" s="34" t="s">
        <v>1160</v>
      </c>
      <c r="X257" s="34" t="s">
        <v>1066</v>
      </c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2:34">
      <c r="L258" s="34" t="str">
        <f t="shared" si="34"/>
        <v>原素花蜜.get(0),</v>
      </c>
      <c r="M258" s="34" t="str">
        <f t="shared" si="34"/>
        <v>原素花蜜.get(1),</v>
      </c>
      <c r="N258" s="34" t="str">
        <f t="shared" si="34"/>
        <v>原素花蜜.get(2),</v>
      </c>
      <c r="O258" s="34"/>
      <c r="P258" s="34"/>
      <c r="Q258" s="34" t="s">
        <v>885</v>
      </c>
      <c r="R258" s="34" t="s">
        <v>888</v>
      </c>
      <c r="S258" s="34" t="s">
        <v>1148</v>
      </c>
      <c r="T258" s="34" t="s">
        <v>257</v>
      </c>
      <c r="U258" s="34" t="str">
        <f t="shared" si="33"/>
        <v>哀敘冰玉碎屑</v>
      </c>
      <c r="V258" s="34" t="s">
        <v>1067</v>
      </c>
      <c r="W258" s="34" t="s">
        <v>1163</v>
      </c>
      <c r="X258" s="34" t="s">
        <v>1066</v>
      </c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2:34">
      <c r="L259" s="34" t="str">
        <f t="shared" si="34"/>
        <v>史萊姆原漿.get(0),</v>
      </c>
      <c r="M259" s="34" t="str">
        <f t="shared" si="34"/>
        <v>史萊姆原漿.get(1),</v>
      </c>
      <c r="N259" s="34" t="str">
        <f t="shared" si="34"/>
        <v>史萊姆原漿.get(2),</v>
      </c>
      <c r="O259" s="34"/>
      <c r="P259" s="34"/>
      <c r="Q259" s="34" t="s">
        <v>912</v>
      </c>
      <c r="R259" s="34" t="s">
        <v>888</v>
      </c>
      <c r="S259" s="34" t="s">
        <v>1149</v>
      </c>
      <c r="T259" s="34" t="s">
        <v>257</v>
      </c>
      <c r="U259" s="34" t="str">
        <f t="shared" si="33"/>
        <v>哀敘冰玉斷片</v>
      </c>
      <c r="V259" s="34" t="s">
        <v>1067</v>
      </c>
      <c r="W259" s="34" t="s">
        <v>1164</v>
      </c>
      <c r="X259" s="34" t="s">
        <v>1066</v>
      </c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2:34">
      <c r="L260" s="34" t="str">
        <f t="shared" si="34"/>
        <v>名刀鐔.get(0),</v>
      </c>
      <c r="M260" s="34" t="str">
        <f t="shared" si="34"/>
        <v>名刀鐔.get(1),</v>
      </c>
      <c r="N260" s="34" t="str">
        <f t="shared" si="34"/>
        <v>名刀鐔.get(2),</v>
      </c>
      <c r="O260" s="34"/>
      <c r="P260" s="34"/>
      <c r="Q260" s="34" t="s">
        <v>891</v>
      </c>
      <c r="R260" s="34" t="s">
        <v>888</v>
      </c>
      <c r="S260" s="34" t="s">
        <v>1150</v>
      </c>
      <c r="T260" s="34" t="s">
        <v>257</v>
      </c>
      <c r="U260" s="34" t="str">
        <f t="shared" si="33"/>
        <v>哀敘冰玉塊</v>
      </c>
      <c r="V260" s="34" t="s">
        <v>1067</v>
      </c>
      <c r="W260" s="34" t="s">
        <v>1165</v>
      </c>
      <c r="X260" s="34" t="s">
        <v>1066</v>
      </c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2:34">
      <c r="L261" s="34" t="str">
        <f t="shared" si="34"/>
        <v>自由_的哲學.get(0),</v>
      </c>
      <c r="M261" s="34" t="str">
        <f t="shared" si="34"/>
        <v>自由_的哲學.get(1),</v>
      </c>
      <c r="N261" s="34" t="str">
        <f t="shared" si="34"/>
        <v>自由_的哲學.get(2),</v>
      </c>
      <c r="O261" s="34"/>
      <c r="P261" s="34"/>
      <c r="Q261" s="34" t="s">
        <v>994</v>
      </c>
      <c r="R261" s="34" t="s">
        <v>888</v>
      </c>
      <c r="S261" s="34"/>
      <c r="T261" s="34" t="s">
        <v>257</v>
      </c>
      <c r="U261" s="34" t="str">
        <f t="shared" si="33"/>
        <v>哀敘冰玉</v>
      </c>
      <c r="V261" s="34" t="s">
        <v>1067</v>
      </c>
      <c r="W261" s="34" t="s">
        <v>1166</v>
      </c>
      <c r="X261" s="34" t="s">
        <v>1066</v>
      </c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2:34">
      <c r="L262" s="34" t="str">
        <f t="shared" si="34"/>
        <v>繁榮_的哲學.get(0),</v>
      </c>
      <c r="M262" s="34" t="str">
        <f t="shared" si="34"/>
        <v>繁榮_的哲學.get(1),</v>
      </c>
      <c r="N262" s="34" t="str">
        <f t="shared" si="34"/>
        <v>繁榮_的哲學.get(2),</v>
      </c>
      <c r="O262" s="34"/>
      <c r="P262" s="34"/>
      <c r="Q262" s="34" t="s">
        <v>999</v>
      </c>
      <c r="R262" s="34" t="s">
        <v>882</v>
      </c>
      <c r="S262" s="34" t="s">
        <v>1148</v>
      </c>
      <c r="T262" s="34" t="s">
        <v>257</v>
      </c>
      <c r="U262" s="34" t="str">
        <f t="shared" si="33"/>
        <v>自在松石碎屑</v>
      </c>
      <c r="V262" s="34" t="s">
        <v>1067</v>
      </c>
      <c r="W262" s="34" t="s">
        <v>1155</v>
      </c>
      <c r="X262" s="34" t="s">
        <v>1066</v>
      </c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2:34">
      <c r="L263" s="34" t="str">
        <f t="shared" si="34"/>
        <v>浮世_的哲學.get(0),</v>
      </c>
      <c r="M263" s="34" t="str">
        <f t="shared" si="34"/>
        <v>浮世_的哲學.get(1),</v>
      </c>
      <c r="N263" s="34" t="str">
        <f t="shared" si="34"/>
        <v>浮世_的哲學.get(2),</v>
      </c>
      <c r="O263" s="34"/>
      <c r="P263" s="34"/>
      <c r="Q263" s="34" t="s">
        <v>1001</v>
      </c>
      <c r="R263" s="34" t="s">
        <v>882</v>
      </c>
      <c r="S263" s="34" t="s">
        <v>1149</v>
      </c>
      <c r="T263" s="34" t="s">
        <v>257</v>
      </c>
      <c r="U263" s="34" t="str">
        <f t="shared" si="33"/>
        <v>自在松石斷片</v>
      </c>
      <c r="V263" s="34" t="s">
        <v>1067</v>
      </c>
      <c r="W263" s="34" t="s">
        <v>1157</v>
      </c>
      <c r="X263" s="34" t="s">
        <v>1066</v>
      </c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2:34">
      <c r="L264" s="34" t="str">
        <f t="shared" si="34"/>
        <v>抗爭_的哲學.get(0),</v>
      </c>
      <c r="M264" s="34" t="str">
        <f t="shared" si="34"/>
        <v>抗爭_的哲學.get(1),</v>
      </c>
      <c r="N264" s="34" t="str">
        <f t="shared" si="34"/>
        <v>抗爭_的哲學.get(2),</v>
      </c>
      <c r="O264" s="34"/>
      <c r="P264" s="34"/>
      <c r="Q264" s="34" t="s">
        <v>996</v>
      </c>
      <c r="R264" s="34" t="s">
        <v>882</v>
      </c>
      <c r="S264" s="34" t="s">
        <v>1150</v>
      </c>
      <c r="T264" s="34" t="s">
        <v>257</v>
      </c>
      <c r="U264" s="34" t="str">
        <f t="shared" si="33"/>
        <v>自在松石塊</v>
      </c>
      <c r="V264" s="34" t="s">
        <v>1067</v>
      </c>
      <c r="W264" s="34" t="s">
        <v>1158</v>
      </c>
      <c r="X264" s="34" t="s">
        <v>1066</v>
      </c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2:34">
      <c r="L265" s="34" t="str">
        <f t="shared" ref="L265:N269" si="35">$Q265&amp;".get("&amp;L$246&amp;"),"</f>
        <v>勤勞_的哲學.get(0),</v>
      </c>
      <c r="M265" s="34" t="str">
        <f t="shared" si="35"/>
        <v>勤勞_的哲學.get(1),</v>
      </c>
      <c r="N265" s="34" t="str">
        <f t="shared" si="35"/>
        <v>勤勞_的哲學.get(2),</v>
      </c>
      <c r="O265" s="34"/>
      <c r="P265" s="34"/>
      <c r="Q265" s="34" t="s">
        <v>997</v>
      </c>
      <c r="R265" s="34" t="s">
        <v>882</v>
      </c>
      <c r="S265" s="34"/>
      <c r="T265" s="34" t="s">
        <v>257</v>
      </c>
      <c r="U265" s="34" t="str">
        <f t="shared" si="33"/>
        <v>自在松石</v>
      </c>
      <c r="V265" s="34" t="s">
        <v>1067</v>
      </c>
      <c r="W265" s="34" t="s">
        <v>1156</v>
      </c>
      <c r="X265" s="34" t="s">
        <v>1066</v>
      </c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2:34">
      <c r="L266" s="34" t="str">
        <f t="shared" si="35"/>
        <v>風雅_的哲學.get(0),</v>
      </c>
      <c r="M266" s="34" t="str">
        <f t="shared" si="35"/>
        <v>風雅_的哲學.get(1),</v>
      </c>
      <c r="N266" s="34" t="str">
        <f t="shared" si="35"/>
        <v>風雅_的哲學.get(2),</v>
      </c>
      <c r="O266" s="34"/>
      <c r="P266" s="34"/>
      <c r="Q266" s="34" t="s">
        <v>1000</v>
      </c>
      <c r="R266" s="34" t="s">
        <v>914</v>
      </c>
      <c r="S266" s="34" t="s">
        <v>1148</v>
      </c>
      <c r="T266" s="34" t="s">
        <v>257</v>
      </c>
      <c r="U266" s="34" t="str">
        <f t="shared" ref="U266:U269" si="36">R266&amp;S266</f>
        <v>堅牢黃玉碎屑</v>
      </c>
      <c r="V266" s="34" t="s">
        <v>1067</v>
      </c>
      <c r="W266" s="34" t="s">
        <v>1174</v>
      </c>
      <c r="X266" s="34" t="s">
        <v>1066</v>
      </c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2:34">
      <c r="L267" s="34" t="str">
        <f t="shared" si="35"/>
        <v>黃金_的哲學.get(0),</v>
      </c>
      <c r="M267" s="34" t="str">
        <f t="shared" si="35"/>
        <v>黃金_的哲學.get(1),</v>
      </c>
      <c r="N267" s="34" t="str">
        <f t="shared" si="35"/>
        <v>黃金_的哲學.get(2),</v>
      </c>
      <c r="O267" s="34"/>
      <c r="P267" s="34"/>
      <c r="Q267" s="34" t="s">
        <v>995</v>
      </c>
      <c r="R267" s="34" t="s">
        <v>914</v>
      </c>
      <c r="S267" s="34" t="s">
        <v>1149</v>
      </c>
      <c r="T267" s="34" t="s">
        <v>257</v>
      </c>
      <c r="U267" s="34" t="str">
        <f t="shared" si="36"/>
        <v>堅牢黃玉斷片</v>
      </c>
      <c r="V267" s="34" t="s">
        <v>1067</v>
      </c>
      <c r="W267" s="34" t="s">
        <v>1175</v>
      </c>
      <c r="X267" s="34" t="s">
        <v>1066</v>
      </c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2:34">
      <c r="L268" s="34" t="str">
        <f t="shared" si="35"/>
        <v>詩文_的哲學.get(0),</v>
      </c>
      <c r="M268" s="34" t="str">
        <f t="shared" si="35"/>
        <v>詩文_的哲學.get(1),</v>
      </c>
      <c r="N268" s="34" t="str">
        <f t="shared" si="35"/>
        <v>詩文_的哲學.get(2),</v>
      </c>
      <c r="O268" s="34"/>
      <c r="P268" s="34"/>
      <c r="Q268" s="34" t="s">
        <v>998</v>
      </c>
      <c r="R268" s="34" t="s">
        <v>914</v>
      </c>
      <c r="S268" s="34" t="s">
        <v>1150</v>
      </c>
      <c r="T268" s="34" t="s">
        <v>257</v>
      </c>
      <c r="U268" s="34" t="str">
        <f t="shared" si="36"/>
        <v>堅牢黃玉塊</v>
      </c>
      <c r="V268" s="34" t="s">
        <v>1067</v>
      </c>
      <c r="W268" s="34" t="s">
        <v>1176</v>
      </c>
      <c r="X268" s="34" t="s">
        <v>1066</v>
      </c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2:34">
      <c r="L269" s="34" t="str">
        <f t="shared" si="35"/>
        <v>天光_的哲學.get(0),</v>
      </c>
      <c r="M269" s="34" t="str">
        <f t="shared" si="35"/>
        <v>天光_的哲學.get(1),</v>
      </c>
      <c r="N269" s="34" t="str">
        <f t="shared" si="35"/>
        <v>天光_的哲學.get(2),</v>
      </c>
      <c r="O269" s="34"/>
      <c r="P269" s="34"/>
      <c r="Q269" s="34" t="s">
        <v>1002</v>
      </c>
      <c r="R269" s="34" t="s">
        <v>914</v>
      </c>
      <c r="S269" s="34"/>
      <c r="T269" s="34" t="s">
        <v>257</v>
      </c>
      <c r="U269" s="34" t="str">
        <f t="shared" si="36"/>
        <v>堅牢黃玉</v>
      </c>
      <c r="V269" s="34" t="s">
        <v>1067</v>
      </c>
      <c r="W269" s="34" t="s">
        <v>1177</v>
      </c>
      <c r="X269" s="34" t="s">
        <v>1066</v>
      </c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2:34">
      <c r="L270" s="34"/>
      <c r="M270" s="34"/>
      <c r="N270" s="34"/>
      <c r="O270" s="34"/>
      <c r="P270" s="34"/>
      <c r="Q270" s="34"/>
      <c r="R270" s="34"/>
      <c r="S270" s="34"/>
      <c r="T270" s="34" t="s">
        <v>257</v>
      </c>
      <c r="U270" s="34" t="s">
        <v>1168</v>
      </c>
      <c r="V270" s="34" t="s">
        <v>1067</v>
      </c>
      <c r="W270" s="34" t="str">
        <f t="shared" ref="W270:W276" si="37">U270</f>
        <v>brilliant_diamond_sliver</v>
      </c>
      <c r="X270" s="34" t="s">
        <v>1066</v>
      </c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2:34">
      <c r="L271" s="34"/>
      <c r="M271" s="34"/>
      <c r="N271" s="34"/>
      <c r="O271" s="34"/>
      <c r="P271" s="34"/>
      <c r="Q271" s="34"/>
      <c r="R271" s="34"/>
      <c r="S271" s="34"/>
      <c r="T271" s="34" t="s">
        <v>257</v>
      </c>
      <c r="U271" s="34" t="s">
        <v>1169</v>
      </c>
      <c r="V271" s="34" t="s">
        <v>1067</v>
      </c>
      <c r="W271" s="34" t="str">
        <f t="shared" si="37"/>
        <v>brilliant_diamond_fragment</v>
      </c>
      <c r="X271" s="34" t="s">
        <v>1066</v>
      </c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2:34">
      <c r="L272" s="34"/>
      <c r="M272" s="34"/>
      <c r="N272" s="34"/>
      <c r="O272" s="34"/>
      <c r="P272" s="34"/>
      <c r="Q272" s="34"/>
      <c r="R272" s="34"/>
      <c r="S272" s="34"/>
      <c r="T272" s="34" t="s">
        <v>257</v>
      </c>
      <c r="U272" s="34" t="s">
        <v>1167</v>
      </c>
      <c r="V272" s="34" t="s">
        <v>1067</v>
      </c>
      <c r="W272" s="34" t="str">
        <f t="shared" si="37"/>
        <v>brilliant_diamond_chunk</v>
      </c>
      <c r="X272" s="34" t="s">
        <v>1066</v>
      </c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3:24">
      <c r="T273" s="34" t="s">
        <v>257</v>
      </c>
      <c r="U273" s="34" t="s">
        <v>1170</v>
      </c>
      <c r="V273" s="34" t="s">
        <v>1067</v>
      </c>
      <c r="W273" s="34" t="str">
        <f t="shared" si="37"/>
        <v>brilliant_diamond_gemstone</v>
      </c>
      <c r="X273" s="34" t="s">
        <v>1066</v>
      </c>
    </row>
    <row r="274" spans="13:24">
      <c r="M274" t="s">
        <v>1197</v>
      </c>
      <c r="N274" t="s">
        <v>1199</v>
      </c>
      <c r="Q274" t="s">
        <v>1203</v>
      </c>
      <c r="T274" s="34" t="s">
        <v>257</v>
      </c>
      <c r="U274" s="34" t="s">
        <v>1171</v>
      </c>
      <c r="V274" s="34" t="s">
        <v>1067</v>
      </c>
      <c r="W274" s="34" t="str">
        <f t="shared" si="37"/>
        <v>nagadus_emerald_sliver</v>
      </c>
      <c r="X274" s="34" t="s">
        <v>1066</v>
      </c>
    </row>
    <row r="275" spans="13:24">
      <c r="M275" t="s">
        <v>1198</v>
      </c>
      <c r="N275" t="s">
        <v>1200</v>
      </c>
      <c r="Q275" t="s">
        <v>1204</v>
      </c>
      <c r="T275" s="34" t="s">
        <v>257</v>
      </c>
      <c r="U275" s="34" t="s">
        <v>1172</v>
      </c>
      <c r="V275" s="34" t="s">
        <v>1067</v>
      </c>
      <c r="W275" s="34" t="str">
        <f t="shared" si="37"/>
        <v>nagadus_emerald_fragment</v>
      </c>
      <c r="X275" s="34" t="s">
        <v>1066</v>
      </c>
    </row>
    <row r="276" spans="13:24">
      <c r="O276" t="s">
        <v>1193</v>
      </c>
      <c r="Q276" t="s">
        <v>1205</v>
      </c>
      <c r="T276" s="34" t="s">
        <v>257</v>
      </c>
      <c r="U276" s="34" t="s">
        <v>1173</v>
      </c>
      <c r="V276" s="34" t="s">
        <v>1067</v>
      </c>
      <c r="W276" s="34" t="str">
        <f t="shared" si="37"/>
        <v>nagadus_emerald_chunk</v>
      </c>
      <c r="X276" s="34" t="s">
        <v>1066</v>
      </c>
    </row>
    <row r="277" spans="13:24">
      <c r="N277" t="s">
        <v>1201</v>
      </c>
    </row>
    <row r="278" spans="13:24">
      <c r="N278" t="s">
        <v>1202</v>
      </c>
    </row>
  </sheetData>
  <mergeCells count="5">
    <mergeCell ref="L49:AJ49"/>
    <mergeCell ref="A1:J1"/>
    <mergeCell ref="L1:AH1"/>
    <mergeCell ref="L22:AH22"/>
    <mergeCell ref="Z3:AE6"/>
  </mergeCells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B002-A857-4FB3-9B85-E1B286490B83}">
  <dimension ref="A1:AM29"/>
  <sheetViews>
    <sheetView tabSelected="1" topLeftCell="Y1" zoomScale="130" zoomScaleNormal="130" workbookViewId="0">
      <selection activeCell="AB18" sqref="AB18"/>
    </sheetView>
  </sheetViews>
  <sheetFormatPr defaultRowHeight="16.5"/>
  <cols>
    <col min="1" max="1" width="12.625" customWidth="1"/>
    <col min="2" max="2" width="13.875" customWidth="1"/>
    <col min="6" max="6" width="9" style="42"/>
    <col min="7" max="7" width="6" bestFit="1" customWidth="1"/>
    <col min="8" max="8" width="21.875" bestFit="1" customWidth="1"/>
    <col min="9" max="9" width="8.375" bestFit="1" customWidth="1"/>
    <col min="10" max="10" width="10.875" bestFit="1" customWidth="1"/>
    <col min="11" max="11" width="9.875" bestFit="1" customWidth="1"/>
    <col min="12" max="12" width="22.125" bestFit="1" customWidth="1"/>
    <col min="13" max="14" width="14.5" bestFit="1" customWidth="1"/>
    <col min="15" max="15" width="9.125" bestFit="1" customWidth="1"/>
    <col min="17" max="17" width="9" style="42"/>
    <col min="18" max="18" width="6" bestFit="1" customWidth="1"/>
    <col min="19" max="19" width="21.875" bestFit="1" customWidth="1"/>
    <col min="20" max="20" width="8.375" bestFit="1" customWidth="1"/>
    <col min="21" max="21" width="10.875" bestFit="1" customWidth="1"/>
    <col min="22" max="22" width="9.875" bestFit="1" customWidth="1"/>
    <col min="23" max="23" width="22.125" bestFit="1" customWidth="1"/>
    <col min="24" max="25" width="14.5" bestFit="1" customWidth="1"/>
    <col min="26" max="26" width="9.125" bestFit="1" customWidth="1"/>
    <col min="28" max="28" width="9" style="42"/>
    <col min="30" max="30" width="28.125" bestFit="1" customWidth="1"/>
    <col min="34" max="34" width="26.875" bestFit="1" customWidth="1"/>
    <col min="35" max="35" width="13.875" bestFit="1" customWidth="1"/>
    <col min="36" max="36" width="14.5" bestFit="1" customWidth="1"/>
    <col min="39" max="39" width="9" style="42"/>
  </cols>
  <sheetData>
    <row r="1" spans="1:38" ht="25.5" customHeight="1">
      <c r="A1" s="49" t="s">
        <v>1230</v>
      </c>
      <c r="B1" s="49"/>
      <c r="C1" s="41"/>
      <c r="D1" s="41"/>
      <c r="G1" s="49" t="s">
        <v>1252</v>
      </c>
      <c r="H1" s="49"/>
      <c r="I1" s="49"/>
      <c r="J1" s="49"/>
      <c r="K1" s="49"/>
      <c r="L1" s="49"/>
      <c r="M1" s="49"/>
      <c r="N1" s="49"/>
      <c r="O1" s="49"/>
      <c r="P1" s="49"/>
      <c r="R1" s="49" t="s">
        <v>1376</v>
      </c>
      <c r="S1" s="49"/>
      <c r="T1" s="49"/>
      <c r="U1" s="49"/>
      <c r="V1" s="49"/>
      <c r="W1" s="49"/>
      <c r="X1" s="49"/>
      <c r="Y1" s="49"/>
      <c r="Z1" s="49"/>
      <c r="AA1" s="49"/>
      <c r="AC1" s="49" t="s">
        <v>1478</v>
      </c>
      <c r="AD1" s="49"/>
      <c r="AE1" s="49"/>
      <c r="AF1" s="49"/>
      <c r="AG1" s="49"/>
      <c r="AH1" s="49"/>
      <c r="AI1" s="49"/>
      <c r="AJ1" s="49"/>
      <c r="AK1" s="49"/>
      <c r="AL1" s="49"/>
    </row>
    <row r="2" spans="1:38">
      <c r="A2" t="s">
        <v>604</v>
      </c>
      <c r="B2" t="s">
        <v>1231</v>
      </c>
      <c r="D2" t="s">
        <v>1235</v>
      </c>
      <c r="G2" t="s">
        <v>1319</v>
      </c>
      <c r="H2" t="s">
        <v>1253</v>
      </c>
      <c r="I2" t="s">
        <v>1325</v>
      </c>
      <c r="J2" t="s">
        <v>1254</v>
      </c>
      <c r="K2" t="s">
        <v>1255</v>
      </c>
      <c r="L2" t="s">
        <v>1264</v>
      </c>
      <c r="M2" t="s">
        <v>1256</v>
      </c>
      <c r="N2" t="s">
        <v>1257</v>
      </c>
      <c r="O2" t="s">
        <v>1258</v>
      </c>
      <c r="P2" t="s">
        <v>1259</v>
      </c>
      <c r="R2" t="s">
        <v>1319</v>
      </c>
      <c r="S2" t="s">
        <v>1253</v>
      </c>
      <c r="T2" t="s">
        <v>1325</v>
      </c>
      <c r="U2" t="s">
        <v>1254</v>
      </c>
      <c r="V2" t="s">
        <v>1255</v>
      </c>
      <c r="W2" t="s">
        <v>1264</v>
      </c>
      <c r="X2" t="s">
        <v>1256</v>
      </c>
      <c r="Y2" t="s">
        <v>1257</v>
      </c>
      <c r="Z2" t="s">
        <v>1258</v>
      </c>
      <c r="AA2" t="s">
        <v>1259</v>
      </c>
      <c r="AC2" t="s">
        <v>1319</v>
      </c>
      <c r="AD2" t="s">
        <v>1253</v>
      </c>
      <c r="AE2" t="s">
        <v>1325</v>
      </c>
      <c r="AF2" t="s">
        <v>1254</v>
      </c>
      <c r="AG2" t="s">
        <v>1255</v>
      </c>
      <c r="AH2" t="s">
        <v>1264</v>
      </c>
      <c r="AI2" t="s">
        <v>1256</v>
      </c>
      <c r="AJ2" t="s">
        <v>1257</v>
      </c>
      <c r="AK2" t="s">
        <v>1258</v>
      </c>
      <c r="AL2" t="s">
        <v>1259</v>
      </c>
    </row>
    <row r="3" spans="1:38">
      <c r="A3" t="s">
        <v>1225</v>
      </c>
      <c r="B3" t="s">
        <v>1237</v>
      </c>
      <c r="D3" t="s">
        <v>1239</v>
      </c>
      <c r="G3" s="17">
        <v>1</v>
      </c>
      <c r="H3" t="s">
        <v>1265</v>
      </c>
      <c r="I3">
        <v>4</v>
      </c>
      <c r="J3" t="s">
        <v>1321</v>
      </c>
      <c r="K3" t="s">
        <v>1320</v>
      </c>
      <c r="L3" t="s">
        <v>1292</v>
      </c>
      <c r="M3" t="s">
        <v>1249</v>
      </c>
      <c r="N3" t="s">
        <v>1326</v>
      </c>
      <c r="R3" s="17">
        <v>1</v>
      </c>
      <c r="S3" t="s">
        <v>1430</v>
      </c>
      <c r="W3" t="s">
        <v>1406</v>
      </c>
      <c r="X3" t="s">
        <v>1455</v>
      </c>
      <c r="Y3" t="s">
        <v>1377</v>
      </c>
      <c r="AC3" s="17">
        <v>1</v>
      </c>
      <c r="AD3" t="s">
        <v>1479</v>
      </c>
      <c r="AH3" t="s">
        <v>1479</v>
      </c>
      <c r="AI3" t="s">
        <v>1523</v>
      </c>
      <c r="AJ3" t="s">
        <v>1480</v>
      </c>
    </row>
    <row r="4" spans="1:38">
      <c r="A4" t="s">
        <v>1226</v>
      </c>
      <c r="B4" t="s">
        <v>1238</v>
      </c>
      <c r="D4" t="s">
        <v>1241</v>
      </c>
      <c r="G4" s="17">
        <v>2</v>
      </c>
      <c r="H4" t="s">
        <v>1266</v>
      </c>
      <c r="I4">
        <v>5</v>
      </c>
      <c r="J4" t="s">
        <v>1322</v>
      </c>
      <c r="K4" t="s">
        <v>1320</v>
      </c>
      <c r="L4" t="s">
        <v>1293</v>
      </c>
      <c r="M4" t="s">
        <v>1353</v>
      </c>
      <c r="N4" t="s">
        <v>1327</v>
      </c>
      <c r="R4" s="17">
        <v>2</v>
      </c>
      <c r="S4" t="s">
        <v>1431</v>
      </c>
      <c r="W4" t="s">
        <v>1407</v>
      </c>
      <c r="X4" t="s">
        <v>1456</v>
      </c>
      <c r="Y4" t="s">
        <v>1378</v>
      </c>
      <c r="AC4" s="17">
        <v>2</v>
      </c>
      <c r="AD4" t="s">
        <v>1481</v>
      </c>
      <c r="AH4" t="s">
        <v>1481</v>
      </c>
      <c r="AI4" t="s">
        <v>1524</v>
      </c>
      <c r="AJ4" t="s">
        <v>1482</v>
      </c>
    </row>
    <row r="5" spans="1:38">
      <c r="A5" t="s">
        <v>1227</v>
      </c>
      <c r="B5" t="s">
        <v>1240</v>
      </c>
      <c r="D5" t="s">
        <v>1237</v>
      </c>
      <c r="G5" s="17">
        <v>3</v>
      </c>
      <c r="H5" t="s">
        <v>1267</v>
      </c>
      <c r="I5">
        <v>4</v>
      </c>
      <c r="J5" t="s">
        <v>1323</v>
      </c>
      <c r="K5" t="s">
        <v>1320</v>
      </c>
      <c r="L5" t="s">
        <v>1294</v>
      </c>
      <c r="M5" t="s">
        <v>1354</v>
      </c>
      <c r="N5" t="s">
        <v>1328</v>
      </c>
      <c r="R5" s="17">
        <v>3</v>
      </c>
      <c r="S5" t="s">
        <v>1432</v>
      </c>
      <c r="W5" t="s">
        <v>1408</v>
      </c>
      <c r="X5" t="s">
        <v>1457</v>
      </c>
      <c r="Y5" t="s">
        <v>1380</v>
      </c>
      <c r="AC5" s="17">
        <v>3</v>
      </c>
      <c r="AD5" t="s">
        <v>1483</v>
      </c>
      <c r="AH5" t="s">
        <v>1483</v>
      </c>
      <c r="AI5" t="s">
        <v>1525</v>
      </c>
      <c r="AJ5" t="s">
        <v>1484</v>
      </c>
    </row>
    <row r="6" spans="1:38">
      <c r="A6" t="s">
        <v>1228</v>
      </c>
      <c r="B6" t="s">
        <v>1242</v>
      </c>
      <c r="D6" t="s">
        <v>1243</v>
      </c>
      <c r="G6" s="17">
        <v>4</v>
      </c>
      <c r="H6" t="s">
        <v>1268</v>
      </c>
      <c r="I6">
        <v>3</v>
      </c>
      <c r="J6" t="s">
        <v>1321</v>
      </c>
      <c r="K6" t="s">
        <v>1320</v>
      </c>
      <c r="L6" t="s">
        <v>1295</v>
      </c>
      <c r="M6" t="s">
        <v>1248</v>
      </c>
      <c r="N6" t="s">
        <v>1329</v>
      </c>
      <c r="R6" s="17">
        <v>4</v>
      </c>
      <c r="S6" t="s">
        <v>1433</v>
      </c>
      <c r="W6" t="s">
        <v>1409</v>
      </c>
      <c r="X6" t="s">
        <v>1379</v>
      </c>
      <c r="Y6" t="s">
        <v>1381</v>
      </c>
      <c r="AC6" s="17">
        <v>4</v>
      </c>
      <c r="AD6" t="s">
        <v>1486</v>
      </c>
      <c r="AH6" t="s">
        <v>1486</v>
      </c>
      <c r="AI6" t="s">
        <v>1526</v>
      </c>
      <c r="AJ6" t="s">
        <v>1485</v>
      </c>
    </row>
    <row r="7" spans="1:38">
      <c r="A7" t="s">
        <v>1229</v>
      </c>
      <c r="B7" t="s">
        <v>1235</v>
      </c>
      <c r="D7" t="s">
        <v>1232</v>
      </c>
      <c r="G7" s="17">
        <v>5</v>
      </c>
      <c r="H7" t="s">
        <v>1269</v>
      </c>
      <c r="I7">
        <v>3</v>
      </c>
      <c r="J7" t="s">
        <v>1247</v>
      </c>
      <c r="K7" t="s">
        <v>1320</v>
      </c>
      <c r="L7" t="s">
        <v>1296</v>
      </c>
      <c r="M7" t="s">
        <v>1355</v>
      </c>
      <c r="N7" t="s">
        <v>1330</v>
      </c>
      <c r="R7" s="17">
        <v>5</v>
      </c>
      <c r="S7" t="s">
        <v>1434</v>
      </c>
      <c r="W7" t="s">
        <v>1383</v>
      </c>
      <c r="X7" t="s">
        <v>1458</v>
      </c>
      <c r="Y7" t="s">
        <v>1382</v>
      </c>
      <c r="AC7" s="17">
        <v>5</v>
      </c>
      <c r="AD7" t="s">
        <v>1487</v>
      </c>
      <c r="AH7" t="s">
        <v>1487</v>
      </c>
      <c r="AI7" t="s">
        <v>1527</v>
      </c>
      <c r="AJ7" t="s">
        <v>1488</v>
      </c>
    </row>
    <row r="8" spans="1:38">
      <c r="A8" t="s">
        <v>1247</v>
      </c>
      <c r="B8" t="s">
        <v>1233</v>
      </c>
      <c r="D8" t="s">
        <v>1233</v>
      </c>
      <c r="G8" s="17">
        <v>6</v>
      </c>
      <c r="H8" t="s">
        <v>1270</v>
      </c>
      <c r="I8">
        <v>1</v>
      </c>
      <c r="J8" t="s">
        <v>124</v>
      </c>
      <c r="K8" t="s">
        <v>1320</v>
      </c>
      <c r="L8" t="s">
        <v>1297</v>
      </c>
      <c r="M8" t="s">
        <v>1356</v>
      </c>
      <c r="N8" t="s">
        <v>1331</v>
      </c>
      <c r="R8" s="17">
        <v>6</v>
      </c>
      <c r="S8" t="s">
        <v>1435</v>
      </c>
      <c r="W8" t="s">
        <v>1410</v>
      </c>
      <c r="X8" t="s">
        <v>1477</v>
      </c>
      <c r="Y8" t="s">
        <v>1476</v>
      </c>
      <c r="AC8" s="17">
        <v>6</v>
      </c>
      <c r="AD8" t="s">
        <v>1489</v>
      </c>
      <c r="AH8" t="s">
        <v>1489</v>
      </c>
      <c r="AI8" t="s">
        <v>1528</v>
      </c>
      <c r="AJ8" t="s">
        <v>1490</v>
      </c>
    </row>
    <row r="9" spans="1:38">
      <c r="A9" t="s">
        <v>1245</v>
      </c>
      <c r="B9" t="s">
        <v>1246</v>
      </c>
      <c r="D9" t="s">
        <v>1234</v>
      </c>
      <c r="G9" s="17">
        <v>7</v>
      </c>
      <c r="H9" t="s">
        <v>1271</v>
      </c>
      <c r="I9">
        <v>4</v>
      </c>
      <c r="J9" t="s">
        <v>1245</v>
      </c>
      <c r="K9" t="s">
        <v>1320</v>
      </c>
      <c r="L9" t="s">
        <v>1298</v>
      </c>
      <c r="M9" t="s">
        <v>1357</v>
      </c>
      <c r="N9" t="s">
        <v>1332</v>
      </c>
      <c r="R9" s="17">
        <v>7</v>
      </c>
      <c r="S9" t="s">
        <v>1436</v>
      </c>
      <c r="W9" t="s">
        <v>1411</v>
      </c>
      <c r="X9" t="s">
        <v>1459</v>
      </c>
      <c r="Y9" t="s">
        <v>1475</v>
      </c>
      <c r="AC9" s="17">
        <v>7</v>
      </c>
      <c r="AD9" t="s">
        <v>1491</v>
      </c>
      <c r="AH9" t="s">
        <v>1491</v>
      </c>
      <c r="AI9" t="s">
        <v>1529</v>
      </c>
      <c r="AJ9" t="s">
        <v>1492</v>
      </c>
    </row>
    <row r="10" spans="1:38">
      <c r="A10" t="s">
        <v>1260</v>
      </c>
      <c r="B10" t="s">
        <v>1261</v>
      </c>
      <c r="D10" t="s">
        <v>1244</v>
      </c>
      <c r="G10" s="17">
        <v>8</v>
      </c>
      <c r="H10" t="s">
        <v>1272</v>
      </c>
      <c r="I10">
        <v>4</v>
      </c>
      <c r="J10" t="s">
        <v>1245</v>
      </c>
      <c r="K10" t="s">
        <v>1320</v>
      </c>
      <c r="L10" t="s">
        <v>1299</v>
      </c>
      <c r="M10" t="s">
        <v>1358</v>
      </c>
      <c r="N10" t="s">
        <v>1333</v>
      </c>
      <c r="R10" s="17">
        <v>8</v>
      </c>
      <c r="S10" t="s">
        <v>1437</v>
      </c>
      <c r="W10" t="s">
        <v>1412</v>
      </c>
      <c r="X10" t="s">
        <v>1460</v>
      </c>
      <c r="Y10" t="s">
        <v>1385</v>
      </c>
      <c r="AC10" s="17">
        <v>8</v>
      </c>
      <c r="AD10" t="s">
        <v>1493</v>
      </c>
      <c r="AH10" t="s">
        <v>1493</v>
      </c>
      <c r="AI10" t="s">
        <v>1494</v>
      </c>
      <c r="AJ10" t="s">
        <v>1495</v>
      </c>
    </row>
    <row r="11" spans="1:38">
      <c r="A11" t="s">
        <v>1263</v>
      </c>
      <c r="B11" t="s">
        <v>1262</v>
      </c>
      <c r="G11" s="17">
        <v>9</v>
      </c>
      <c r="H11" t="s">
        <v>1273</v>
      </c>
      <c r="I11">
        <v>3</v>
      </c>
      <c r="J11" t="s">
        <v>1321</v>
      </c>
      <c r="K11" t="s">
        <v>1320</v>
      </c>
      <c r="L11" t="s">
        <v>1300</v>
      </c>
      <c r="M11" t="s">
        <v>1359</v>
      </c>
      <c r="N11" t="s">
        <v>1334</v>
      </c>
      <c r="R11" s="17">
        <v>9</v>
      </c>
      <c r="S11" t="s">
        <v>1438</v>
      </c>
      <c r="W11" t="s">
        <v>1413</v>
      </c>
      <c r="X11" t="s">
        <v>1461</v>
      </c>
      <c r="Y11" t="s">
        <v>1386</v>
      </c>
      <c r="AC11" s="17">
        <v>9</v>
      </c>
      <c r="AD11" t="s">
        <v>1496</v>
      </c>
      <c r="AH11" t="s">
        <v>1496</v>
      </c>
      <c r="AI11" t="s">
        <v>1530</v>
      </c>
      <c r="AJ11" t="s">
        <v>1497</v>
      </c>
    </row>
    <row r="12" spans="1:38">
      <c r="A12" t="s">
        <v>1384</v>
      </c>
      <c r="B12" t="s">
        <v>1236</v>
      </c>
      <c r="G12" s="17">
        <v>10</v>
      </c>
      <c r="H12" t="s">
        <v>1274</v>
      </c>
      <c r="I12">
        <v>5</v>
      </c>
      <c r="J12" t="s">
        <v>1247</v>
      </c>
      <c r="K12" t="s">
        <v>1320</v>
      </c>
      <c r="L12" t="s">
        <v>1301</v>
      </c>
      <c r="M12" t="s">
        <v>1360</v>
      </c>
      <c r="N12" t="s">
        <v>1335</v>
      </c>
      <c r="R12" s="17">
        <v>10</v>
      </c>
      <c r="S12" t="s">
        <v>1439</v>
      </c>
      <c r="W12" t="s">
        <v>1414</v>
      </c>
      <c r="X12" t="s">
        <v>1462</v>
      </c>
      <c r="Y12" t="s">
        <v>1387</v>
      </c>
      <c r="AC12" s="17">
        <v>10</v>
      </c>
      <c r="AD12" t="s">
        <v>1498</v>
      </c>
      <c r="AH12" t="s">
        <v>1498</v>
      </c>
      <c r="AI12" t="s">
        <v>1531</v>
      </c>
      <c r="AJ12" t="s">
        <v>1499</v>
      </c>
    </row>
    <row r="13" spans="1:38">
      <c r="G13" s="17">
        <v>11</v>
      </c>
      <c r="H13" t="s">
        <v>1275</v>
      </c>
      <c r="I13">
        <v>3</v>
      </c>
      <c r="J13" t="s">
        <v>1323</v>
      </c>
      <c r="K13" t="s">
        <v>1320</v>
      </c>
      <c r="L13" t="s">
        <v>1302</v>
      </c>
      <c r="M13" t="s">
        <v>1361</v>
      </c>
      <c r="N13" t="s">
        <v>1336</v>
      </c>
      <c r="R13" s="17">
        <v>11</v>
      </c>
      <c r="S13" t="s">
        <v>1440</v>
      </c>
      <c r="W13" t="s">
        <v>1415</v>
      </c>
      <c r="X13" t="s">
        <v>1463</v>
      </c>
      <c r="Y13" t="s">
        <v>1388</v>
      </c>
      <c r="AC13" s="17">
        <v>11</v>
      </c>
      <c r="AD13" t="s">
        <v>1500</v>
      </c>
      <c r="AH13" t="s">
        <v>1500</v>
      </c>
      <c r="AI13" t="s">
        <v>1532</v>
      </c>
      <c r="AJ13" t="s">
        <v>1502</v>
      </c>
    </row>
    <row r="14" spans="1:38">
      <c r="G14" s="17">
        <v>12</v>
      </c>
      <c r="H14" t="s">
        <v>1276</v>
      </c>
      <c r="I14">
        <v>4</v>
      </c>
      <c r="J14" t="s">
        <v>1247</v>
      </c>
      <c r="K14" t="s">
        <v>1320</v>
      </c>
      <c r="L14" t="s">
        <v>1303</v>
      </c>
      <c r="M14" t="s">
        <v>1362</v>
      </c>
      <c r="N14" t="s">
        <v>1337</v>
      </c>
      <c r="R14" s="17">
        <v>12</v>
      </c>
      <c r="S14" t="s">
        <v>1441</v>
      </c>
      <c r="W14" t="s">
        <v>1416</v>
      </c>
      <c r="X14" t="s">
        <v>1464</v>
      </c>
      <c r="Y14" t="s">
        <v>1389</v>
      </c>
      <c r="AC14" s="17">
        <v>12</v>
      </c>
      <c r="AD14" t="s">
        <v>1501</v>
      </c>
      <c r="AH14" t="s">
        <v>1501</v>
      </c>
      <c r="AI14" t="s">
        <v>1540</v>
      </c>
      <c r="AJ14" t="s">
        <v>1503</v>
      </c>
    </row>
    <row r="15" spans="1:38">
      <c r="G15" s="17">
        <v>13</v>
      </c>
      <c r="H15" t="s">
        <v>1277</v>
      </c>
      <c r="I15">
        <v>4</v>
      </c>
      <c r="J15" t="s">
        <v>1321</v>
      </c>
      <c r="K15" t="s">
        <v>1320</v>
      </c>
      <c r="L15" t="s">
        <v>1304</v>
      </c>
      <c r="M15" t="s">
        <v>1363</v>
      </c>
      <c r="N15" t="s">
        <v>1338</v>
      </c>
      <c r="R15" s="17">
        <v>13</v>
      </c>
      <c r="S15" t="s">
        <v>1442</v>
      </c>
      <c r="W15" t="s">
        <v>1417</v>
      </c>
      <c r="X15" t="s">
        <v>1465</v>
      </c>
      <c r="Y15" t="s">
        <v>1390</v>
      </c>
      <c r="AC15" s="17">
        <v>13</v>
      </c>
      <c r="AD15" t="s">
        <v>1504</v>
      </c>
      <c r="AH15" t="s">
        <v>1504</v>
      </c>
      <c r="AI15" t="s">
        <v>1539</v>
      </c>
      <c r="AJ15" t="s">
        <v>1505</v>
      </c>
    </row>
    <row r="16" spans="1:38">
      <c r="G16" s="17">
        <v>14</v>
      </c>
      <c r="H16" t="s">
        <v>1278</v>
      </c>
      <c r="I16">
        <v>5</v>
      </c>
      <c r="J16" t="s">
        <v>1323</v>
      </c>
      <c r="K16" t="s">
        <v>1320</v>
      </c>
      <c r="L16" t="s">
        <v>1305</v>
      </c>
      <c r="M16" t="s">
        <v>1364</v>
      </c>
      <c r="N16" t="s">
        <v>1339</v>
      </c>
      <c r="R16" s="17">
        <v>14</v>
      </c>
      <c r="S16" t="s">
        <v>1443</v>
      </c>
      <c r="W16" t="s">
        <v>1418</v>
      </c>
      <c r="X16" t="s">
        <v>1466</v>
      </c>
      <c r="Y16" t="s">
        <v>1391</v>
      </c>
      <c r="AC16" s="17">
        <v>14</v>
      </c>
      <c r="AD16" t="s">
        <v>1506</v>
      </c>
      <c r="AH16" t="s">
        <v>1506</v>
      </c>
      <c r="AI16" t="s">
        <v>1533</v>
      </c>
      <c r="AJ16" t="s">
        <v>1509</v>
      </c>
    </row>
    <row r="17" spans="7:36">
      <c r="G17" s="17">
        <v>15</v>
      </c>
      <c r="H17" t="s">
        <v>1279</v>
      </c>
      <c r="I17">
        <v>5</v>
      </c>
      <c r="J17" t="s">
        <v>1324</v>
      </c>
      <c r="K17" t="s">
        <v>1320</v>
      </c>
      <c r="L17" t="s">
        <v>1306</v>
      </c>
      <c r="M17" t="s">
        <v>1365</v>
      </c>
      <c r="N17" t="s">
        <v>1341</v>
      </c>
      <c r="R17" s="17">
        <v>15</v>
      </c>
      <c r="S17" t="s">
        <v>1444</v>
      </c>
      <c r="W17" t="s">
        <v>1419</v>
      </c>
      <c r="X17" t="s">
        <v>1392</v>
      </c>
      <c r="Y17" t="s">
        <v>1393</v>
      </c>
      <c r="AC17" s="17">
        <v>15</v>
      </c>
      <c r="AD17" t="s">
        <v>1507</v>
      </c>
      <c r="AH17" t="s">
        <v>1507</v>
      </c>
      <c r="AI17" t="s">
        <v>1534</v>
      </c>
      <c r="AJ17" t="s">
        <v>1508</v>
      </c>
    </row>
    <row r="18" spans="7:36">
      <c r="G18" s="17">
        <v>16</v>
      </c>
      <c r="H18" t="s">
        <v>1280</v>
      </c>
      <c r="I18">
        <v>4</v>
      </c>
      <c r="J18" t="s">
        <v>1322</v>
      </c>
      <c r="K18" t="s">
        <v>1320</v>
      </c>
      <c r="L18" t="s">
        <v>1307</v>
      </c>
      <c r="M18" t="s">
        <v>1366</v>
      </c>
      <c r="N18" t="s">
        <v>1342</v>
      </c>
      <c r="R18" s="17">
        <v>16</v>
      </c>
      <c r="S18" t="s">
        <v>1445</v>
      </c>
      <c r="W18" t="s">
        <v>1420</v>
      </c>
      <c r="X18" t="s">
        <v>1467</v>
      </c>
      <c r="Y18" t="s">
        <v>1394</v>
      </c>
      <c r="AC18" s="17">
        <v>16</v>
      </c>
      <c r="AD18" t="s">
        <v>1510</v>
      </c>
      <c r="AH18" t="s">
        <v>1510</v>
      </c>
      <c r="AI18" t="s">
        <v>1535</v>
      </c>
      <c r="AJ18" t="s">
        <v>1511</v>
      </c>
    </row>
    <row r="19" spans="7:36">
      <c r="G19" s="17">
        <v>17</v>
      </c>
      <c r="H19" t="s">
        <v>1281</v>
      </c>
      <c r="I19">
        <v>4</v>
      </c>
      <c r="J19" t="s">
        <v>1321</v>
      </c>
      <c r="K19" t="s">
        <v>1320</v>
      </c>
      <c r="L19" t="s">
        <v>1308</v>
      </c>
      <c r="M19" t="s">
        <v>1367</v>
      </c>
      <c r="N19" t="s">
        <v>1343</v>
      </c>
      <c r="R19" s="17">
        <v>17</v>
      </c>
      <c r="S19" t="s">
        <v>1446</v>
      </c>
      <c r="W19" t="s">
        <v>1421</v>
      </c>
      <c r="X19" t="s">
        <v>1468</v>
      </c>
      <c r="Y19" t="s">
        <v>1395</v>
      </c>
      <c r="AC19" s="17">
        <v>17</v>
      </c>
      <c r="AD19" t="s">
        <v>1512</v>
      </c>
      <c r="AH19" t="s">
        <v>1512</v>
      </c>
      <c r="AI19" t="s">
        <v>1514</v>
      </c>
      <c r="AJ19" t="s">
        <v>1514</v>
      </c>
    </row>
    <row r="20" spans="7:36">
      <c r="G20" s="17">
        <v>18</v>
      </c>
      <c r="H20" t="s">
        <v>1282</v>
      </c>
      <c r="I20">
        <v>4</v>
      </c>
      <c r="J20" t="s">
        <v>1245</v>
      </c>
      <c r="K20" t="s">
        <v>1320</v>
      </c>
      <c r="L20" t="s">
        <v>1309</v>
      </c>
      <c r="M20" t="s">
        <v>1368</v>
      </c>
      <c r="N20" t="s">
        <v>1344</v>
      </c>
      <c r="R20" s="17">
        <v>18</v>
      </c>
      <c r="S20" t="s">
        <v>1447</v>
      </c>
      <c r="W20" t="s">
        <v>1422</v>
      </c>
      <c r="X20" t="s">
        <v>1469</v>
      </c>
      <c r="Y20" t="s">
        <v>1396</v>
      </c>
      <c r="AC20" s="17">
        <v>18</v>
      </c>
      <c r="AD20" t="s">
        <v>1513</v>
      </c>
      <c r="AH20" t="s">
        <v>1513</v>
      </c>
      <c r="AI20" t="s">
        <v>1515</v>
      </c>
      <c r="AJ20" t="s">
        <v>1516</v>
      </c>
    </row>
    <row r="21" spans="7:36">
      <c r="G21" s="17">
        <v>19</v>
      </c>
      <c r="H21" t="s">
        <v>1283</v>
      </c>
      <c r="I21">
        <v>2</v>
      </c>
      <c r="J21" t="s">
        <v>124</v>
      </c>
      <c r="K21" t="s">
        <v>1320</v>
      </c>
      <c r="L21" t="s">
        <v>1310</v>
      </c>
      <c r="M21" t="s">
        <v>1369</v>
      </c>
      <c r="N21" t="s">
        <v>1345</v>
      </c>
      <c r="R21" s="17">
        <v>19</v>
      </c>
      <c r="S21" t="s">
        <v>1448</v>
      </c>
      <c r="W21" t="s">
        <v>1423</v>
      </c>
      <c r="X21" t="s">
        <v>1470</v>
      </c>
      <c r="Y21" t="s">
        <v>1397</v>
      </c>
      <c r="AC21" s="17">
        <v>19</v>
      </c>
      <c r="AD21" t="s">
        <v>1518</v>
      </c>
      <c r="AH21" t="s">
        <v>1518</v>
      </c>
      <c r="AI21" t="s">
        <v>1536</v>
      </c>
      <c r="AJ21" t="s">
        <v>1517</v>
      </c>
    </row>
    <row r="22" spans="7:36">
      <c r="G22" s="17">
        <v>20</v>
      </c>
      <c r="H22" t="s">
        <v>1284</v>
      </c>
      <c r="I22">
        <v>3</v>
      </c>
      <c r="J22" t="s">
        <v>1245</v>
      </c>
      <c r="K22" t="s">
        <v>1320</v>
      </c>
      <c r="L22" t="s">
        <v>1311</v>
      </c>
      <c r="M22" t="s">
        <v>1370</v>
      </c>
      <c r="N22" t="s">
        <v>1340</v>
      </c>
      <c r="R22" s="17">
        <v>20</v>
      </c>
      <c r="S22" t="s">
        <v>1449</v>
      </c>
      <c r="W22" t="s">
        <v>1424</v>
      </c>
      <c r="X22" t="s">
        <v>1471</v>
      </c>
      <c r="Y22" t="s">
        <v>1398</v>
      </c>
      <c r="AC22" s="17">
        <v>20</v>
      </c>
      <c r="AD22" t="s">
        <v>1519</v>
      </c>
      <c r="AH22" t="s">
        <v>1519</v>
      </c>
      <c r="AI22" t="s">
        <v>1537</v>
      </c>
      <c r="AJ22" t="s">
        <v>1520</v>
      </c>
    </row>
    <row r="23" spans="7:36">
      <c r="G23" s="17">
        <v>21</v>
      </c>
      <c r="H23" t="s">
        <v>1285</v>
      </c>
      <c r="I23">
        <v>5</v>
      </c>
      <c r="J23" t="s">
        <v>1245</v>
      </c>
      <c r="K23" t="s">
        <v>1320</v>
      </c>
      <c r="L23" t="s">
        <v>1312</v>
      </c>
      <c r="M23" t="s">
        <v>1250</v>
      </c>
      <c r="N23" t="s">
        <v>1346</v>
      </c>
      <c r="R23" s="17">
        <v>21</v>
      </c>
      <c r="S23" t="s">
        <v>1450</v>
      </c>
      <c r="W23" t="s">
        <v>1425</v>
      </c>
      <c r="X23" t="s">
        <v>1472</v>
      </c>
      <c r="Y23" t="s">
        <v>1399</v>
      </c>
      <c r="AC23" s="17">
        <v>21</v>
      </c>
      <c r="AD23" t="s">
        <v>1521</v>
      </c>
      <c r="AH23" t="s">
        <v>1521</v>
      </c>
      <c r="AI23" t="s">
        <v>1538</v>
      </c>
      <c r="AJ23" t="s">
        <v>1522</v>
      </c>
    </row>
    <row r="24" spans="7:36">
      <c r="G24" s="17">
        <v>22</v>
      </c>
      <c r="H24" t="s">
        <v>1286</v>
      </c>
      <c r="I24">
        <v>5</v>
      </c>
      <c r="J24" t="s">
        <v>1321</v>
      </c>
      <c r="K24" t="s">
        <v>1320</v>
      </c>
      <c r="L24" t="s">
        <v>1313</v>
      </c>
      <c r="M24" t="s">
        <v>1251</v>
      </c>
      <c r="N24" t="s">
        <v>1347</v>
      </c>
      <c r="R24" s="17">
        <v>22</v>
      </c>
      <c r="S24" t="s">
        <v>1451</v>
      </c>
      <c r="W24" t="s">
        <v>1426</v>
      </c>
      <c r="X24" t="s">
        <v>1400</v>
      </c>
      <c r="Y24" t="s">
        <v>1401</v>
      </c>
      <c r="AC24" s="17"/>
    </row>
    <row r="25" spans="7:36">
      <c r="G25" s="17">
        <v>23</v>
      </c>
      <c r="H25" t="s">
        <v>1287</v>
      </c>
      <c r="I25">
        <v>4</v>
      </c>
      <c r="J25" t="s">
        <v>1321</v>
      </c>
      <c r="K25" t="s">
        <v>1320</v>
      </c>
      <c r="L25" t="s">
        <v>1314</v>
      </c>
      <c r="M25" t="s">
        <v>1371</v>
      </c>
      <c r="N25" t="s">
        <v>1348</v>
      </c>
      <c r="R25" s="17">
        <v>23</v>
      </c>
      <c r="S25" t="s">
        <v>1452</v>
      </c>
      <c r="W25" t="s">
        <v>1427</v>
      </c>
      <c r="X25" t="s">
        <v>1473</v>
      </c>
      <c r="Y25" t="s">
        <v>1402</v>
      </c>
      <c r="AC25" s="17"/>
    </row>
    <row r="26" spans="7:36">
      <c r="G26" s="17">
        <v>24</v>
      </c>
      <c r="H26" t="s">
        <v>1288</v>
      </c>
      <c r="I26">
        <v>4</v>
      </c>
      <c r="J26" t="s">
        <v>1247</v>
      </c>
      <c r="K26" t="s">
        <v>1320</v>
      </c>
      <c r="L26" t="s">
        <v>1315</v>
      </c>
      <c r="M26" t="s">
        <v>1372</v>
      </c>
      <c r="N26" t="s">
        <v>1349</v>
      </c>
      <c r="R26" s="17">
        <v>24</v>
      </c>
      <c r="S26" t="s">
        <v>1453</v>
      </c>
      <c r="W26" t="s">
        <v>1428</v>
      </c>
      <c r="X26" t="s">
        <v>1474</v>
      </c>
      <c r="Y26" t="s">
        <v>1403</v>
      </c>
      <c r="AC26" s="17"/>
    </row>
    <row r="27" spans="7:36">
      <c r="G27" s="17">
        <v>25</v>
      </c>
      <c r="H27" t="s">
        <v>1289</v>
      </c>
      <c r="I27">
        <v>4</v>
      </c>
      <c r="J27" t="s">
        <v>1324</v>
      </c>
      <c r="K27" t="s">
        <v>1320</v>
      </c>
      <c r="L27" t="s">
        <v>1316</v>
      </c>
      <c r="M27" t="s">
        <v>1373</v>
      </c>
      <c r="N27" t="s">
        <v>1350</v>
      </c>
      <c r="R27" s="17">
        <v>25</v>
      </c>
      <c r="S27" t="s">
        <v>1454</v>
      </c>
      <c r="W27" t="s">
        <v>1429</v>
      </c>
      <c r="X27" t="s">
        <v>1404</v>
      </c>
      <c r="Y27" t="s">
        <v>1405</v>
      </c>
      <c r="AC27" s="17"/>
    </row>
    <row r="28" spans="7:36">
      <c r="G28" s="17">
        <v>26</v>
      </c>
      <c r="H28" t="s">
        <v>1290</v>
      </c>
      <c r="I28">
        <v>4</v>
      </c>
      <c r="J28" t="s">
        <v>1321</v>
      </c>
      <c r="K28" t="s">
        <v>1320</v>
      </c>
      <c r="L28" t="s">
        <v>1317</v>
      </c>
      <c r="M28" t="s">
        <v>1374</v>
      </c>
      <c r="N28" t="s">
        <v>1351</v>
      </c>
      <c r="R28" s="17"/>
    </row>
    <row r="29" spans="7:36">
      <c r="G29" s="17">
        <v>27</v>
      </c>
      <c r="H29" t="s">
        <v>1291</v>
      </c>
      <c r="I29">
        <v>3</v>
      </c>
      <c r="J29" t="s">
        <v>1263</v>
      </c>
      <c r="K29" t="s">
        <v>1320</v>
      </c>
      <c r="L29" t="s">
        <v>1318</v>
      </c>
      <c r="M29" t="s">
        <v>1375</v>
      </c>
      <c r="N29" t="s">
        <v>1352</v>
      </c>
      <c r="R29" s="17"/>
    </row>
  </sheetData>
  <mergeCells count="4">
    <mergeCell ref="G1:P1"/>
    <mergeCell ref="R1:AA1"/>
    <mergeCell ref="A1:B1"/>
    <mergeCell ref="AC1:AL1"/>
  </mergeCells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</vt:i4>
      </vt:variant>
    </vt:vector>
  </HeadingPairs>
  <TitlesOfParts>
    <vt:vector size="8" baseType="lpstr">
      <vt:lpstr>Home_List</vt:lpstr>
      <vt:lpstr>Char_List</vt:lpstr>
      <vt:lpstr>getCharByName</vt:lpstr>
      <vt:lpstr>工作表1</vt:lpstr>
      <vt:lpstr>klee_CharStatus</vt:lpstr>
      <vt:lpstr>CharEXP</vt:lpstr>
      <vt:lpstr>WeaponList</vt:lpstr>
      <vt:lpstr>CharEXP!Extract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2021-09-30T14:27:27Z</dcterms:modified>
</cp:coreProperties>
</file>