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<sst xmlns="http://schemas.openxmlformats.org/spreadsheetml/2006/main" count="471" uniqueCount="150">
  <si>
    <t>Armor</t>
  </si>
  <si>
    <t>Cost</t>
  </si>
  <si>
    <t>Armor/Shield Bonus</t>
  </si>
  <si>
    <t>MaximumDexBonus</t>
  </si>
  <si>
    <t>Armor Check Penalty</t>
  </si>
  <si>
    <t>Arcane Spell Failure Chance</t>
  </si>
  <si>
    <t>Speed-30</t>
  </si>
  <si>
    <t>Speed-20</t>
  </si>
  <si>
    <t>Weight1</t>
  </si>
  <si>
    <t>Source</t>
  </si>
  <si>
    <t>Type</t>
  </si>
  <si>
    <t>Armored kilt*</t>
  </si>
  <si>
    <t>20 gp</t>
  </si>
  <si>
    <t>30 ft.</t>
  </si>
  <si>
    <t>20 ft.</t>
  </si>
  <si>
    <t>10 lbs.</t>
  </si>
  <si>
    <t>PPZO9410</t>
  </si>
  <si>
    <t>Light</t>
  </si>
  <si>
    <t>Dancing scarves</t>
  </si>
  <si>
    <t>150 gp</t>
  </si>
  <si>
    <t>See text</t>
  </si>
  <si>
    <t>—</t>
  </si>
  <si>
    <t>8 lbs.</t>
  </si>
  <si>
    <t>PPZO94102</t>
  </si>
  <si>
    <t>Haramaki</t>
  </si>
  <si>
    <t>3 gp</t>
  </si>
  <si>
    <t>1 lbs.</t>
  </si>
  <si>
    <t>PRG:UE</t>
  </si>
  <si>
    <t>Padded</t>
  </si>
  <si>
    <t>5 gp</t>
  </si>
  <si>
    <t>PZO1110</t>
  </si>
  <si>
    <t>Quilted cloth</t>
  </si>
  <si>
    <t>100 gp</t>
  </si>
  <si>
    <t>15 lbs.</t>
  </si>
  <si>
    <t>PZO1115</t>
  </si>
  <si>
    <t>Reinforced tunic</t>
  </si>
  <si>
    <t>1 gp</t>
  </si>
  <si>
    <t>5 lbs.</t>
  </si>
  <si>
    <t>Silken ceremonial armor</t>
  </si>
  <si>
    <t>30 gp</t>
  </si>
  <si>
    <t>Lamellar cuirass</t>
  </si>
  <si>
    <t>15 gp</t>
  </si>
  <si>
    <t>Leather</t>
  </si>
  <si>
    <t>10 gp</t>
  </si>
  <si>
    <t>Rosewood armor</t>
  </si>
  <si>
    <t>50 gp</t>
  </si>
  <si>
    <t>Hell Knight leather</t>
  </si>
  <si>
    <t>25 lbs.</t>
  </si>
  <si>
    <t>PRG:AG</t>
  </si>
  <si>
    <t>Hide shirt</t>
  </si>
  <si>
    <t>18 lbs.</t>
  </si>
  <si>
    <t>VBoL</t>
  </si>
  <si>
    <t>Leaf armor</t>
  </si>
  <si>
    <t>500 gp</t>
  </si>
  <si>
    <t>20 lbs.</t>
  </si>
  <si>
    <t>PCS:ISWG</t>
  </si>
  <si>
    <t>Parade armor</t>
  </si>
  <si>
    <t>25 gp</t>
  </si>
  <si>
    <t>Spider-silk bodysuit</t>
  </si>
  <si>
    <t>850 gp</t>
  </si>
  <si>
    <t>4 lbs.</t>
  </si>
  <si>
    <t>Studded leather</t>
  </si>
  <si>
    <t>Wooden</t>
  </si>
  <si>
    <t>Chain shirt</t>
  </si>
  <si>
    <t>Lamellar (leather)</t>
  </si>
  <si>
    <t>60 gp</t>
  </si>
  <si>
    <t>Armored coat</t>
  </si>
  <si>
    <t>15 ft.</t>
  </si>
  <si>
    <t>Medium</t>
  </si>
  <si>
    <t>Chain coat</t>
  </si>
  <si>
    <t>75 gp</t>
  </si>
  <si>
    <t>40 lbs.</t>
  </si>
  <si>
    <t>Hide</t>
  </si>
  <si>
    <t>Ice coat</t>
  </si>
  <si>
    <t>80 gp</t>
  </si>
  <si>
    <t>24 lbs.</t>
  </si>
  <si>
    <t>Do-maru</t>
  </si>
  <si>
    <t>200 gp</t>
  </si>
  <si>
    <t>30 lbs.</t>
  </si>
  <si>
    <t>Kikko</t>
  </si>
  <si>
    <t>250 gp</t>
  </si>
  <si>
    <t>Lamellar (horn)</t>
  </si>
  <si>
    <t>Scale mail</t>
  </si>
  <si>
    <t>Breastplate</t>
  </si>
  <si>
    <t>Breastplate (agile)</t>
  </si>
  <si>
    <t>400 gp</t>
  </si>
  <si>
    <t>Chainmail</t>
  </si>
  <si>
    <t>Four mirror</t>
  </si>
  <si>
    <t>125 gp</t>
  </si>
  <si>
    <t>45 lbs.</t>
  </si>
  <si>
    <t>Lamellar (steel)</t>
  </si>
  <si>
    <t>35 lbs.</t>
  </si>
  <si>
    <t>Mountain pattern</t>
  </si>
  <si>
    <t>Banded mail</t>
  </si>
  <si>
    <t>20 ft.2</t>
  </si>
  <si>
    <t>15 ft.2</t>
  </si>
  <si>
    <t>Heavy</t>
  </si>
  <si>
    <t>Field plate</t>
  </si>
  <si>
    <t>1,200 gp</t>
  </si>
  <si>
    <t>50 lbs.</t>
  </si>
  <si>
    <t>Kusari gusoku</t>
  </si>
  <si>
    <t>350 gp</t>
  </si>
  <si>
    <t>Lamellar (iron)</t>
  </si>
  <si>
    <t>Splint mail</t>
  </si>
  <si>
    <t>Tatami-do</t>
  </si>
  <si>
    <t>1000 gp</t>
  </si>
  <si>
    <t>Fortress plate</t>
  </si>
  <si>
    <t>2,100 gp</t>
  </si>
  <si>
    <t>75 lbs.</t>
  </si>
  <si>
    <t>Half-plate</t>
  </si>
  <si>
    <t>600 gp</t>
  </si>
  <si>
    <t>Half-plate (agile)</t>
  </si>
  <si>
    <t>55 lbs.</t>
  </si>
  <si>
    <t>Hell Knight half-plate</t>
  </si>
  <si>
    <t>Lamellar (stone coat)</t>
  </si>
  <si>
    <t>O-yoroi</t>
  </si>
  <si>
    <t>1,700 gp</t>
  </si>
  <si>
    <t>Full plate</t>
  </si>
  <si>
    <t>1,500 gp</t>
  </si>
  <si>
    <t>Gray Maiden plate</t>
  </si>
  <si>
    <t>Hell Knight plate</t>
  </si>
  <si>
    <t>2,000 gp</t>
  </si>
  <si>
    <t>Stoneplate</t>
  </si>
  <si>
    <t>1,800 gp</t>
  </si>
  <si>
    <t>10 ft.2</t>
  </si>
  <si>
    <t>Buckler</t>
  </si>
  <si>
    <t>Shield</t>
  </si>
  <si>
    <t>Klar</t>
  </si>
  <si>
    <t>12 gp</t>
  </si>
  <si>
    <t>6 lbs.</t>
  </si>
  <si>
    <t>Madu, leather</t>
  </si>
  <si>
    <t>Madu, steel</t>
  </si>
  <si>
    <t>40 gp</t>
  </si>
  <si>
    <t>Shield, light steel</t>
  </si>
  <si>
    <t>9 gp</t>
  </si>
  <si>
    <t>Shield, light steel (quickdraw)</t>
  </si>
  <si>
    <t>59 gp</t>
  </si>
  <si>
    <t>7 lbs.</t>
  </si>
  <si>
    <t>Shield, light wooden</t>
  </si>
  <si>
    <t>Shield, light wooden (quickdraw)</t>
  </si>
  <si>
    <t>53 gp</t>
  </si>
  <si>
    <t>Shield, heavy steel</t>
  </si>
  <si>
    <t>Shield, heavy wooden</t>
  </si>
  <si>
    <t>7 gp</t>
  </si>
  <si>
    <t>–2</t>
  </si>
  <si>
    <t>Shield, tower</t>
  </si>
  <si>
    <t>Snarlshield, steel</t>
  </si>
  <si>
    <t>Snarlshield, wooden</t>
  </si>
  <si>
    <t>37 gp</t>
  </si>
  <si>
    <t>War-shield, dwarven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</si>
</sst>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333333"/>
      <name val="Varela"/>
    </font>
    <font>
      <sz val="11.0"/>
      <color rgb="FF333333"/>
      <name val="Arial"/>
    </font>
    <font>
      <u/>
      <sz val="11.0"/>
      <color rgb="FF0000FF"/>
      <name val="Varela"/>
    </font>
    <font>
      <u/>
      <sz val="9.0"/>
      <color rgb="FF0000FF"/>
      <name val="Varela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1" fillId="0" fontId="2" numFmtId="9" xfId="0" applyAlignment="1" applyBorder="1" applyFont="1" applyNumberFormat="1">
      <alignment horizontal="left" readingOrder="0" vertical="top"/>
    </xf>
    <xf borderId="1" fillId="0" fontId="3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center" readingOrder="0" vertical="top"/>
    </xf>
    <xf borderId="1" fillId="2" fontId="2" numFmtId="0" xfId="0" applyAlignment="1" applyBorder="1" applyFill="1" applyFont="1">
      <alignment horizontal="center" readingOrder="0" vertical="top"/>
    </xf>
    <xf borderId="1" fillId="2" fontId="2" numFmtId="0" xfId="0" applyAlignment="1" applyBorder="1" applyFont="1">
      <alignment horizontal="left" readingOrder="0" vertical="top"/>
    </xf>
    <xf borderId="1" fillId="2" fontId="2" numFmtId="0" xfId="0" applyAlignment="1" applyBorder="1" applyFont="1">
      <alignment horizontal="center" vertical="top"/>
    </xf>
    <xf borderId="1" fillId="2" fontId="2" numFmtId="9" xfId="0" applyAlignment="1" applyBorder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42" Type="http://schemas.openxmlformats.org/officeDocument/2006/relationships/hyperlink" Target="http://amzn.to/2eT3m9D" TargetMode="External"/><Relationship Id="rId41" Type="http://schemas.openxmlformats.org/officeDocument/2006/relationships/hyperlink" Target="https://www.d20pfsrd.com/equipment/armor/coat-chain/" TargetMode="External"/><Relationship Id="rId44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43" Type="http://schemas.openxmlformats.org/officeDocument/2006/relationships/hyperlink" Target="https://www.d20pfsrd.com/equipment/armor/hide" TargetMode="External"/><Relationship Id="rId46" Type="http://schemas.openxmlformats.org/officeDocument/2006/relationships/hyperlink" Target="http://amzn.to/2eT3m9D" TargetMode="External"/><Relationship Id="rId45" Type="http://schemas.openxmlformats.org/officeDocument/2006/relationships/hyperlink" Target="https://www.d20pfsrd.com/equipment/armor/coat-ice/" TargetMode="External"/><Relationship Id="rId107" Type="http://schemas.openxmlformats.org/officeDocument/2006/relationships/hyperlink" Target="https://www.d20pfsrd.com/equipment/armor/shield-light-wooden-or-steel" TargetMode="External"/><Relationship Id="rId106" Type="http://schemas.openxmlformats.org/officeDocument/2006/relationships/hyperlink" Target="http://www.amazon.com/gp/product/1601252226/ref=as_li_qf_sp_asin_il_tl?ie=UTF8&amp;camp=1789&amp;creative=9325&amp;creativeASIN=1601252226&amp;linkCode=as2&amp;tag=httpwwwd20pfs-20" TargetMode="External"/><Relationship Id="rId105" Type="http://schemas.openxmlformats.org/officeDocument/2006/relationships/hyperlink" Target="https://www.d20pfsrd.com/equipment/armor/madu" TargetMode="External"/><Relationship Id="rId104" Type="http://schemas.openxmlformats.org/officeDocument/2006/relationships/hyperlink" Target="http://www.amazon.com/gp/product/1601252226/ref=as_li_qf_sp_asin_il_tl?ie=UTF8&amp;camp=1789&amp;creative=9325&amp;creativeASIN=1601252226&amp;linkCode=as2&amp;tag=httpwwwd20pfs-20" TargetMode="External"/><Relationship Id="rId109" Type="http://schemas.openxmlformats.org/officeDocument/2006/relationships/hyperlink" Target="https://www.d20pfsrd.com/equipment/armor/quickdraw-shield" TargetMode="External"/><Relationship Id="rId10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48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47" Type="http://schemas.openxmlformats.org/officeDocument/2006/relationships/hyperlink" Target="https://www.d20pfsrd.com/equipment/armor/do-maru/" TargetMode="External"/><Relationship Id="rId49" Type="http://schemas.openxmlformats.org/officeDocument/2006/relationships/hyperlink" Target="https://www.d20pfsrd.com/equipment/armor/kikko-armor/" TargetMode="External"/><Relationship Id="rId103" Type="http://schemas.openxmlformats.org/officeDocument/2006/relationships/hyperlink" Target="https://www.d20pfsrd.com/equipment/armor/madu" TargetMode="External"/><Relationship Id="rId102" Type="http://schemas.openxmlformats.org/officeDocument/2006/relationships/hyperlink" Target="http://www.amazon.com/gp/product/1601252692/ref=as_li_qf_sp_asin_il_tl?ie=UTF8&amp;camp=1789&amp;creative=9325&amp;creativeASIN=1601252692&amp;linkCode=as2&amp;tag=httpwwwd20pfs-20&amp;linkId=EFX4NYL3SI53ETOE" TargetMode="External"/><Relationship Id="rId101" Type="http://schemas.openxmlformats.org/officeDocument/2006/relationships/hyperlink" Target="https://www.d20pfsrd.com/equipment/armor/weapons/weapon-descriptions/klar" TargetMode="External"/><Relationship Id="rId10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31" Type="http://schemas.openxmlformats.org/officeDocument/2006/relationships/hyperlink" Target="https://www.d20pfsrd.com/equipment/armor/studded-leather" TargetMode="External"/><Relationship Id="rId30" Type="http://schemas.openxmlformats.org/officeDocument/2006/relationships/hyperlink" Target="http://amzn.to/2eT3m9D" TargetMode="External"/><Relationship Id="rId33" Type="http://schemas.openxmlformats.org/officeDocument/2006/relationships/hyperlink" Target="https://www.d20pfsrd.com/equipment/armor/wooden" TargetMode="External"/><Relationship Id="rId3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35" Type="http://schemas.openxmlformats.org/officeDocument/2006/relationships/hyperlink" Target="https://www.d20pfsrd.com/equipment/armor/chain-shirt" TargetMode="External"/><Relationship Id="rId34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37" Type="http://schemas.openxmlformats.org/officeDocument/2006/relationships/hyperlink" Target="https://www.d20pfsrd.com/equipment/armor/lamellar-leather" TargetMode="External"/><Relationship Id="rId3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39" Type="http://schemas.openxmlformats.org/officeDocument/2006/relationships/hyperlink" Target="https://www.d20pfsrd.com/equipment/armor/armored-coat" TargetMode="External"/><Relationship Id="rId38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20" Type="http://schemas.openxmlformats.org/officeDocument/2006/relationships/hyperlink" Target="http://www.amazon.com/gp/product/1601252226/ref=as_li_qf_sp_asin_il_tl?ie=UTF8&amp;camp=1789&amp;creative=9325&amp;creativeASIN=1601252226&amp;linkCode=as2&amp;tag=httpwwwd20pfs-20" TargetMode="External"/><Relationship Id="rId22" Type="http://schemas.openxmlformats.org/officeDocument/2006/relationships/hyperlink" Target="http://amzn.to/2qOD4qG" TargetMode="External"/><Relationship Id="rId21" Type="http://schemas.openxmlformats.org/officeDocument/2006/relationships/hyperlink" Target="https://www.d20pfsrd.com/equipment/armor/hellknight-leather/" TargetMode="External"/><Relationship Id="rId24" Type="http://schemas.openxmlformats.org/officeDocument/2006/relationships/hyperlink" Target="http://www.amazon.com/Pathfinder-Player-Companion-Varisia-Birthplace/dp/1601254539/" TargetMode="External"/><Relationship Id="rId23" Type="http://schemas.openxmlformats.org/officeDocument/2006/relationships/hyperlink" Target="https://www.d20pfsrd.com/equipment/armor/hide-shirt" TargetMode="External"/><Relationship Id="rId127" Type="http://schemas.openxmlformats.org/officeDocument/2006/relationships/drawing" Target="../drawings/drawing1.xml"/><Relationship Id="rId126" Type="http://schemas.openxmlformats.org/officeDocument/2006/relationships/hyperlink" Target="http://amzn.to/2eT3m9D" TargetMode="External"/><Relationship Id="rId26" Type="http://schemas.openxmlformats.org/officeDocument/2006/relationships/hyperlink" Target="http://www.amazon.com/gp/product/1601252692/ref=as_li_qf_sp_asin_il_tl?ie=UTF8&amp;camp=1789&amp;creative=9325&amp;creativeASIN=1601252692&amp;linkCode=as2&amp;tag=httpwwwd20pfs-20&amp;linkId=EFX4NYL3SI53ETOE" TargetMode="External"/><Relationship Id="rId121" Type="http://schemas.openxmlformats.org/officeDocument/2006/relationships/hyperlink" Target="https://www.d20pfsrd.com/equipment/armor/snarlshield/" TargetMode="External"/><Relationship Id="rId25" Type="http://schemas.openxmlformats.org/officeDocument/2006/relationships/hyperlink" Target="https://www.d20pfsrd.com/equipment/armor/leaf-armor" TargetMode="External"/><Relationship Id="rId12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28" Type="http://schemas.openxmlformats.org/officeDocument/2006/relationships/hyperlink" Target="http://www.amazon.com/gp/product/1601252226/ref=as_li_qf_sp_asin_il_tl?ie=UTF8&amp;camp=1789&amp;creative=9325&amp;creativeASIN=1601252226&amp;linkCode=as2&amp;tag=httpwwwd20pfs-20" TargetMode="External"/><Relationship Id="rId27" Type="http://schemas.openxmlformats.org/officeDocument/2006/relationships/hyperlink" Target="https://www.d20pfsrd.com/equipment/armor/parade-armor" TargetMode="External"/><Relationship Id="rId125" Type="http://schemas.openxmlformats.org/officeDocument/2006/relationships/hyperlink" Target="https://www.d20pfsrd.com/equipment/armor/war-shield-dwarven/" TargetMode="External"/><Relationship Id="rId29" Type="http://schemas.openxmlformats.org/officeDocument/2006/relationships/hyperlink" Target="https://www.d20pfsrd.com/equipment/armor/spider-silk-bodysuit/" TargetMode="External"/><Relationship Id="rId124" Type="http://schemas.openxmlformats.org/officeDocument/2006/relationships/hyperlink" Target="http://amzn.to/2eT3m9D" TargetMode="External"/><Relationship Id="rId123" Type="http://schemas.openxmlformats.org/officeDocument/2006/relationships/hyperlink" Target="https://www.d20pfsrd.com/equipment/armor/snarlshield/" TargetMode="External"/><Relationship Id="rId122" Type="http://schemas.openxmlformats.org/officeDocument/2006/relationships/hyperlink" Target="http://amzn.to/2eT3m9D" TargetMode="External"/><Relationship Id="rId95" Type="http://schemas.openxmlformats.org/officeDocument/2006/relationships/hyperlink" Target="https://www.d20pfsrd.com/equipment/armor/hellknight-plate" TargetMode="External"/><Relationship Id="rId94" Type="http://schemas.openxmlformats.org/officeDocument/2006/relationships/hyperlink" Target="http://amzn.to/2qOD4qG" TargetMode="External"/><Relationship Id="rId97" Type="http://schemas.openxmlformats.org/officeDocument/2006/relationships/hyperlink" Target="https://www.d20pfsrd.com/equipment/armor/stone-plate" TargetMode="External"/><Relationship Id="rId96" Type="http://schemas.openxmlformats.org/officeDocument/2006/relationships/hyperlink" Target="http://www.amazon.com/gp/product/1601252692/ref=as_li_qf_sp_asin_il_tl?ie=UTF8&amp;camp=1789&amp;creative=9325&amp;creativeASIN=1601252692&amp;linkCode=as2&amp;tag=httpwwwd20pfs-20&amp;linkId=EFX4NYL3SI53ETOE" TargetMode="External"/><Relationship Id="rId11" Type="http://schemas.openxmlformats.org/officeDocument/2006/relationships/hyperlink" Target="https://www.d20pfsrd.com/equipment/armor/tunic-reinforced/" TargetMode="External"/><Relationship Id="rId99" Type="http://schemas.openxmlformats.org/officeDocument/2006/relationships/hyperlink" Target="https://www.d20pfsrd.com/equipment/armor/buckler" TargetMode="External"/><Relationship Id="rId10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98" Type="http://schemas.openxmlformats.org/officeDocument/2006/relationships/hyperlink" Target="http://www.amazon.com/gp/product/1601252692/ref=as_li_qf_sp_asin_il_tl?ie=UTF8&amp;camp=1789&amp;creative=9325&amp;creativeASIN=1601252692&amp;linkCode=as2&amp;tag=httpwwwd20pfs-20&amp;linkId=EFX4NYL3SI53ETOE" TargetMode="External"/><Relationship Id="rId13" Type="http://schemas.openxmlformats.org/officeDocument/2006/relationships/hyperlink" Target="https://www.d20pfsrd.com/equipment/armor/silken-ceremonial-armor/" TargetMode="External"/><Relationship Id="rId12" Type="http://schemas.openxmlformats.org/officeDocument/2006/relationships/hyperlink" Target="http://amzn.to/2eT3m9D" TargetMode="External"/><Relationship Id="rId91" Type="http://schemas.openxmlformats.org/officeDocument/2006/relationships/hyperlink" Target="https://www.d20pfsrd.com/equipment/armor/full-plate" TargetMode="External"/><Relationship Id="rId90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93" Type="http://schemas.openxmlformats.org/officeDocument/2006/relationships/hyperlink" Target="https://www.d20pfsrd.com/equipment/armor/gray-maiden-plate" TargetMode="External"/><Relationship Id="rId9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1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17" Type="http://schemas.openxmlformats.org/officeDocument/2006/relationships/hyperlink" Target="https://www.d20pfsrd.com/equipment/armor/shield-heavy-wooden-or-steel" TargetMode="External"/><Relationship Id="rId11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15" Type="http://schemas.openxmlformats.org/officeDocument/2006/relationships/hyperlink" Target="https://www.d20pfsrd.com/equipment/armor/shield-heavy-wooden-or-steel" TargetMode="External"/><Relationship Id="rId119" Type="http://schemas.openxmlformats.org/officeDocument/2006/relationships/hyperlink" Target="https://www.d20pfsrd.com/equipment/armor/shield-tower" TargetMode="External"/><Relationship Id="rId15" Type="http://schemas.openxmlformats.org/officeDocument/2006/relationships/hyperlink" Target="https://www.d20pfsrd.com/equipment/armor/lamellar-cuirass/" TargetMode="External"/><Relationship Id="rId110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4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17" Type="http://schemas.openxmlformats.org/officeDocument/2006/relationships/hyperlink" Target="https://www.d20pfsrd.com/equipment/armor/leather" TargetMode="External"/><Relationship Id="rId16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19" Type="http://schemas.openxmlformats.org/officeDocument/2006/relationships/hyperlink" Target="https://www.d20pfsrd.com/equipment/armor/rosewood-armor" TargetMode="External"/><Relationship Id="rId114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1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13" Type="http://schemas.openxmlformats.org/officeDocument/2006/relationships/hyperlink" Target="https://www.d20pfsrd.com/equipment/armor/quickdraw-shield" TargetMode="External"/><Relationship Id="rId11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111" Type="http://schemas.openxmlformats.org/officeDocument/2006/relationships/hyperlink" Target="https://www.d20pfsrd.com/equipment/armor/shield-light-wooden-or-steel" TargetMode="External"/><Relationship Id="rId84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Relationship Id="rId83" Type="http://schemas.openxmlformats.org/officeDocument/2006/relationships/hyperlink" Target="https://www.d20pfsrd.com/equipment/armor/agile-half-plate" TargetMode="External"/><Relationship Id="rId86" Type="http://schemas.openxmlformats.org/officeDocument/2006/relationships/hyperlink" Target="http://amzn.to/2qOD4qG" TargetMode="External"/><Relationship Id="rId85" Type="http://schemas.openxmlformats.org/officeDocument/2006/relationships/hyperlink" Target="https://www.d20pfsrd.com/equipment/armor/hellknight-half-plate/" TargetMode="External"/><Relationship Id="rId88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87" Type="http://schemas.openxmlformats.org/officeDocument/2006/relationships/hyperlink" Target="https://www.d20pfsrd.com/equipment/armor/lamellar-stone-coat/" TargetMode="External"/><Relationship Id="rId89" Type="http://schemas.openxmlformats.org/officeDocument/2006/relationships/hyperlink" Target="https://www.d20pfsrd.com/equipment/armor/o-yoroi/" TargetMode="External"/><Relationship Id="rId80" Type="http://schemas.openxmlformats.org/officeDocument/2006/relationships/hyperlink" Target="http://amzn.to/2eT3m9D" TargetMode="External"/><Relationship Id="rId82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81" Type="http://schemas.openxmlformats.org/officeDocument/2006/relationships/hyperlink" Target="https://www.d20pfsrd.com/races/half-plate" TargetMode="External"/><Relationship Id="rId1" Type="http://schemas.openxmlformats.org/officeDocument/2006/relationships/hyperlink" Target="https://www.d20pfsrd.com/equipment/armor/armored-kilt" TargetMode="External"/><Relationship Id="rId2" Type="http://schemas.openxmlformats.org/officeDocument/2006/relationships/hyperlink" Target="http://www.amazon.com/gp/product/1601252226/ref=as_li_qf_sp_asin_il_tl?ie=UTF8&amp;camp=1789&amp;creative=9325&amp;creativeASIN=1601252226&amp;linkCode=as2&amp;tag=httpwwwd20pfs-20" TargetMode="External"/><Relationship Id="rId3" Type="http://schemas.openxmlformats.org/officeDocument/2006/relationships/hyperlink" Target="https://www.d20pfsrd.com/equipment/armor/dancing-scarves/" TargetMode="External"/><Relationship Id="rId4" Type="http://schemas.openxmlformats.org/officeDocument/2006/relationships/hyperlink" Target="http://amzn.to/2eT3m9D" TargetMode="External"/><Relationship Id="rId9" Type="http://schemas.openxmlformats.org/officeDocument/2006/relationships/hyperlink" Target="https://www.d20pfsrd.com/equipment/armor/quilted-cloth" TargetMode="External"/><Relationship Id="rId5" Type="http://schemas.openxmlformats.org/officeDocument/2006/relationships/hyperlink" Target="https://www.d20pfsrd.com/equipment/armor/haramaki/" TargetMode="External"/><Relationship Id="rId6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7" Type="http://schemas.openxmlformats.org/officeDocument/2006/relationships/hyperlink" Target="https://www.d20pfsrd.com/equipment/armor/padded" TargetMode="External"/><Relationship Id="rId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73" Type="http://schemas.openxmlformats.org/officeDocument/2006/relationships/hyperlink" Target="https://www.d20pfsrd.com/equipment/armor/lamellar-iron/" TargetMode="External"/><Relationship Id="rId72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75" Type="http://schemas.openxmlformats.org/officeDocument/2006/relationships/hyperlink" Target="https://www.d20pfsrd.com/equipment/armor/splint-mail" TargetMode="External"/><Relationship Id="rId74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77" Type="http://schemas.openxmlformats.org/officeDocument/2006/relationships/hyperlink" Target="https://www.d20pfsrd.com/equipment/armor/tatami-do/" TargetMode="External"/><Relationship Id="rId7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79" Type="http://schemas.openxmlformats.org/officeDocument/2006/relationships/hyperlink" Target="https://www.d20pfsrd.com/equipment/armor/fortress-plate/" TargetMode="External"/><Relationship Id="rId78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71" Type="http://schemas.openxmlformats.org/officeDocument/2006/relationships/hyperlink" Target="https://www.d20pfsrd.com/equipment/armor/kusari-gusoku/" TargetMode="External"/><Relationship Id="rId70" Type="http://schemas.openxmlformats.org/officeDocument/2006/relationships/hyperlink" Target="http://www.amazon.com/gp/product/1601252692/ref=as_li_qf_sp_asin_il_tl?ie=UTF8&amp;camp=1789&amp;creative=9325&amp;creativeASIN=1601252692&amp;linkCode=as2&amp;tag=httpwwwd20pfs-20&amp;linkId=EFX4NYL3SI53ETOE" TargetMode="External"/><Relationship Id="rId62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61" Type="http://schemas.openxmlformats.org/officeDocument/2006/relationships/hyperlink" Target="https://www.d20pfsrd.com/equipment/armor/four-mirror-armor/" TargetMode="External"/><Relationship Id="rId64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63" Type="http://schemas.openxmlformats.org/officeDocument/2006/relationships/hyperlink" Target="https://www.d20pfsrd.com/equipment/armor/lamellar-steel/" TargetMode="External"/><Relationship Id="rId66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65" Type="http://schemas.openxmlformats.org/officeDocument/2006/relationships/hyperlink" Target="https://www.d20pfsrd.com/equipment/armor/mountain-pattern-armor/" TargetMode="External"/><Relationship Id="rId68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7" Type="http://schemas.openxmlformats.org/officeDocument/2006/relationships/hyperlink" Target="https://www.d20pfsrd.com/equipment/armor/banded-mail" TargetMode="External"/><Relationship Id="rId60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69" Type="http://schemas.openxmlformats.org/officeDocument/2006/relationships/hyperlink" Target="https://www.d20pfsrd.com/equipment/armor/field-plate" TargetMode="External"/><Relationship Id="rId51" Type="http://schemas.openxmlformats.org/officeDocument/2006/relationships/hyperlink" Target="https://www.d20pfsrd.com/equipment/armor/lamellar-horn/" TargetMode="External"/><Relationship Id="rId50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53" Type="http://schemas.openxmlformats.org/officeDocument/2006/relationships/hyperlink" Target="https://www.d20pfsrd.com/equipment/armor/scale-mail" TargetMode="External"/><Relationship Id="rId52" Type="http://schemas.openxmlformats.org/officeDocument/2006/relationships/hyperlink" Target="http://www.amazon.com/gp/product/1601254490/ref=as_li_qf_sp_asin_il_tl?ie=UTF8&amp;camp=1789&amp;creative=9325&amp;creativeASIN=1601254490&amp;linkCode=as2&amp;tag=httpwwwd20pfs-20" TargetMode="External"/><Relationship Id="rId55" Type="http://schemas.openxmlformats.org/officeDocument/2006/relationships/hyperlink" Target="https://www.d20pfsrd.com/equipment/armor/breastplate" TargetMode="External"/><Relationship Id="rId54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7" Type="http://schemas.openxmlformats.org/officeDocument/2006/relationships/hyperlink" Target="https://www.d20pfsrd.com/equipment/armor/agile-breastplate" TargetMode="External"/><Relationship Id="rId56" Type="http://schemas.openxmlformats.org/officeDocument/2006/relationships/hyperlink" Target="http://www.amazon.com/gp/product/1601251505/ref=as_li_qf_sp_asin_il_tl?ie=UTF8&amp;camp=1789&amp;creative=9325&amp;creativeASIN=1601251505&amp;linkCode=as2&amp;tag=httpwwwd20pfs-20" TargetMode="External"/><Relationship Id="rId59" Type="http://schemas.openxmlformats.org/officeDocument/2006/relationships/hyperlink" Target="https://www.d20pfsrd.com/equipment/armor/chainmail" TargetMode="External"/><Relationship Id="rId58" Type="http://schemas.openxmlformats.org/officeDocument/2006/relationships/hyperlink" Target="http://www.amazon.com/gp/product/1601252463/ref=as_li_qf_sp_asin_il_tl?ie=UTF8&amp;camp=1789&amp;creative=9325&amp;creativeASIN=1601252463&amp;linkCode=as2&amp;tag=httpwwwd20pfs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</row>
    <row r="2">
      <c r="A2" s="6" t="s">
        <v>11</v>
      </c>
      <c r="B2" s="2" t="s">
        <v>12</v>
      </c>
      <c r="C2" s="7">
        <f>+1</f>
        <v>1</v>
      </c>
      <c r="D2" s="7">
        <f>+6</f>
        <v>6</v>
      </c>
      <c r="E2" s="2">
        <v>0.0</v>
      </c>
      <c r="F2" s="4">
        <v>0.0</v>
      </c>
      <c r="G2" s="8" t="s">
        <v>13</v>
      </c>
      <c r="H2" s="8" t="s">
        <v>14</v>
      </c>
      <c r="I2" s="8" t="s">
        <v>15</v>
      </c>
      <c r="J2" s="9" t="s">
        <v>16</v>
      </c>
      <c r="K2" s="1" t="s">
        <v>17</v>
      </c>
    </row>
    <row r="3">
      <c r="A3" s="6" t="s">
        <v>18</v>
      </c>
      <c r="B3" s="10" t="s">
        <v>19</v>
      </c>
      <c r="C3" s="11" t="s">
        <v>20</v>
      </c>
      <c r="D3" s="10" t="s">
        <v>21</v>
      </c>
      <c r="E3" s="10">
        <v>0.0</v>
      </c>
      <c r="F3" s="10" t="s">
        <v>21</v>
      </c>
      <c r="G3" s="11" t="s">
        <v>13</v>
      </c>
      <c r="H3" s="11" t="s">
        <v>14</v>
      </c>
      <c r="I3" s="11" t="s">
        <v>22</v>
      </c>
      <c r="J3" s="9" t="s">
        <v>23</v>
      </c>
      <c r="K3" s="1" t="s">
        <v>17</v>
      </c>
    </row>
    <row r="4">
      <c r="A4" s="6" t="s">
        <v>24</v>
      </c>
      <c r="B4" s="2" t="s">
        <v>25</v>
      </c>
      <c r="C4" s="7">
        <f t="shared" ref="C4:C8" si="1">+1</f>
        <v>1</v>
      </c>
      <c r="D4" s="2" t="s">
        <v>21</v>
      </c>
      <c r="E4" s="2">
        <v>0.0</v>
      </c>
      <c r="F4" s="4">
        <v>0.0</v>
      </c>
      <c r="G4" s="8" t="s">
        <v>13</v>
      </c>
      <c r="H4" s="8" t="s">
        <v>14</v>
      </c>
      <c r="I4" s="8" t="s">
        <v>26</v>
      </c>
      <c r="J4" s="9" t="s">
        <v>27</v>
      </c>
      <c r="K4" s="1" t="s">
        <v>17</v>
      </c>
    </row>
    <row r="5">
      <c r="A5" s="6" t="s">
        <v>28</v>
      </c>
      <c r="B5" s="10" t="s">
        <v>29</v>
      </c>
      <c r="C5" s="12">
        <f t="shared" si="1"/>
        <v>1</v>
      </c>
      <c r="D5" s="12">
        <f t="shared" ref="D5:D6" si="2">+8</f>
        <v>8</v>
      </c>
      <c r="E5" s="10">
        <v>0.0</v>
      </c>
      <c r="F5" s="13">
        <v>0.05</v>
      </c>
      <c r="G5" s="11" t="s">
        <v>13</v>
      </c>
      <c r="H5" s="11" t="s">
        <v>14</v>
      </c>
      <c r="I5" s="11" t="s">
        <v>15</v>
      </c>
      <c r="J5" s="9" t="s">
        <v>30</v>
      </c>
      <c r="K5" s="1" t="s">
        <v>17</v>
      </c>
    </row>
    <row r="6">
      <c r="A6" s="6" t="s">
        <v>31</v>
      </c>
      <c r="B6" s="2" t="s">
        <v>32</v>
      </c>
      <c r="C6" s="7">
        <f t="shared" si="1"/>
        <v>1</v>
      </c>
      <c r="D6" s="7">
        <f t="shared" si="2"/>
        <v>8</v>
      </c>
      <c r="E6" s="2">
        <v>0.0</v>
      </c>
      <c r="F6" s="4">
        <v>0.1</v>
      </c>
      <c r="G6" s="8" t="s">
        <v>13</v>
      </c>
      <c r="H6" s="8" t="s">
        <v>14</v>
      </c>
      <c r="I6" s="8" t="s">
        <v>33</v>
      </c>
      <c r="J6" s="9" t="s">
        <v>34</v>
      </c>
      <c r="K6" s="1" t="s">
        <v>17</v>
      </c>
    </row>
    <row r="7">
      <c r="A7" s="6" t="s">
        <v>35</v>
      </c>
      <c r="B7" s="10" t="s">
        <v>36</v>
      </c>
      <c r="C7" s="12">
        <f t="shared" si="1"/>
        <v>1</v>
      </c>
      <c r="D7" s="12">
        <f>+5</f>
        <v>5</v>
      </c>
      <c r="E7" s="10">
        <v>0.0</v>
      </c>
      <c r="F7" s="13">
        <v>0.05</v>
      </c>
      <c r="G7" s="11" t="s">
        <v>13</v>
      </c>
      <c r="H7" s="11" t="s">
        <v>14</v>
      </c>
      <c r="I7" s="11" t="s">
        <v>37</v>
      </c>
      <c r="J7" s="9" t="s">
        <v>23</v>
      </c>
      <c r="K7" s="1" t="s">
        <v>17</v>
      </c>
    </row>
    <row r="8">
      <c r="A8" s="6" t="s">
        <v>38</v>
      </c>
      <c r="B8" s="2" t="s">
        <v>39</v>
      </c>
      <c r="C8" s="7">
        <f t="shared" si="1"/>
        <v>1</v>
      </c>
      <c r="D8" s="2" t="s">
        <v>21</v>
      </c>
      <c r="E8" s="2">
        <v>0.0</v>
      </c>
      <c r="F8" s="4">
        <v>0.0</v>
      </c>
      <c r="G8" s="8" t="s">
        <v>13</v>
      </c>
      <c r="H8" s="8" t="s">
        <v>14</v>
      </c>
      <c r="I8" s="8" t="s">
        <v>22</v>
      </c>
      <c r="J8" s="9" t="s">
        <v>27</v>
      </c>
      <c r="K8" s="1" t="s">
        <v>17</v>
      </c>
    </row>
    <row r="9">
      <c r="A9" s="6" t="s">
        <v>40</v>
      </c>
      <c r="B9" s="10" t="s">
        <v>41</v>
      </c>
      <c r="C9" s="12">
        <f t="shared" ref="C9:C11" si="3">+2</f>
        <v>2</v>
      </c>
      <c r="D9" s="12">
        <f>+4</f>
        <v>4</v>
      </c>
      <c r="E9" s="10">
        <v>0.0</v>
      </c>
      <c r="F9" s="13">
        <v>0.05</v>
      </c>
      <c r="G9" s="11" t="s">
        <v>13</v>
      </c>
      <c r="H9" s="11" t="s">
        <v>14</v>
      </c>
      <c r="I9" s="11" t="s">
        <v>22</v>
      </c>
      <c r="J9" s="9" t="s">
        <v>27</v>
      </c>
      <c r="K9" s="1" t="s">
        <v>17</v>
      </c>
    </row>
    <row r="10">
      <c r="A10" s="6" t="s">
        <v>42</v>
      </c>
      <c r="B10" s="2" t="s">
        <v>43</v>
      </c>
      <c r="C10" s="7">
        <f t="shared" si="3"/>
        <v>2</v>
      </c>
      <c r="D10" s="7">
        <f t="shared" ref="D10:D11" si="4">+6</f>
        <v>6</v>
      </c>
      <c r="E10" s="2">
        <v>0.0</v>
      </c>
      <c r="F10" s="4">
        <v>0.1</v>
      </c>
      <c r="G10" s="8" t="s">
        <v>13</v>
      </c>
      <c r="H10" s="8" t="s">
        <v>14</v>
      </c>
      <c r="I10" s="8" t="s">
        <v>33</v>
      </c>
      <c r="J10" s="9" t="s">
        <v>30</v>
      </c>
      <c r="K10" s="1" t="s">
        <v>17</v>
      </c>
    </row>
    <row r="11">
      <c r="A11" s="6" t="s">
        <v>44</v>
      </c>
      <c r="B11" s="10" t="s">
        <v>45</v>
      </c>
      <c r="C11" s="12">
        <f t="shared" si="3"/>
        <v>2</v>
      </c>
      <c r="D11" s="12">
        <f t="shared" si="4"/>
        <v>6</v>
      </c>
      <c r="E11" s="10">
        <v>0.0</v>
      </c>
      <c r="F11" s="13">
        <v>0.1</v>
      </c>
      <c r="G11" s="11" t="s">
        <v>13</v>
      </c>
      <c r="H11" s="11" t="s">
        <v>14</v>
      </c>
      <c r="I11" s="11" t="s">
        <v>33</v>
      </c>
      <c r="J11" s="9" t="s">
        <v>16</v>
      </c>
      <c r="K11" s="1" t="s">
        <v>17</v>
      </c>
    </row>
    <row r="12">
      <c r="A12" s="6" t="s">
        <v>46</v>
      </c>
      <c r="B12" s="2" t="s">
        <v>39</v>
      </c>
      <c r="C12" s="7">
        <f t="shared" ref="C12:C18" si="5">+3</f>
        <v>3</v>
      </c>
      <c r="D12" s="7">
        <f>+5</f>
        <v>5</v>
      </c>
      <c r="E12" s="2">
        <v>-1.0</v>
      </c>
      <c r="F12" s="4">
        <v>0.15</v>
      </c>
      <c r="G12" s="8" t="s">
        <v>13</v>
      </c>
      <c r="H12" s="8" t="s">
        <v>14</v>
      </c>
      <c r="I12" s="8" t="s">
        <v>47</v>
      </c>
      <c r="J12" s="9" t="s">
        <v>48</v>
      </c>
      <c r="K12" s="1" t="s">
        <v>17</v>
      </c>
    </row>
    <row r="13">
      <c r="A13" s="6" t="s">
        <v>49</v>
      </c>
      <c r="B13" s="10" t="s">
        <v>12</v>
      </c>
      <c r="C13" s="12">
        <f t="shared" si="5"/>
        <v>3</v>
      </c>
      <c r="D13" s="12">
        <f>+4</f>
        <v>4</v>
      </c>
      <c r="E13" s="10">
        <v>-1.0</v>
      </c>
      <c r="F13" s="13">
        <v>0.15</v>
      </c>
      <c r="G13" s="11" t="s">
        <v>13</v>
      </c>
      <c r="H13" s="11" t="s">
        <v>14</v>
      </c>
      <c r="I13" s="11" t="s">
        <v>50</v>
      </c>
      <c r="J13" s="9" t="s">
        <v>51</v>
      </c>
      <c r="K13" s="1" t="s">
        <v>17</v>
      </c>
    </row>
    <row r="14">
      <c r="A14" s="6" t="s">
        <v>52</v>
      </c>
      <c r="B14" s="2" t="s">
        <v>53</v>
      </c>
      <c r="C14" s="7">
        <f t="shared" si="5"/>
        <v>3</v>
      </c>
      <c r="D14" s="7">
        <f t="shared" ref="D14:D15" si="6">+5</f>
        <v>5</v>
      </c>
      <c r="E14" s="2">
        <v>0.0</v>
      </c>
      <c r="F14" s="4">
        <v>0.15</v>
      </c>
      <c r="G14" s="8" t="s">
        <v>13</v>
      </c>
      <c r="H14" s="8" t="s">
        <v>14</v>
      </c>
      <c r="I14" s="8" t="s">
        <v>54</v>
      </c>
      <c r="J14" s="9" t="s">
        <v>55</v>
      </c>
      <c r="K14" s="1" t="s">
        <v>17</v>
      </c>
    </row>
    <row r="15">
      <c r="A15" s="6" t="s">
        <v>56</v>
      </c>
      <c r="B15" s="10" t="s">
        <v>57</v>
      </c>
      <c r="C15" s="12">
        <f t="shared" si="5"/>
        <v>3</v>
      </c>
      <c r="D15" s="12">
        <f t="shared" si="6"/>
        <v>5</v>
      </c>
      <c r="E15" s="10">
        <v>-1.0</v>
      </c>
      <c r="F15" s="13">
        <v>0.15</v>
      </c>
      <c r="G15" s="11" t="s">
        <v>13</v>
      </c>
      <c r="H15" s="11" t="s">
        <v>14</v>
      </c>
      <c r="I15" s="11" t="s">
        <v>54</v>
      </c>
      <c r="J15" s="9" t="s">
        <v>16</v>
      </c>
      <c r="K15" s="1" t="s">
        <v>17</v>
      </c>
    </row>
    <row r="16">
      <c r="A16" s="6" t="s">
        <v>58</v>
      </c>
      <c r="B16" s="2" t="s">
        <v>59</v>
      </c>
      <c r="C16" s="7">
        <f t="shared" si="5"/>
        <v>3</v>
      </c>
      <c r="D16" s="7">
        <f>+6</f>
        <v>6</v>
      </c>
      <c r="E16" s="2">
        <v>-1.0</v>
      </c>
      <c r="F16" s="4">
        <v>0.1</v>
      </c>
      <c r="G16" s="8" t="s">
        <v>13</v>
      </c>
      <c r="H16" s="8" t="s">
        <v>14</v>
      </c>
      <c r="I16" s="8" t="s">
        <v>60</v>
      </c>
      <c r="J16" s="9" t="s">
        <v>23</v>
      </c>
      <c r="K16" s="1" t="s">
        <v>17</v>
      </c>
    </row>
    <row r="17">
      <c r="A17" s="6" t="s">
        <v>61</v>
      </c>
      <c r="B17" s="10" t="s">
        <v>57</v>
      </c>
      <c r="C17" s="12">
        <f t="shared" si="5"/>
        <v>3</v>
      </c>
      <c r="D17" s="12">
        <f>+5</f>
        <v>5</v>
      </c>
      <c r="E17" s="10">
        <v>-1.0</v>
      </c>
      <c r="F17" s="13">
        <v>0.15</v>
      </c>
      <c r="G17" s="11" t="s">
        <v>13</v>
      </c>
      <c r="H17" s="11" t="s">
        <v>14</v>
      </c>
      <c r="I17" s="11" t="s">
        <v>54</v>
      </c>
      <c r="J17" s="9" t="s">
        <v>30</v>
      </c>
      <c r="K17" s="1" t="s">
        <v>17</v>
      </c>
    </row>
    <row r="18">
      <c r="A18" s="6" t="s">
        <v>62</v>
      </c>
      <c r="B18" s="2" t="s">
        <v>12</v>
      </c>
      <c r="C18" s="7">
        <f t="shared" si="5"/>
        <v>3</v>
      </c>
      <c r="D18" s="7">
        <f>+3</f>
        <v>3</v>
      </c>
      <c r="E18" s="2">
        <v>-1.0</v>
      </c>
      <c r="F18" s="4">
        <v>0.15</v>
      </c>
      <c r="G18" s="8" t="s">
        <v>13</v>
      </c>
      <c r="H18" s="8" t="s">
        <v>14</v>
      </c>
      <c r="I18" s="8" t="s">
        <v>47</v>
      </c>
      <c r="J18" s="9" t="s">
        <v>34</v>
      </c>
      <c r="K18" s="1" t="s">
        <v>17</v>
      </c>
    </row>
    <row r="19">
      <c r="A19" s="6" t="s">
        <v>63</v>
      </c>
      <c r="B19" s="10" t="s">
        <v>32</v>
      </c>
      <c r="C19" s="12">
        <f t="shared" ref="C19:D19" si="7">+4</f>
        <v>4</v>
      </c>
      <c r="D19" s="12">
        <f t="shared" si="7"/>
        <v>4</v>
      </c>
      <c r="E19" s="10">
        <v>-2.0</v>
      </c>
      <c r="F19" s="13">
        <v>0.2</v>
      </c>
      <c r="G19" s="11" t="s">
        <v>13</v>
      </c>
      <c r="H19" s="11" t="s">
        <v>14</v>
      </c>
      <c r="I19" s="11" t="s">
        <v>47</v>
      </c>
      <c r="J19" s="9" t="s">
        <v>30</v>
      </c>
      <c r="K19" s="1" t="s">
        <v>17</v>
      </c>
    </row>
    <row r="20">
      <c r="A20" s="6" t="s">
        <v>64</v>
      </c>
      <c r="B20" s="2" t="s">
        <v>65</v>
      </c>
      <c r="C20" s="7">
        <f t="shared" ref="C20:C24" si="8">+4</f>
        <v>4</v>
      </c>
      <c r="D20" s="7">
        <f t="shared" ref="D20:D21" si="9">+3</f>
        <v>3</v>
      </c>
      <c r="E20" s="2">
        <v>-2.0</v>
      </c>
      <c r="F20" s="4">
        <v>0.2</v>
      </c>
      <c r="G20" s="8" t="s">
        <v>13</v>
      </c>
      <c r="H20" s="8" t="s">
        <v>14</v>
      </c>
      <c r="I20" s="8" t="s">
        <v>47</v>
      </c>
      <c r="J20" s="9" t="s">
        <v>27</v>
      </c>
      <c r="K20" s="1" t="s">
        <v>17</v>
      </c>
    </row>
    <row r="21">
      <c r="A21" s="6" t="s">
        <v>66</v>
      </c>
      <c r="B21" s="2" t="s">
        <v>45</v>
      </c>
      <c r="C21" s="7">
        <f t="shared" si="8"/>
        <v>4</v>
      </c>
      <c r="D21" s="7">
        <f t="shared" si="9"/>
        <v>3</v>
      </c>
      <c r="E21" s="2">
        <v>-2.0</v>
      </c>
      <c r="F21" s="4">
        <v>0.2</v>
      </c>
      <c r="G21" s="8" t="s">
        <v>14</v>
      </c>
      <c r="H21" s="8" t="s">
        <v>67</v>
      </c>
      <c r="I21" s="8" t="s">
        <v>54</v>
      </c>
      <c r="J21" s="9" t="s">
        <v>34</v>
      </c>
      <c r="K21" s="1" t="s">
        <v>68</v>
      </c>
    </row>
    <row r="22">
      <c r="A22" s="6" t="s">
        <v>69</v>
      </c>
      <c r="B22" s="10" t="s">
        <v>70</v>
      </c>
      <c r="C22" s="12">
        <f t="shared" si="8"/>
        <v>4</v>
      </c>
      <c r="D22" s="12">
        <f>+5</f>
        <v>5</v>
      </c>
      <c r="E22" s="10">
        <v>-2.0</v>
      </c>
      <c r="F22" s="13">
        <v>0.3</v>
      </c>
      <c r="G22" s="11" t="s">
        <v>14</v>
      </c>
      <c r="H22" s="11" t="s">
        <v>67</v>
      </c>
      <c r="I22" s="11" t="s">
        <v>71</v>
      </c>
      <c r="J22" s="9" t="s">
        <v>23</v>
      </c>
      <c r="K22" s="1" t="s">
        <v>68</v>
      </c>
    </row>
    <row r="23">
      <c r="A23" s="6" t="s">
        <v>72</v>
      </c>
      <c r="B23" s="2" t="s">
        <v>41</v>
      </c>
      <c r="C23" s="7">
        <f t="shared" si="8"/>
        <v>4</v>
      </c>
      <c r="D23" s="7">
        <f>+4</f>
        <v>4</v>
      </c>
      <c r="E23" s="2">
        <v>-3.0</v>
      </c>
      <c r="F23" s="4">
        <v>0.2</v>
      </c>
      <c r="G23" s="8" t="s">
        <v>14</v>
      </c>
      <c r="H23" s="8" t="s">
        <v>67</v>
      </c>
      <c r="I23" s="8" t="s">
        <v>47</v>
      </c>
      <c r="J23" s="9" t="s">
        <v>30</v>
      </c>
      <c r="K23" s="1" t="s">
        <v>68</v>
      </c>
    </row>
    <row r="24">
      <c r="A24" s="6" t="s">
        <v>73</v>
      </c>
      <c r="B24" s="10" t="s">
        <v>74</v>
      </c>
      <c r="C24" s="12">
        <f t="shared" si="8"/>
        <v>4</v>
      </c>
      <c r="D24" s="12">
        <f>+3</f>
        <v>3</v>
      </c>
      <c r="E24" s="10">
        <v>-2.0</v>
      </c>
      <c r="F24" s="13">
        <v>0.2</v>
      </c>
      <c r="G24" s="11" t="s">
        <v>14</v>
      </c>
      <c r="H24" s="11" t="s">
        <v>67</v>
      </c>
      <c r="I24" s="11" t="s">
        <v>75</v>
      </c>
      <c r="J24" s="9" t="s">
        <v>23</v>
      </c>
      <c r="K24" s="1" t="s">
        <v>68</v>
      </c>
    </row>
    <row r="25">
      <c r="A25" s="6" t="s">
        <v>76</v>
      </c>
      <c r="B25" s="2" t="s">
        <v>77</v>
      </c>
      <c r="C25" s="7">
        <f t="shared" ref="C25:C28" si="10">+5</f>
        <v>5</v>
      </c>
      <c r="D25" s="7">
        <f t="shared" ref="D25:D26" si="11">+4</f>
        <v>4</v>
      </c>
      <c r="E25" s="2">
        <v>-4.0</v>
      </c>
      <c r="F25" s="4">
        <v>0.25</v>
      </c>
      <c r="G25" s="8" t="s">
        <v>14</v>
      </c>
      <c r="H25" s="8" t="s">
        <v>67</v>
      </c>
      <c r="I25" s="8" t="s">
        <v>78</v>
      </c>
      <c r="J25" s="9" t="s">
        <v>27</v>
      </c>
      <c r="K25" s="1" t="s">
        <v>68</v>
      </c>
    </row>
    <row r="26">
      <c r="A26" s="6" t="s">
        <v>79</v>
      </c>
      <c r="B26" s="10" t="s">
        <v>80</v>
      </c>
      <c r="C26" s="12">
        <f t="shared" si="10"/>
        <v>5</v>
      </c>
      <c r="D26" s="12">
        <f t="shared" si="11"/>
        <v>4</v>
      </c>
      <c r="E26" s="10">
        <v>-3.0</v>
      </c>
      <c r="F26" s="13">
        <v>0.2</v>
      </c>
      <c r="G26" s="11" t="s">
        <v>14</v>
      </c>
      <c r="H26" s="11" t="s">
        <v>67</v>
      </c>
      <c r="I26" s="11" t="s">
        <v>47</v>
      </c>
      <c r="J26" s="9" t="s">
        <v>27</v>
      </c>
      <c r="K26" s="1" t="s">
        <v>68</v>
      </c>
    </row>
    <row r="27">
      <c r="A27" s="6" t="s">
        <v>81</v>
      </c>
      <c r="B27" s="2" t="s">
        <v>32</v>
      </c>
      <c r="C27" s="7">
        <f t="shared" si="10"/>
        <v>5</v>
      </c>
      <c r="D27" s="7">
        <f t="shared" ref="D27:D30" si="12">+3</f>
        <v>3</v>
      </c>
      <c r="E27" s="2">
        <v>-4.0</v>
      </c>
      <c r="F27" s="4">
        <v>0.25</v>
      </c>
      <c r="G27" s="8" t="s">
        <v>14</v>
      </c>
      <c r="H27" s="8" t="s">
        <v>67</v>
      </c>
      <c r="I27" s="8" t="s">
        <v>78</v>
      </c>
      <c r="J27" s="9" t="s">
        <v>27</v>
      </c>
      <c r="K27" s="1" t="s">
        <v>68</v>
      </c>
    </row>
    <row r="28">
      <c r="A28" s="6" t="s">
        <v>82</v>
      </c>
      <c r="B28" s="10" t="s">
        <v>45</v>
      </c>
      <c r="C28" s="12">
        <f t="shared" si="10"/>
        <v>5</v>
      </c>
      <c r="D28" s="12">
        <f t="shared" si="12"/>
        <v>3</v>
      </c>
      <c r="E28" s="10">
        <v>-4.0</v>
      </c>
      <c r="F28" s="13">
        <v>0.25</v>
      </c>
      <c r="G28" s="11" t="s">
        <v>14</v>
      </c>
      <c r="H28" s="11" t="s">
        <v>67</v>
      </c>
      <c r="I28" s="11" t="s">
        <v>78</v>
      </c>
      <c r="J28" s="9" t="s">
        <v>30</v>
      </c>
      <c r="K28" s="1" t="s">
        <v>68</v>
      </c>
    </row>
    <row r="29">
      <c r="A29" s="6" t="s">
        <v>83</v>
      </c>
      <c r="B29" s="2" t="s">
        <v>77</v>
      </c>
      <c r="C29" s="7">
        <f t="shared" ref="C29:C34" si="13">+6</f>
        <v>6</v>
      </c>
      <c r="D29" s="7">
        <f t="shared" si="12"/>
        <v>3</v>
      </c>
      <c r="E29" s="2">
        <v>-4.0</v>
      </c>
      <c r="F29" s="4">
        <v>0.25</v>
      </c>
      <c r="G29" s="8" t="s">
        <v>14</v>
      </c>
      <c r="H29" s="8" t="s">
        <v>67</v>
      </c>
      <c r="I29" s="8" t="s">
        <v>78</v>
      </c>
      <c r="J29" s="9" t="s">
        <v>30</v>
      </c>
      <c r="K29" s="1" t="s">
        <v>68</v>
      </c>
    </row>
    <row r="30">
      <c r="A30" s="6" t="s">
        <v>84</v>
      </c>
      <c r="B30" s="10" t="s">
        <v>85</v>
      </c>
      <c r="C30" s="12">
        <f t="shared" si="13"/>
        <v>6</v>
      </c>
      <c r="D30" s="12">
        <f t="shared" si="12"/>
        <v>3</v>
      </c>
      <c r="E30" s="10">
        <v>-4.0</v>
      </c>
      <c r="F30" s="13">
        <v>0.25</v>
      </c>
      <c r="G30" s="11" t="s">
        <v>14</v>
      </c>
      <c r="H30" s="11" t="s">
        <v>67</v>
      </c>
      <c r="I30" s="11" t="s">
        <v>47</v>
      </c>
      <c r="J30" s="9" t="s">
        <v>34</v>
      </c>
      <c r="K30" s="1" t="s">
        <v>68</v>
      </c>
    </row>
    <row r="31">
      <c r="A31" s="6" t="s">
        <v>86</v>
      </c>
      <c r="B31" s="2" t="s">
        <v>19</v>
      </c>
      <c r="C31" s="7">
        <f t="shared" si="13"/>
        <v>6</v>
      </c>
      <c r="D31" s="7">
        <f t="shared" ref="D31:D32" si="14">+2</f>
        <v>2</v>
      </c>
      <c r="E31" s="2">
        <v>-5.0</v>
      </c>
      <c r="F31" s="4">
        <v>0.3</v>
      </c>
      <c r="G31" s="8" t="s">
        <v>14</v>
      </c>
      <c r="H31" s="8" t="s">
        <v>67</v>
      </c>
      <c r="I31" s="8" t="s">
        <v>71</v>
      </c>
      <c r="J31" s="9" t="s">
        <v>30</v>
      </c>
      <c r="K31" s="1" t="s">
        <v>68</v>
      </c>
    </row>
    <row r="32">
      <c r="A32" s="6" t="s">
        <v>87</v>
      </c>
      <c r="B32" s="10" t="s">
        <v>88</v>
      </c>
      <c r="C32" s="12">
        <f t="shared" si="13"/>
        <v>6</v>
      </c>
      <c r="D32" s="12">
        <f t="shared" si="14"/>
        <v>2</v>
      </c>
      <c r="E32" s="10">
        <v>-5.0</v>
      </c>
      <c r="F32" s="13">
        <v>0.3</v>
      </c>
      <c r="G32" s="11" t="s">
        <v>14</v>
      </c>
      <c r="H32" s="11" t="s">
        <v>67</v>
      </c>
      <c r="I32" s="11" t="s">
        <v>89</v>
      </c>
      <c r="J32" s="9" t="s">
        <v>27</v>
      </c>
      <c r="K32" s="1" t="s">
        <v>68</v>
      </c>
    </row>
    <row r="33">
      <c r="A33" s="6" t="s">
        <v>90</v>
      </c>
      <c r="B33" s="2" t="s">
        <v>19</v>
      </c>
      <c r="C33" s="7">
        <f t="shared" si="13"/>
        <v>6</v>
      </c>
      <c r="D33" s="7">
        <f t="shared" ref="D33:D34" si="15">+3</f>
        <v>3</v>
      </c>
      <c r="E33" s="2">
        <v>-5.0</v>
      </c>
      <c r="F33" s="4">
        <v>0.25</v>
      </c>
      <c r="G33" s="8" t="s">
        <v>14</v>
      </c>
      <c r="H33" s="8" t="s">
        <v>67</v>
      </c>
      <c r="I33" s="8" t="s">
        <v>91</v>
      </c>
      <c r="J33" s="9" t="s">
        <v>27</v>
      </c>
      <c r="K33" s="1" t="s">
        <v>68</v>
      </c>
    </row>
    <row r="34">
      <c r="A34" s="6" t="s">
        <v>92</v>
      </c>
      <c r="B34" s="10" t="s">
        <v>80</v>
      </c>
      <c r="C34" s="12">
        <f t="shared" si="13"/>
        <v>6</v>
      </c>
      <c r="D34" s="12">
        <f t="shared" si="15"/>
        <v>3</v>
      </c>
      <c r="E34" s="10">
        <v>-4.0</v>
      </c>
      <c r="F34" s="13">
        <v>0.3</v>
      </c>
      <c r="G34" s="11" t="s">
        <v>14</v>
      </c>
      <c r="H34" s="11" t="s">
        <v>67</v>
      </c>
      <c r="I34" s="11" t="s">
        <v>71</v>
      </c>
      <c r="J34" s="9" t="s">
        <v>27</v>
      </c>
      <c r="K34" s="1" t="s">
        <v>68</v>
      </c>
    </row>
    <row r="35">
      <c r="A35" s="6" t="s">
        <v>93</v>
      </c>
      <c r="B35" s="2" t="s">
        <v>80</v>
      </c>
      <c r="C35" s="7">
        <f t="shared" ref="C35:C40" si="16">+7</f>
        <v>7</v>
      </c>
      <c r="D35" s="7">
        <f t="shared" ref="D35:D37" si="17">+1</f>
        <v>1</v>
      </c>
      <c r="E35" s="2">
        <v>-6.0</v>
      </c>
      <c r="F35" s="4">
        <v>0.35</v>
      </c>
      <c r="G35" s="8" t="s">
        <v>94</v>
      </c>
      <c r="H35" s="8" t="s">
        <v>95</v>
      </c>
      <c r="I35" s="8" t="s">
        <v>91</v>
      </c>
      <c r="J35" s="9" t="s">
        <v>30</v>
      </c>
      <c r="K35" s="1" t="s">
        <v>96</v>
      </c>
    </row>
    <row r="36">
      <c r="A36" s="6" t="s">
        <v>97</v>
      </c>
      <c r="B36" s="10" t="s">
        <v>98</v>
      </c>
      <c r="C36" s="12">
        <f t="shared" si="16"/>
        <v>7</v>
      </c>
      <c r="D36" s="12">
        <f t="shared" si="17"/>
        <v>1</v>
      </c>
      <c r="E36" s="10">
        <v>-5.0</v>
      </c>
      <c r="F36" s="13">
        <v>0.35</v>
      </c>
      <c r="G36" s="11" t="s">
        <v>94</v>
      </c>
      <c r="H36" s="11" t="s">
        <v>95</v>
      </c>
      <c r="I36" s="11" t="s">
        <v>99</v>
      </c>
      <c r="J36" s="9" t="s">
        <v>55</v>
      </c>
      <c r="K36" s="1" t="s">
        <v>96</v>
      </c>
    </row>
    <row r="37">
      <c r="A37" s="6" t="s">
        <v>100</v>
      </c>
      <c r="B37" s="2" t="s">
        <v>101</v>
      </c>
      <c r="C37" s="7">
        <f t="shared" si="16"/>
        <v>7</v>
      </c>
      <c r="D37" s="7">
        <f t="shared" si="17"/>
        <v>1</v>
      </c>
      <c r="E37" s="2">
        <v>-7.0</v>
      </c>
      <c r="F37" s="4">
        <v>0.35</v>
      </c>
      <c r="G37" s="8" t="s">
        <v>94</v>
      </c>
      <c r="H37" s="8" t="s">
        <v>95</v>
      </c>
      <c r="I37" s="8" t="s">
        <v>89</v>
      </c>
      <c r="J37" s="9" t="s">
        <v>27</v>
      </c>
      <c r="K37" s="1" t="s">
        <v>96</v>
      </c>
    </row>
    <row r="38">
      <c r="A38" s="6" t="s">
        <v>102</v>
      </c>
      <c r="B38" s="10" t="s">
        <v>77</v>
      </c>
      <c r="C38" s="12">
        <f t="shared" si="16"/>
        <v>7</v>
      </c>
      <c r="D38" s="12">
        <f t="shared" ref="D38:D39" si="18">+0</f>
        <v>0</v>
      </c>
      <c r="E38" s="10">
        <v>-7.0</v>
      </c>
      <c r="F38" s="13">
        <v>0.4</v>
      </c>
      <c r="G38" s="11" t="s">
        <v>94</v>
      </c>
      <c r="H38" s="11" t="s">
        <v>95</v>
      </c>
      <c r="I38" s="11" t="s">
        <v>99</v>
      </c>
      <c r="J38" s="9" t="s">
        <v>27</v>
      </c>
      <c r="K38" s="1" t="s">
        <v>96</v>
      </c>
    </row>
    <row r="39">
      <c r="A39" s="6" t="s">
        <v>103</v>
      </c>
      <c r="B39" s="2" t="s">
        <v>77</v>
      </c>
      <c r="C39" s="7">
        <f t="shared" si="16"/>
        <v>7</v>
      </c>
      <c r="D39" s="7">
        <f t="shared" si="18"/>
        <v>0</v>
      </c>
      <c r="E39" s="2">
        <v>-7.0</v>
      </c>
      <c r="F39" s="4">
        <v>0.4</v>
      </c>
      <c r="G39" s="8" t="s">
        <v>94</v>
      </c>
      <c r="H39" s="8" t="s">
        <v>95</v>
      </c>
      <c r="I39" s="8" t="s">
        <v>89</v>
      </c>
      <c r="J39" s="9" t="s">
        <v>30</v>
      </c>
      <c r="K39" s="1" t="s">
        <v>96</v>
      </c>
    </row>
    <row r="40">
      <c r="A40" s="6" t="s">
        <v>104</v>
      </c>
      <c r="B40" s="10" t="s">
        <v>105</v>
      </c>
      <c r="C40" s="12">
        <f t="shared" si="16"/>
        <v>7</v>
      </c>
      <c r="D40" s="12">
        <f>+3</f>
        <v>3</v>
      </c>
      <c r="E40" s="10">
        <v>-6.0</v>
      </c>
      <c r="F40" s="13">
        <v>0.35</v>
      </c>
      <c r="G40" s="11" t="s">
        <v>94</v>
      </c>
      <c r="H40" s="11" t="s">
        <v>95</v>
      </c>
      <c r="I40" s="11" t="s">
        <v>89</v>
      </c>
      <c r="J40" s="9" t="s">
        <v>27</v>
      </c>
      <c r="K40" s="1" t="s">
        <v>96</v>
      </c>
    </row>
    <row r="41">
      <c r="A41" s="6" t="s">
        <v>106</v>
      </c>
      <c r="B41" s="2" t="s">
        <v>107</v>
      </c>
      <c r="C41" s="7">
        <f t="shared" ref="C41:C46" si="19">+8</f>
        <v>8</v>
      </c>
      <c r="D41" s="7">
        <f t="shared" ref="D41:D45" si="20">+0</f>
        <v>0</v>
      </c>
      <c r="E41" s="2">
        <v>-7.0</v>
      </c>
      <c r="F41" s="4">
        <v>0.4</v>
      </c>
      <c r="G41" s="8" t="s">
        <v>14</v>
      </c>
      <c r="H41" s="8" t="s">
        <v>67</v>
      </c>
      <c r="I41" s="8" t="s">
        <v>108</v>
      </c>
      <c r="J41" s="9" t="s">
        <v>23</v>
      </c>
      <c r="K41" s="1" t="s">
        <v>96</v>
      </c>
    </row>
    <row r="42">
      <c r="A42" s="6" t="s">
        <v>109</v>
      </c>
      <c r="B42" s="10" t="s">
        <v>110</v>
      </c>
      <c r="C42" s="12">
        <f t="shared" si="19"/>
        <v>8</v>
      </c>
      <c r="D42" s="12">
        <f t="shared" si="20"/>
        <v>0</v>
      </c>
      <c r="E42" s="10">
        <v>-7.0</v>
      </c>
      <c r="F42" s="13">
        <v>0.4</v>
      </c>
      <c r="G42" s="11" t="s">
        <v>94</v>
      </c>
      <c r="H42" s="11" t="s">
        <v>95</v>
      </c>
      <c r="I42" s="11" t="s">
        <v>99</v>
      </c>
      <c r="J42" s="9" t="s">
        <v>30</v>
      </c>
      <c r="K42" s="1" t="s">
        <v>96</v>
      </c>
    </row>
    <row r="43">
      <c r="A43" s="6" t="s">
        <v>111</v>
      </c>
      <c r="B43" s="2" t="s">
        <v>59</v>
      </c>
      <c r="C43" s="7">
        <f t="shared" si="19"/>
        <v>8</v>
      </c>
      <c r="D43" s="7">
        <f t="shared" si="20"/>
        <v>0</v>
      </c>
      <c r="E43" s="2">
        <v>-7.0</v>
      </c>
      <c r="F43" s="4">
        <v>0.4</v>
      </c>
      <c r="G43" s="8" t="s">
        <v>14</v>
      </c>
      <c r="H43" s="8" t="s">
        <v>67</v>
      </c>
      <c r="I43" s="8" t="s">
        <v>112</v>
      </c>
      <c r="J43" s="9" t="s">
        <v>34</v>
      </c>
      <c r="K43" s="1" t="s">
        <v>96</v>
      </c>
    </row>
    <row r="44">
      <c r="A44" s="6" t="s">
        <v>113</v>
      </c>
      <c r="B44" s="10" t="s">
        <v>59</v>
      </c>
      <c r="C44" s="12">
        <f t="shared" si="19"/>
        <v>8</v>
      </c>
      <c r="D44" s="12">
        <f t="shared" si="20"/>
        <v>0</v>
      </c>
      <c r="E44" s="10">
        <v>-7.0</v>
      </c>
      <c r="F44" s="13">
        <v>0.4</v>
      </c>
      <c r="G44" s="11" t="s">
        <v>94</v>
      </c>
      <c r="H44" s="11" t="s">
        <v>95</v>
      </c>
      <c r="I44" s="11" t="s">
        <v>99</v>
      </c>
      <c r="J44" s="9" t="s">
        <v>48</v>
      </c>
      <c r="K44" s="1" t="s">
        <v>96</v>
      </c>
    </row>
    <row r="45">
      <c r="A45" s="6" t="s">
        <v>114</v>
      </c>
      <c r="B45" s="2" t="s">
        <v>53</v>
      </c>
      <c r="C45" s="7">
        <f t="shared" si="19"/>
        <v>8</v>
      </c>
      <c r="D45" s="7">
        <f t="shared" si="20"/>
        <v>0</v>
      </c>
      <c r="E45" s="2">
        <v>-7.0</v>
      </c>
      <c r="F45" s="4">
        <v>0.4</v>
      </c>
      <c r="G45" s="8" t="s">
        <v>94</v>
      </c>
      <c r="H45" s="8" t="s">
        <v>95</v>
      </c>
      <c r="I45" s="8" t="s">
        <v>89</v>
      </c>
      <c r="J45" s="9" t="s">
        <v>27</v>
      </c>
      <c r="K45" s="1" t="s">
        <v>96</v>
      </c>
    </row>
    <row r="46">
      <c r="A46" s="6" t="s">
        <v>115</v>
      </c>
      <c r="B46" s="10" t="s">
        <v>116</v>
      </c>
      <c r="C46" s="12">
        <f t="shared" si="19"/>
        <v>8</v>
      </c>
      <c r="D46" s="12">
        <f>+2</f>
        <v>2</v>
      </c>
      <c r="E46" s="10">
        <v>-6.0</v>
      </c>
      <c r="F46" s="13">
        <v>0.35</v>
      </c>
      <c r="G46" s="11" t="s">
        <v>94</v>
      </c>
      <c r="H46" s="11" t="s">
        <v>95</v>
      </c>
      <c r="I46" s="11" t="s">
        <v>89</v>
      </c>
      <c r="J46" s="9" t="s">
        <v>27</v>
      </c>
      <c r="K46" s="1" t="s">
        <v>96</v>
      </c>
    </row>
    <row r="47">
      <c r="A47" s="6" t="s">
        <v>117</v>
      </c>
      <c r="B47" s="2" t="s">
        <v>118</v>
      </c>
      <c r="C47" s="7">
        <f t="shared" ref="C47:C50" si="21">+9</f>
        <v>9</v>
      </c>
      <c r="D47" s="7">
        <f t="shared" ref="D47:D50" si="22">+1</f>
        <v>1</v>
      </c>
      <c r="E47" s="2">
        <v>-6.0</v>
      </c>
      <c r="F47" s="4">
        <v>0.35</v>
      </c>
      <c r="G47" s="8" t="s">
        <v>94</v>
      </c>
      <c r="H47" s="8" t="s">
        <v>95</v>
      </c>
      <c r="I47" s="8" t="s">
        <v>99</v>
      </c>
      <c r="J47" s="9" t="s">
        <v>30</v>
      </c>
      <c r="K47" s="1" t="s">
        <v>96</v>
      </c>
    </row>
    <row r="48">
      <c r="A48" s="6" t="s">
        <v>119</v>
      </c>
      <c r="B48" s="10" t="s">
        <v>118</v>
      </c>
      <c r="C48" s="12">
        <f t="shared" si="21"/>
        <v>9</v>
      </c>
      <c r="D48" s="12">
        <f t="shared" si="22"/>
        <v>1</v>
      </c>
      <c r="E48" s="10">
        <v>-6.0</v>
      </c>
      <c r="F48" s="13">
        <v>0.35</v>
      </c>
      <c r="G48" s="11" t="s">
        <v>94</v>
      </c>
      <c r="H48" s="11" t="s">
        <v>95</v>
      </c>
      <c r="I48" s="11" t="s">
        <v>99</v>
      </c>
      <c r="J48" s="9" t="s">
        <v>48</v>
      </c>
      <c r="K48" s="1" t="s">
        <v>96</v>
      </c>
    </row>
    <row r="49">
      <c r="A49" s="6" t="s">
        <v>120</v>
      </c>
      <c r="B49" s="2" t="s">
        <v>121</v>
      </c>
      <c r="C49" s="7">
        <f t="shared" si="21"/>
        <v>9</v>
      </c>
      <c r="D49" s="7">
        <f t="shared" si="22"/>
        <v>1</v>
      </c>
      <c r="E49" s="2">
        <v>-5.0</v>
      </c>
      <c r="F49" s="4">
        <v>0.35</v>
      </c>
      <c r="G49" s="8" t="s">
        <v>94</v>
      </c>
      <c r="H49" s="8" t="s">
        <v>95</v>
      </c>
      <c r="I49" s="8" t="s">
        <v>99</v>
      </c>
      <c r="J49" s="9" t="s">
        <v>55</v>
      </c>
      <c r="K49" s="1" t="s">
        <v>96</v>
      </c>
    </row>
    <row r="50">
      <c r="A50" s="6" t="s">
        <v>122</v>
      </c>
      <c r="B50" s="10" t="s">
        <v>123</v>
      </c>
      <c r="C50" s="12">
        <f t="shared" si="21"/>
        <v>9</v>
      </c>
      <c r="D50" s="12">
        <f t="shared" si="22"/>
        <v>1</v>
      </c>
      <c r="E50" s="10">
        <v>-6.0</v>
      </c>
      <c r="F50" s="13">
        <v>0.35</v>
      </c>
      <c r="G50" s="11" t="s">
        <v>95</v>
      </c>
      <c r="H50" s="11" t="s">
        <v>124</v>
      </c>
      <c r="I50" s="11" t="s">
        <v>108</v>
      </c>
      <c r="J50" s="9" t="s">
        <v>55</v>
      </c>
      <c r="K50" s="1" t="s">
        <v>96</v>
      </c>
    </row>
    <row r="51">
      <c r="A51" s="6" t="s">
        <v>125</v>
      </c>
      <c r="B51" s="2" t="s">
        <v>29</v>
      </c>
      <c r="C51" s="7">
        <f t="shared" ref="C51:C58" si="23">+1</f>
        <v>1</v>
      </c>
      <c r="D51" s="2" t="s">
        <v>21</v>
      </c>
      <c r="E51" s="2">
        <v>-1.0</v>
      </c>
      <c r="F51" s="4">
        <v>0.05</v>
      </c>
      <c r="G51" s="2" t="s">
        <v>21</v>
      </c>
      <c r="H51" s="2" t="s">
        <v>21</v>
      </c>
      <c r="I51" s="8" t="s">
        <v>37</v>
      </c>
      <c r="J51" s="9" t="s">
        <v>30</v>
      </c>
      <c r="K51" s="1" t="s">
        <v>126</v>
      </c>
    </row>
    <row r="52">
      <c r="A52" s="6" t="s">
        <v>127</v>
      </c>
      <c r="B52" s="10" t="s">
        <v>128</v>
      </c>
      <c r="C52" s="12">
        <f t="shared" si="23"/>
        <v>1</v>
      </c>
      <c r="D52" s="10" t="s">
        <v>21</v>
      </c>
      <c r="E52" s="10">
        <v>-1.0</v>
      </c>
      <c r="F52" s="13">
        <v>0.05</v>
      </c>
      <c r="G52" s="10" t="s">
        <v>21</v>
      </c>
      <c r="H52" s="10" t="s">
        <v>21</v>
      </c>
      <c r="I52" s="11" t="s">
        <v>129</v>
      </c>
      <c r="J52" s="9" t="s">
        <v>55</v>
      </c>
      <c r="K52" s="1" t="s">
        <v>126</v>
      </c>
    </row>
    <row r="53">
      <c r="A53" s="6" t="s">
        <v>130</v>
      </c>
      <c r="B53" s="2" t="s">
        <v>39</v>
      </c>
      <c r="C53" s="7">
        <f t="shared" si="23"/>
        <v>1</v>
      </c>
      <c r="D53" s="2" t="s">
        <v>21</v>
      </c>
      <c r="E53" s="2">
        <v>-2.0</v>
      </c>
      <c r="F53" s="4">
        <v>0.05</v>
      </c>
      <c r="G53" s="2" t="s">
        <v>21</v>
      </c>
      <c r="H53" s="2" t="s">
        <v>21</v>
      </c>
      <c r="I53" s="8" t="s">
        <v>37</v>
      </c>
      <c r="J53" s="9" t="s">
        <v>16</v>
      </c>
      <c r="K53" s="1" t="s">
        <v>126</v>
      </c>
    </row>
    <row r="54">
      <c r="A54" s="6" t="s">
        <v>131</v>
      </c>
      <c r="B54" s="10" t="s">
        <v>132</v>
      </c>
      <c r="C54" s="12">
        <f t="shared" si="23"/>
        <v>1</v>
      </c>
      <c r="D54" s="10" t="s">
        <v>21</v>
      </c>
      <c r="E54" s="10">
        <v>-2.0</v>
      </c>
      <c r="F54" s="13">
        <v>0.05</v>
      </c>
      <c r="G54" s="10" t="s">
        <v>21</v>
      </c>
      <c r="H54" s="10" t="s">
        <v>21</v>
      </c>
      <c r="I54" s="11" t="s">
        <v>129</v>
      </c>
      <c r="J54" s="9" t="s">
        <v>16</v>
      </c>
      <c r="K54" s="1" t="s">
        <v>126</v>
      </c>
    </row>
    <row r="55">
      <c r="A55" s="6" t="s">
        <v>133</v>
      </c>
      <c r="B55" s="2" t="s">
        <v>134</v>
      </c>
      <c r="C55" s="7">
        <f t="shared" si="23"/>
        <v>1</v>
      </c>
      <c r="D55" s="2" t="s">
        <v>21</v>
      </c>
      <c r="E55" s="2">
        <v>-1.0</v>
      </c>
      <c r="F55" s="4">
        <v>0.05</v>
      </c>
      <c r="G55" s="2" t="s">
        <v>21</v>
      </c>
      <c r="H55" s="2" t="s">
        <v>21</v>
      </c>
      <c r="I55" s="8" t="s">
        <v>129</v>
      </c>
      <c r="J55" s="9" t="s">
        <v>30</v>
      </c>
      <c r="K55" s="1" t="s">
        <v>126</v>
      </c>
    </row>
    <row r="56">
      <c r="A56" s="6" t="s">
        <v>135</v>
      </c>
      <c r="B56" s="10" t="s">
        <v>136</v>
      </c>
      <c r="C56" s="12">
        <f t="shared" si="23"/>
        <v>1</v>
      </c>
      <c r="D56" s="10" t="s">
        <v>21</v>
      </c>
      <c r="E56" s="10">
        <v>-2.0</v>
      </c>
      <c r="F56" s="13">
        <v>0.05</v>
      </c>
      <c r="G56" s="10" t="s">
        <v>21</v>
      </c>
      <c r="H56" s="10" t="s">
        <v>21</v>
      </c>
      <c r="I56" s="11" t="s">
        <v>137</v>
      </c>
      <c r="J56" s="9" t="s">
        <v>34</v>
      </c>
      <c r="K56" s="1" t="s">
        <v>126</v>
      </c>
    </row>
    <row r="57">
      <c r="A57" s="6" t="s">
        <v>138</v>
      </c>
      <c r="B57" s="2" t="s">
        <v>25</v>
      </c>
      <c r="C57" s="7">
        <f t="shared" si="23"/>
        <v>1</v>
      </c>
      <c r="D57" s="2" t="s">
        <v>21</v>
      </c>
      <c r="E57" s="2">
        <v>-1.0</v>
      </c>
      <c r="F57" s="4">
        <v>0.05</v>
      </c>
      <c r="G57" s="2" t="s">
        <v>21</v>
      </c>
      <c r="H57" s="2" t="s">
        <v>21</v>
      </c>
      <c r="I57" s="8" t="s">
        <v>37</v>
      </c>
      <c r="J57" s="9" t="s">
        <v>30</v>
      </c>
      <c r="K57" s="1" t="s">
        <v>126</v>
      </c>
    </row>
    <row r="58">
      <c r="A58" s="6" t="s">
        <v>139</v>
      </c>
      <c r="B58" s="10" t="s">
        <v>140</v>
      </c>
      <c r="C58" s="12">
        <f t="shared" si="23"/>
        <v>1</v>
      </c>
      <c r="D58" s="10" t="s">
        <v>21</v>
      </c>
      <c r="E58" s="10">
        <v>-2.0</v>
      </c>
      <c r="F58" s="13">
        <v>0.05</v>
      </c>
      <c r="G58" s="10" t="s">
        <v>21</v>
      </c>
      <c r="H58" s="10" t="s">
        <v>21</v>
      </c>
      <c r="I58" s="11" t="s">
        <v>129</v>
      </c>
      <c r="J58" s="9" t="s">
        <v>34</v>
      </c>
      <c r="K58" s="1" t="s">
        <v>126</v>
      </c>
    </row>
    <row r="59">
      <c r="A59" s="6" t="s">
        <v>141</v>
      </c>
      <c r="B59" s="2" t="s">
        <v>12</v>
      </c>
      <c r="C59" s="7">
        <f t="shared" ref="C59:C60" si="24">+2</f>
        <v>2</v>
      </c>
      <c r="D59" s="2" t="s">
        <v>21</v>
      </c>
      <c r="E59" s="2">
        <v>-2.0</v>
      </c>
      <c r="F59" s="4">
        <v>0.15</v>
      </c>
      <c r="G59" s="2" t="s">
        <v>21</v>
      </c>
      <c r="H59" s="2" t="s">
        <v>21</v>
      </c>
      <c r="I59" s="8" t="s">
        <v>33</v>
      </c>
      <c r="J59" s="9" t="s">
        <v>30</v>
      </c>
      <c r="K59" s="1" t="s">
        <v>126</v>
      </c>
    </row>
    <row r="60">
      <c r="A60" s="6" t="s">
        <v>142</v>
      </c>
      <c r="B60" s="10" t="s">
        <v>143</v>
      </c>
      <c r="C60" s="12">
        <f t="shared" si="24"/>
        <v>2</v>
      </c>
      <c r="D60" s="10" t="s">
        <v>21</v>
      </c>
      <c r="E60" s="10" t="s">
        <v>144</v>
      </c>
      <c r="F60" s="13">
        <v>0.15</v>
      </c>
      <c r="G60" s="10" t="s">
        <v>21</v>
      </c>
      <c r="H60" s="10" t="s">
        <v>21</v>
      </c>
      <c r="I60" s="11" t="s">
        <v>15</v>
      </c>
      <c r="J60" s="9" t="s">
        <v>30</v>
      </c>
      <c r="K60" s="1" t="s">
        <v>126</v>
      </c>
    </row>
    <row r="61">
      <c r="A61" s="6" t="s">
        <v>145</v>
      </c>
      <c r="B61" s="2" t="s">
        <v>39</v>
      </c>
      <c r="C61" s="7">
        <f>+43</f>
        <v>43</v>
      </c>
      <c r="D61" s="7">
        <f>+2</f>
        <v>2</v>
      </c>
      <c r="E61" s="2">
        <v>-10.0</v>
      </c>
      <c r="F61" s="4">
        <v>0.5</v>
      </c>
      <c r="G61" s="2" t="s">
        <v>21</v>
      </c>
      <c r="H61" s="2" t="s">
        <v>21</v>
      </c>
      <c r="I61" s="8" t="s">
        <v>89</v>
      </c>
      <c r="J61" s="9" t="s">
        <v>30</v>
      </c>
      <c r="K61" s="1" t="s">
        <v>126</v>
      </c>
    </row>
    <row r="62">
      <c r="A62" s="6" t="s">
        <v>146</v>
      </c>
      <c r="B62" s="10" t="s">
        <v>45</v>
      </c>
      <c r="C62" s="12">
        <f t="shared" ref="C62:C63" si="25">+2</f>
        <v>2</v>
      </c>
      <c r="D62" s="10" t="s">
        <v>21</v>
      </c>
      <c r="E62" s="10">
        <v>-3.0</v>
      </c>
      <c r="F62" s="13">
        <v>0.15</v>
      </c>
      <c r="G62" s="10" t="s">
        <v>21</v>
      </c>
      <c r="H62" s="10" t="s">
        <v>21</v>
      </c>
      <c r="I62" s="11" t="s">
        <v>54</v>
      </c>
      <c r="J62" s="9" t="s">
        <v>23</v>
      </c>
      <c r="K62" s="1" t="s">
        <v>126</v>
      </c>
    </row>
    <row r="63">
      <c r="A63" s="6" t="s">
        <v>147</v>
      </c>
      <c r="B63" s="2" t="s">
        <v>148</v>
      </c>
      <c r="C63" s="7">
        <f t="shared" si="25"/>
        <v>2</v>
      </c>
      <c r="D63" s="2" t="s">
        <v>21</v>
      </c>
      <c r="E63" s="2">
        <v>-3.0</v>
      </c>
      <c r="F63" s="4">
        <v>0.15</v>
      </c>
      <c r="G63" s="2" t="s">
        <v>21</v>
      </c>
      <c r="H63" s="2" t="s">
        <v>21</v>
      </c>
      <c r="I63" s="8" t="s">
        <v>33</v>
      </c>
      <c r="J63" s="9" t="s">
        <v>23</v>
      </c>
      <c r="K63" s="1" t="s">
        <v>126</v>
      </c>
    </row>
    <row r="64">
      <c r="A64" s="6" t="s">
        <v>149</v>
      </c>
      <c r="B64" s="10" t="s">
        <v>45</v>
      </c>
      <c r="C64" s="12">
        <f>+1</f>
        <v>1</v>
      </c>
      <c r="D64" s="10" t="s">
        <v>21</v>
      </c>
      <c r="E64" s="10">
        <v>-1.0</v>
      </c>
      <c r="F64" s="13">
        <v>0.2</v>
      </c>
      <c r="G64" s="10" t="s">
        <v>21</v>
      </c>
      <c r="H64" s="10" t="s">
        <v>21</v>
      </c>
      <c r="I64" s="11" t="s">
        <v>22</v>
      </c>
      <c r="J64" s="9" t="s">
        <v>23</v>
      </c>
      <c r="K64" s="1" t="s">
        <v>126</v>
      </c>
    </row>
  </sheetData>
  <hyperlinks>
    <hyperlink r:id="rId1" ref="A2"/>
    <hyperlink r:id="rId2" ref="J2"/>
    <hyperlink r:id="rId3" ref="A3"/>
    <hyperlink r:id="rId4" ref="J3"/>
    <hyperlink r:id="rId5" ref="A4"/>
    <hyperlink r:id="rId6" ref="J4"/>
    <hyperlink r:id="rId7" ref="A5"/>
    <hyperlink r:id="rId8" ref="J5"/>
    <hyperlink r:id="rId9" ref="A6"/>
    <hyperlink r:id="rId10" ref="J6"/>
    <hyperlink r:id="rId11" ref="A7"/>
    <hyperlink r:id="rId12" ref="J7"/>
    <hyperlink r:id="rId13" ref="A8"/>
    <hyperlink r:id="rId14" ref="J8"/>
    <hyperlink r:id="rId15" ref="A9"/>
    <hyperlink r:id="rId16" ref="J9"/>
    <hyperlink r:id="rId17" ref="A10"/>
    <hyperlink r:id="rId18" ref="J10"/>
    <hyperlink r:id="rId19" ref="A11"/>
    <hyperlink r:id="rId20" ref="J11"/>
    <hyperlink r:id="rId21" ref="A12"/>
    <hyperlink r:id="rId22" ref="J12"/>
    <hyperlink r:id="rId23" ref="A13"/>
    <hyperlink r:id="rId24" ref="J13"/>
    <hyperlink r:id="rId25" ref="A14"/>
    <hyperlink r:id="rId26" ref="J14"/>
    <hyperlink r:id="rId27" ref="A15"/>
    <hyperlink r:id="rId28" ref="J15"/>
    <hyperlink r:id="rId29" ref="A16"/>
    <hyperlink r:id="rId30" ref="J16"/>
    <hyperlink r:id="rId31" ref="A17"/>
    <hyperlink r:id="rId32" ref="J17"/>
    <hyperlink r:id="rId33" ref="A18"/>
    <hyperlink r:id="rId34" ref="J18"/>
    <hyperlink r:id="rId35" ref="A19"/>
    <hyperlink r:id="rId36" ref="J19"/>
    <hyperlink r:id="rId37" ref="A20"/>
    <hyperlink r:id="rId38" ref="J20"/>
    <hyperlink r:id="rId39" ref="A21"/>
    <hyperlink r:id="rId40" ref="J21"/>
    <hyperlink r:id="rId41" ref="A22"/>
    <hyperlink r:id="rId42" ref="J22"/>
    <hyperlink r:id="rId43" ref="A23"/>
    <hyperlink r:id="rId44" ref="J23"/>
    <hyperlink r:id="rId45" ref="A24"/>
    <hyperlink r:id="rId46" ref="J24"/>
    <hyperlink r:id="rId47" ref="A25"/>
    <hyperlink r:id="rId48" ref="J25"/>
    <hyperlink r:id="rId49" ref="A26"/>
    <hyperlink r:id="rId50" ref="J26"/>
    <hyperlink r:id="rId51" ref="A27"/>
    <hyperlink r:id="rId52" ref="J27"/>
    <hyperlink r:id="rId53" ref="A28"/>
    <hyperlink r:id="rId54" ref="J28"/>
    <hyperlink r:id="rId55" ref="A29"/>
    <hyperlink r:id="rId56" ref="J29"/>
    <hyperlink r:id="rId57" ref="A30"/>
    <hyperlink r:id="rId58" ref="J30"/>
    <hyperlink r:id="rId59" ref="A31"/>
    <hyperlink r:id="rId60" ref="J31"/>
    <hyperlink r:id="rId61" ref="A32"/>
    <hyperlink r:id="rId62" ref="J32"/>
    <hyperlink r:id="rId63" ref="A33"/>
    <hyperlink r:id="rId64" ref="J33"/>
    <hyperlink r:id="rId65" ref="A34"/>
    <hyperlink r:id="rId66" ref="J34"/>
    <hyperlink r:id="rId67" ref="A35"/>
    <hyperlink r:id="rId68" ref="J35"/>
    <hyperlink r:id="rId69" ref="A36"/>
    <hyperlink r:id="rId70" ref="J36"/>
    <hyperlink r:id="rId71" ref="A37"/>
    <hyperlink r:id="rId72" ref="J37"/>
    <hyperlink r:id="rId73" ref="A38"/>
    <hyperlink r:id="rId74" ref="J38"/>
    <hyperlink r:id="rId75" ref="A39"/>
    <hyperlink r:id="rId76" ref="J39"/>
    <hyperlink r:id="rId77" ref="A40"/>
    <hyperlink r:id="rId78" ref="J40"/>
    <hyperlink r:id="rId79" ref="A41"/>
    <hyperlink r:id="rId80" ref="J41"/>
    <hyperlink r:id="rId81" ref="A42"/>
    <hyperlink r:id="rId82" ref="J42"/>
    <hyperlink r:id="rId83" ref="A43"/>
    <hyperlink r:id="rId84" ref="J43"/>
    <hyperlink r:id="rId85" ref="A44"/>
    <hyperlink r:id="rId86" ref="J44"/>
    <hyperlink r:id="rId87" ref="A45"/>
    <hyperlink r:id="rId88" ref="J45"/>
    <hyperlink r:id="rId89" ref="A46"/>
    <hyperlink r:id="rId90" ref="J46"/>
    <hyperlink r:id="rId91" ref="A47"/>
    <hyperlink r:id="rId92" ref="J47"/>
    <hyperlink r:id="rId93" ref="A48"/>
    <hyperlink r:id="rId94" ref="J48"/>
    <hyperlink r:id="rId95" ref="A49"/>
    <hyperlink r:id="rId96" ref="J49"/>
    <hyperlink r:id="rId97" ref="A50"/>
    <hyperlink r:id="rId98" ref="J50"/>
    <hyperlink r:id="rId99" ref="A51"/>
    <hyperlink r:id="rId100" ref="J51"/>
    <hyperlink r:id="rId101" ref="A52"/>
    <hyperlink r:id="rId102" ref="J52"/>
    <hyperlink r:id="rId103" ref="A53"/>
    <hyperlink r:id="rId104" ref="J53"/>
    <hyperlink r:id="rId105" ref="A54"/>
    <hyperlink r:id="rId106" ref="J54"/>
    <hyperlink r:id="rId107" ref="A55"/>
    <hyperlink r:id="rId108" ref="J55"/>
    <hyperlink r:id="rId109" ref="A56"/>
    <hyperlink r:id="rId110" ref="J56"/>
    <hyperlink r:id="rId111" ref="A57"/>
    <hyperlink r:id="rId112" ref="J57"/>
    <hyperlink r:id="rId113" ref="A58"/>
    <hyperlink r:id="rId114" ref="J58"/>
    <hyperlink r:id="rId115" ref="A59"/>
    <hyperlink r:id="rId116" ref="J59"/>
    <hyperlink r:id="rId117" ref="A60"/>
    <hyperlink r:id="rId118" ref="J60"/>
    <hyperlink r:id="rId119" ref="A61"/>
    <hyperlink r:id="rId120" ref="J61"/>
    <hyperlink r:id="rId121" ref="A62"/>
    <hyperlink r:id="rId122" ref="J62"/>
    <hyperlink r:id="rId123" ref="A63"/>
    <hyperlink r:id="rId124" ref="J63"/>
    <hyperlink r:id="rId125" ref="A64"/>
    <hyperlink r:id="rId126" ref="J64"/>
  </hyperlinks>
  <drawing r:id="rId127"/>
</worksheet>
</file>