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685" windowHeight="11520"/>
  </bookViews>
  <sheets>
    <sheet name="信息" sheetId="1" r:id="rId1"/>
  </sheets>
  <calcPr calcId="144525"/>
</workbook>
</file>

<file path=xl/sharedStrings.xml><?xml version="1.0" encoding="utf-8"?>
<sst xmlns="http://schemas.openxmlformats.org/spreadsheetml/2006/main" count="2899" uniqueCount="772">
  <si>
    <t>序号</t>
  </si>
  <si>
    <t>标题</t>
  </si>
  <si>
    <t>发布时间</t>
  </si>
  <si>
    <t>倾向性</t>
  </si>
  <si>
    <t>来源网站</t>
  </si>
  <si>
    <t>作者</t>
  </si>
  <si>
    <t>作者id</t>
  </si>
  <si>
    <t>信息发布地域</t>
  </si>
  <si>
    <t>媒体类型</t>
  </si>
  <si>
    <t>文章类型</t>
  </si>
  <si>
    <t>信源范围</t>
  </si>
  <si>
    <t>阅读数</t>
  </si>
  <si>
    <t>评论/回复数</t>
  </si>
  <si>
    <t>转发数</t>
  </si>
  <si>
    <t>点赞数</t>
  </si>
  <si>
    <t>粉丝量</t>
  </si>
  <si>
    <t>URL</t>
  </si>
  <si>
    <t>摘要</t>
  </si>
  <si>
    <t>关键词</t>
  </si>
  <si>
    <t>转发微博</t>
  </si>
  <si>
    <t>2023-10-07 23:10:47</t>
  </si>
  <si>
    <t>中性</t>
  </si>
  <si>
    <t>新浪微博</t>
  </si>
  <si>
    <t>LIUKWN</t>
  </si>
  <si>
    <t>5675236642</t>
  </si>
  <si>
    <t>广东</t>
  </si>
  <si>
    <t>微博</t>
  </si>
  <si>
    <t>转评</t>
  </si>
  <si>
    <t>其他媒体</t>
  </si>
  <si>
    <t>0</t>
  </si>
  <si>
    <t>591</t>
  </si>
  <si>
    <t/>
  </si>
  <si>
    <t xml:space="preserve"> </t>
  </si>
  <si>
    <t>2023-10-07 20:46:38</t>
  </si>
  <si>
    <t>坠落_枯黄落叶</t>
  </si>
  <si>
    <t>1978584983</t>
  </si>
  <si>
    <t>上海</t>
  </si>
  <si>
    <t>343</t>
  </si>
  <si>
    <t>这次我支持你。关键战术布置是谁投篮。有没有给张镇麟设计战术</t>
  </si>
  <si>
    <t>2023-10-07 16:58:03</t>
  </si>
  <si>
    <t>用户7165835308</t>
  </si>
  <si>
    <t>7165835308</t>
  </si>
  <si>
    <t>辽宁</t>
  </si>
  <si>
    <t>2023-10-07 16:11:34</t>
  </si>
  <si>
    <t>yifhom</t>
  </si>
  <si>
    <t>2110155400</t>
  </si>
  <si>
    <t>北京</t>
  </si>
  <si>
    <t>775</t>
  </si>
  <si>
    <t>运动员，菜就是原罪</t>
  </si>
  <si>
    <t>2023-10-07 12:16:30</t>
  </si>
  <si>
    <t>许十三划</t>
  </si>
  <si>
    <t>2618291435</t>
  </si>
  <si>
    <t>340</t>
  </si>
  <si>
    <t>2023-10-07 11:27:28</t>
  </si>
  <si>
    <t>喜欢吃甜食的girl</t>
  </si>
  <si>
    <t>3074508133</t>
  </si>
  <si>
    <t>浙江</t>
  </si>
  <si>
    <t>264</t>
  </si>
  <si>
    <t>无论篮球足球排球棒球，但凡集体项目必拉垮，人家的高度是取决于短板，我们的菜是取最高的那个，结果都特么的菜！是这个道理吧？其实我们应该支持姚明，他是亲身参与过职业体育的，他懂抛开体制的纯商业竞争，才会使运动员更加努力的投入，但一个姚改变不了，这也是我们必须承认也更要认清的。</t>
  </si>
  <si>
    <t>2023-10-07 10:12:56</t>
  </si>
  <si>
    <t>肆无忌惮Ty</t>
  </si>
  <si>
    <t>1922157907</t>
  </si>
  <si>
    <t>19</t>
  </si>
  <si>
    <t>这他妈都怪教练没明确要求，场上瞬息万变，不得随机应变</t>
  </si>
  <si>
    <t>2023-10-07 08:46:01</t>
  </si>
  <si>
    <t>如约而至-等得辛苦</t>
  </si>
  <si>
    <t>2614199843</t>
  </si>
  <si>
    <t>330</t>
  </si>
  <si>
    <t>今天</t>
  </si>
  <si>
    <t>2023-10-07 06:49:32</t>
  </si>
  <si>
    <t>春曲先生</t>
  </si>
  <si>
    <t>5799412273</t>
  </si>
  <si>
    <t>山东</t>
  </si>
  <si>
    <t>51</t>
  </si>
  <si>
    <t>2023-10-07 05:41:19</t>
  </si>
  <si>
    <t>Deng445708189</t>
  </si>
  <si>
    <t>6668198681</t>
  </si>
  <si>
    <t>四川</t>
  </si>
  <si>
    <t>69</t>
  </si>
  <si>
    <t>2023-10-07 02:08:40</t>
  </si>
  <si>
    <t>小杭wa</t>
  </si>
  <si>
    <t>6906466490</t>
  </si>
  <si>
    <t>徐静雨也是睁眼说瞎话的玩意//@太空攻城车:是你不懂人情世故，教练是雇佣兵，解雇了就可以永远不再接触，以后没啥利益关系，骂两句没事。但球员可是长期合作伙伴，甚至可以说是半个衣食父母了，得罪了球员，以后CBA的消息源就没了，怎么在国内篮球圈子混。//@热爱-感激-奋斗:是一点不敢说球员啊</t>
  </si>
  <si>
    <t>2023-10-07 00:57:07</t>
  </si>
  <si>
    <t>MonsterEnergyManiac</t>
  </si>
  <si>
    <t>7860297101</t>
  </si>
  <si>
    <t>河北</t>
  </si>
  <si>
    <t>28</t>
  </si>
  <si>
    <t>2023-10-06 22:38:40</t>
  </si>
  <si>
    <t>宝石骑士的雨</t>
  </si>
  <si>
    <t>7714954663</t>
  </si>
  <si>
    <t>山西</t>
  </si>
  <si>
    <t>3</t>
  </si>
  <si>
    <t>2023-10-06 21:30:24</t>
  </si>
  <si>
    <t>闲坐高卧</t>
  </si>
  <si>
    <t>7320549989</t>
  </si>
  <si>
    <t>江西</t>
  </si>
  <si>
    <t>7</t>
  </si>
  <si>
    <t>苛求最后一攻必须进？领先20分的时候怎么不继续专注呢？领先5分的时候为什么不去包夹别人的三分投手呢？</t>
  </si>
  <si>
    <t>2023-10-06 20:34:47</t>
  </si>
  <si>
    <t>原则致胜</t>
  </si>
  <si>
    <t>1747495580</t>
  </si>
  <si>
    <t>天津</t>
  </si>
  <si>
    <t>655</t>
  </si>
  <si>
    <t>2023-10-06 20:04:44</t>
  </si>
  <si>
    <t>用户7727059726</t>
  </si>
  <si>
    <t>7727059726</t>
  </si>
  <si>
    <t>1</t>
  </si>
  <si>
    <t>照你这么说，教练要不要吩咐你运球运几步？用哪个脚先迈出去？</t>
  </si>
  <si>
    <t>2023-10-06 19:27:26</t>
  </si>
  <si>
    <t>墨迹改不了</t>
  </si>
  <si>
    <t>6919674635</t>
  </si>
  <si>
    <t>福建</t>
  </si>
  <si>
    <t>14</t>
  </si>
  <si>
    <t>20多分的大优势葬送掉，原本就不需要这次充满争议的出手。</t>
  </si>
  <si>
    <t>2023-10-06 19:24:10</t>
  </si>
  <si>
    <t>科目三考了十五次</t>
  </si>
  <si>
    <t>1906058444</t>
  </si>
  <si>
    <t>713</t>
  </si>
  <si>
    <t>怪不得喜欢用洋帅，随便骂，想咋骂咋骂，要是换成本土教练，这么骂不把你家烧了</t>
  </si>
  <si>
    <t>2023-10-06 19:18:14</t>
  </si>
  <si>
    <t>飘在海上的冰</t>
  </si>
  <si>
    <t>6969989190</t>
  </si>
  <si>
    <t>18</t>
  </si>
  <si>
    <t>2023-10-06 19:10:37</t>
  </si>
  <si>
    <t>野生337</t>
  </si>
  <si>
    <t>1280623992</t>
  </si>
  <si>
    <t>4330</t>
  </si>
  <si>
    <t>2023-10-06 19:03:42</t>
  </si>
  <si>
    <t>Nature-Communications</t>
  </si>
  <si>
    <t>7396154782</t>
  </si>
  <si>
    <t>78</t>
  </si>
  <si>
    <t>从发言来看，应该是给张镇麟一家跪下了</t>
  </si>
  <si>
    <t>2023-10-06 19:02:00</t>
  </si>
  <si>
    <t>ykanji</t>
  </si>
  <si>
    <t>3265316491</t>
  </si>
  <si>
    <t>202</t>
  </si>
  <si>
    <t>请问：张镇麟是十岁的孩子吗？需要教练在最后布置时啥都说到了？是不是需要跟五个球员都说说？要不然万一最后时刻球没在张镇麟手里呢？</t>
  </si>
  <si>
    <t>2023-10-06 18:59:42</t>
  </si>
  <si>
    <t>YaoK</t>
  </si>
  <si>
    <t>1341839177</t>
  </si>
  <si>
    <t>175</t>
  </si>
  <si>
    <t>这也不能骂 那也不能骂  他们可以给我们喂屎倒是允许 或许说只有你苏群能说[笑而不语]</t>
  </si>
  <si>
    <t>2023-10-06 18:55:42</t>
  </si>
  <si>
    <t>YaJie-Liu</t>
  </si>
  <si>
    <t>3625422907</t>
  </si>
  <si>
    <t>陕西</t>
  </si>
  <si>
    <t>125</t>
  </si>
  <si>
    <t>别吵吵，眼不见心不烦，散了吧。</t>
  </si>
  <si>
    <t>2023-10-06 18:53:35</t>
  </si>
  <si>
    <t>樊小平同志</t>
  </si>
  <si>
    <t>1053654475</t>
  </si>
  <si>
    <t>甘肃</t>
  </si>
  <si>
    <t>12268</t>
  </si>
  <si>
    <t>因为本来就菜…就不能说了[笑cry]  好理解，加油  //@苏群:因为我们本来就菜啊，这还用说嘛//@热爱-感激-奋斗:是一点不敢说球员啊[doge]</t>
  </si>
  <si>
    <t>2023-10-06 18:40:03</t>
  </si>
  <si>
    <t>FateFenh</t>
  </si>
  <si>
    <t>6040053614</t>
  </si>
  <si>
    <t>34</t>
  </si>
  <si>
    <t>你是学个词就乱用啊？我看像你一样都喷乔才是你眼中的政治正确吧？就你还业内懂得都懂，解说个什么勾八</t>
  </si>
  <si>
    <t>2023-10-06 18:35:42</t>
  </si>
  <si>
    <t>Pika-mio</t>
  </si>
  <si>
    <t>6054822596</t>
  </si>
  <si>
    <t>吉林</t>
  </si>
  <si>
    <t>1979</t>
  </si>
  <si>
    <t>王哲林又上热搜了，张还好吧，他没有这个待遇[摊手][摊手]</t>
  </si>
  <si>
    <t>2023-10-06 18:34:57</t>
  </si>
  <si>
    <t>负面</t>
  </si>
  <si>
    <t>欧美二线品牌</t>
  </si>
  <si>
    <t>1167147710</t>
  </si>
  <si>
    <t>923914</t>
  </si>
  <si>
    <t>苏群应该是喝了假酒</t>
  </si>
  <si>
    <t>2023-10-06 18:34:36</t>
  </si>
  <si>
    <t>研孝员天天</t>
  </si>
  <si>
    <t>2095592334</t>
  </si>
  <si>
    <t>1546</t>
  </si>
  <si>
    <t>转发微博 全民网络公判大会人人都是法官把人往死里喷你行你上，自己国家队主力中锋在自己国家主场罚球全场反讽MVP，这球要是不输天理不容，万幸李梦挺过了全民网络公审不然昨天决赛结果还真不好说</t>
  </si>
  <si>
    <t>2023-10-06 18:29:01</t>
  </si>
  <si>
    <t>新兵卫飞过</t>
  </si>
  <si>
    <t>1153229410</t>
  </si>
  <si>
    <t>322</t>
  </si>
  <si>
    <t>还有7秒进攻时间，面前没有防守人，应该搏上篮，甚至搏犯规，即使这两点都没做到，投丢了也不应该原地抱头，继续拼抢，这是职业球员的本能，不是一句压力大就可以糊弄过去的</t>
  </si>
  <si>
    <t>2023-10-06 18:27:11</t>
  </si>
  <si>
    <t>今天种树没</t>
  </si>
  <si>
    <t>1926990014</t>
  </si>
  <si>
    <t>2071</t>
  </si>
  <si>
    <t>哈哈哈哈//@菊次郎大人:苏群真是老糊涂了，职业和稀泥了。教练还得给你把场上瞬息万变的每一秒都给你预测到？都给你安排好？你一个职业球员一点主观能动性都没？？肚子饿了要吃饭，篮下空了冲内线，这是本能。人家是国家队教练，不是你保姆</t>
  </si>
  <si>
    <t>2023-10-06 15:08:33</t>
  </si>
  <si>
    <t>keepyourheadup99</t>
  </si>
  <si>
    <t>2878570890</t>
  </si>
  <si>
    <t>贵州</t>
  </si>
  <si>
    <t>258</t>
  </si>
  <si>
    <t>//@菊次郎大人:苏群真是老糊涂了，职业和稀泥了。教练还得给你把场上瞬息万变的每一秒都给你预测到？都给你安排好？你一个职业球员一点主观能动性都没？？肚子饿了要吃饭，篮下空了冲内线，这是本能。人家是国家队教练，不是你保姆</t>
  </si>
  <si>
    <t>2023-10-06 15:03:09</t>
  </si>
  <si>
    <t>向快乐出发冲冲冲</t>
  </si>
  <si>
    <t>7847838113</t>
  </si>
  <si>
    <t>509</t>
  </si>
  <si>
    <t>2023-10-06 13:29:18</t>
  </si>
  <si>
    <t>大冬瓜688</t>
  </si>
  <si>
    <t>7430530154</t>
  </si>
  <si>
    <t>热身的时候不是挺能跳吗 你tm倒是扣啊</t>
  </si>
  <si>
    <t>2023-10-06 12:27:41</t>
  </si>
  <si>
    <t>烟和可乐堆满房间</t>
  </si>
  <si>
    <t>7569975863</t>
  </si>
  <si>
    <t>云南</t>
  </si>
  <si>
    <t>我以前觉得骂苏群是大家太苛责了，何必呢？ 现在觉得这就是莲都不要了，用他自己的话说，就是纯2那啥。</t>
  </si>
  <si>
    <t>2023-10-06 12:03:08</t>
  </si>
  <si>
    <t>最爱吃Nandos的Kyrie</t>
  </si>
  <si>
    <t>5242429893</t>
  </si>
  <si>
    <t>668</t>
  </si>
  <si>
    <t>苏群真是老糊涂了，职业和稀泥了。教练还得给你把场上瞬息万变的每一秒都给你预测到？都给你安排好？你一个职业球员一点主观能动性都没？？肚子饿了要吃饭，篮下空了冲内线，这是本能。人家是国家队教练，不是你保姆</t>
  </si>
  <si>
    <t>2023-10-06 11:41:33</t>
  </si>
  <si>
    <t>菊次郎大人</t>
  </si>
  <si>
    <t>3092993585</t>
  </si>
  <si>
    <t>江苏</t>
  </si>
  <si>
    <t>197203</t>
  </si>
  <si>
    <t>哈哈哈哈哈哈哈 这话说的 我真是要笑死了 好像那个小学生学习水平不够 没考好 最后怪老师没有提醒他要把卷子写完不许空题[doge]</t>
  </si>
  <si>
    <t>2023-10-06 10:49:01</t>
  </si>
  <si>
    <t>Wang是地面指挥官</t>
  </si>
  <si>
    <t>5366027732</t>
  </si>
  <si>
    <t>172</t>
  </si>
  <si>
    <t>他就是吃了早先没人干这行的红利，才有现在所谓的地位。对于张镇麟这球，朱芳雨说可能战术没布置到张这里张没做好准备，孙悦说可能张左手运球不习惯突破而是直接跳投，打过球的人都懂；而苏群只会乱咬教练。请问@苏群 你怎么知道教练没布置？就这球你凭什么乱咬教练？快回家吧，解说也应有优胜劣汰吧，</t>
  </si>
  <si>
    <t>2023-10-06 10:25:10</t>
  </si>
  <si>
    <t>乌云-遮目</t>
  </si>
  <si>
    <t>6257676657</t>
  </si>
  <si>
    <t>142</t>
  </si>
  <si>
    <t>可能球员没脑子吧，吃饭也要教练指挥用筷子吃还是用勺吃</t>
  </si>
  <si>
    <t>2023-10-06 10:10:17</t>
  </si>
  <si>
    <t>_波风皆人Go</t>
  </si>
  <si>
    <t>1658702323</t>
  </si>
  <si>
    <t>3805</t>
  </si>
  <si>
    <t>他就是吃了早先没人干这行的红利，才有的现在所谓的地位，实际上现在啥水平没有。对于张镇麟这球，孙悦觉得可能张镇麟左手运球不习惯突破而是直接跳投，打过球的人都懂；而苏群只会在这乱咬教练。请问@苏群 你怎么知道教练没布置？布置了就能执行吗？快回家吧，解说也不应是铁饭碗，也应有优胜劣汰</t>
  </si>
  <si>
    <t>2023-10-06 10:10:07</t>
  </si>
  <si>
    <t>2023-10-06 09:54:44</t>
  </si>
  <si>
    <t>鹏鹏王同学</t>
  </si>
  <si>
    <t>3216142383</t>
  </si>
  <si>
    <t>2072</t>
  </si>
  <si>
    <t>在你这看得出来，骂教练才是政治正确 球员骂不得[微笑]看你意思最后那一球是教练的锅呗，在那种情况教练会不允许你扣只准你投？好，就算是这样，作为一位球员在场上看到有机会出来了连最基本的应变都没有？不会变通没有应变，之后也不会补救，抱头也是教练战术之一？</t>
  </si>
  <si>
    <t>2023-10-06 09:06:23</t>
  </si>
  <si>
    <t>Ciel-Gabrielle希</t>
  </si>
  <si>
    <t>1827416673</t>
  </si>
  <si>
    <t>2471</t>
  </si>
  <si>
    <t>菲律宾的教练可能是坐在看台上的杜锋杜指导 因为“20分算个P啊”</t>
  </si>
  <si>
    <t>2023-10-06 08:40:39</t>
  </si>
  <si>
    <t>张剑_zjian</t>
  </si>
  <si>
    <t>1846533554</t>
  </si>
  <si>
    <t>河南</t>
  </si>
  <si>
    <t>1477</t>
  </si>
  <si>
    <t>2023-10-06 08:31:55</t>
  </si>
  <si>
    <t>慕鸣辰</t>
  </si>
  <si>
    <t>5694367359</t>
  </si>
  <si>
    <t>62</t>
  </si>
  <si>
    <t>2023-10-06 07:16:20</t>
  </si>
  <si>
    <t>一个伪球迷200611</t>
  </si>
  <si>
    <t>7804269083</t>
  </si>
  <si>
    <t>2023-10-06 04:45:20</t>
  </si>
  <si>
    <t>我爱中国宝宝</t>
  </si>
  <si>
    <t>1776865945</t>
  </si>
  <si>
    <t>中国香港</t>
  </si>
  <si>
    <t>134</t>
  </si>
  <si>
    <t>狗东西，要不是我打过篮球正式比赛，不然我就信了</t>
  </si>
  <si>
    <t>2023-10-06 02:34:55</t>
  </si>
  <si>
    <t>Final24K</t>
  </si>
  <si>
    <t>2824198182</t>
  </si>
  <si>
    <t>美国</t>
  </si>
  <si>
    <t>211</t>
  </si>
  <si>
    <t>2023-10-06 01:31:28</t>
  </si>
  <si>
    <t>欧洲之王马德里</t>
  </si>
  <si>
    <t>7736352300</t>
  </si>
  <si>
    <t>2023-10-06 00:21:45</t>
  </si>
  <si>
    <t>哈兰德克</t>
  </si>
  <si>
    <t>2017551361</t>
  </si>
  <si>
    <t>130</t>
  </si>
  <si>
    <t>2023-10-06 00:19:10</t>
  </si>
  <si>
    <t>曾经沧海难为水2016</t>
  </si>
  <si>
    <t>7621453317</t>
  </si>
  <si>
    <t>湖北</t>
  </si>
  <si>
    <t>回复@苏群:请名帅就意味着菜？？什么逻辑//@苏群:回复@鸣人不打鸣:我们不菜，请什么世界名帅</t>
  </si>
  <si>
    <t>2023-10-05 23:00:53</t>
  </si>
  <si>
    <t>若雨_86112</t>
  </si>
  <si>
    <t>1794086103</t>
  </si>
  <si>
    <t>22</t>
  </si>
  <si>
    <t>虽然教练有问题，但还给张公子洗地呢，小学二年级的都知道对面篮下的人被牵制住了直接上空篮，却偏偏选择了中投，这赖教练没教你上篮？张公子大个平时不是那么会扣么，对面一个190几的老黑就不敢上了？</t>
  </si>
  <si>
    <t>2023-10-05 21:49:35</t>
  </si>
  <si>
    <t>Chenyueuu</t>
  </si>
  <si>
    <t>5362674928</t>
  </si>
  <si>
    <t>重庆</t>
  </si>
  <si>
    <t>169</t>
  </si>
  <si>
    <t>2023-10-05 21:29:03</t>
  </si>
  <si>
    <t>王者麦迪001</t>
  </si>
  <si>
    <t>5017318165</t>
  </si>
  <si>
    <t>92</t>
  </si>
  <si>
    <t>2023-10-05 20:58:06</t>
  </si>
  <si>
    <t>用户7652394634</t>
  </si>
  <si>
    <t>7652394634</t>
  </si>
  <si>
    <t>乔尔杰维奇亚运会后得下课，或者马上下课！</t>
  </si>
  <si>
    <t>2023-10-05 20:51:59</t>
  </si>
  <si>
    <t>睡醒有点难</t>
  </si>
  <si>
    <t>7783572383</t>
  </si>
  <si>
    <t>5</t>
  </si>
  <si>
    <t>2023-10-05 20:35:29</t>
  </si>
  <si>
    <t>FCB丶KE</t>
  </si>
  <si>
    <t>5966889398</t>
  </si>
  <si>
    <t>安徽</t>
  </si>
  <si>
    <t>287</t>
  </si>
  <si>
    <t>解说业务水平是低的可怕 按照它这么说 以后打球每次防守进攻我都问问教练应该该干嘛 [嘻嘻]</t>
  </si>
  <si>
    <t>2023-10-05 20:21:19</t>
  </si>
  <si>
    <t>Star帆40</t>
  </si>
  <si>
    <t>6457656331</t>
  </si>
  <si>
    <t>171</t>
  </si>
  <si>
    <t>//@假装不是妻管严:世界杯期间我就看出来了，这帮解说都是篮球从业人员，不敢喷这些运动员，只敢喷一个肯定要下课的外教[二哈]</t>
  </si>
  <si>
    <t>2023-10-05 20:14:55</t>
  </si>
  <si>
    <t>逍遥飞SH</t>
  </si>
  <si>
    <t>1266735287</t>
  </si>
  <si>
    <t>921</t>
  </si>
  <si>
    <t>不是，你作为一个打了那么多年职业联赛的球员在这个时候该做怎样的选择还要教练教？另外虽然投篮不是最佳选择，但你投进了绝杀了你也可以成为英雄，但你没投进就是狗熊，没的可辩的。</t>
  </si>
  <si>
    <t>2023-10-05 20:09:33</t>
  </si>
  <si>
    <t>刘征ZZ</t>
  </si>
  <si>
    <t>1459976702</t>
  </si>
  <si>
    <t>248</t>
  </si>
  <si>
    <t>你对政治正确这个词儿有点误会吧？这不是因为政治正确才骂，是真该骂呀[二哈]</t>
  </si>
  <si>
    <t>2023-10-05 20:08:34</t>
  </si>
  <si>
    <t>落叶满京城</t>
  </si>
  <si>
    <t>56877877</t>
  </si>
  <si>
    <t>1510</t>
  </si>
  <si>
    <t>我觉得输了挺好，如果拿金牌了还能得过且过，输了就真得有大动作了</t>
  </si>
  <si>
    <t>2023-10-05 19:52:17</t>
  </si>
  <si>
    <t>玩越野的皮卡哲</t>
  </si>
  <si>
    <t>5723549754</t>
  </si>
  <si>
    <t>553307</t>
  </si>
  <si>
    <t>《由于教练布置战术没有提到大家可以呼吸 中国队五名球员憋死在球场上》</t>
  </si>
  <si>
    <t>2023-10-05 19:31:38</t>
  </si>
  <si>
    <t>Tienjen_13</t>
  </si>
  <si>
    <t>7545828359</t>
  </si>
  <si>
    <t>中国男篮真的堕落了</t>
  </si>
  <si>
    <t>2023-10-05 19:19:18</t>
  </si>
  <si>
    <t>那个笨笨猪回来了</t>
  </si>
  <si>
    <t>6892142471</t>
  </si>
  <si>
    <t>4</t>
  </si>
  <si>
    <t>2023-10-05 18:30:58</t>
  </si>
  <si>
    <t>luh_me</t>
  </si>
  <si>
    <t>1991300721</t>
  </si>
  <si>
    <t>623</t>
  </si>
  <si>
    <t>2023-10-05 18:29:33</t>
  </si>
  <si>
    <t>余土土和杨豪豪</t>
  </si>
  <si>
    <t>5206639411</t>
  </si>
  <si>
    <t>206</t>
  </si>
  <si>
    <t>2023-10-05 18:00:02</t>
  </si>
  <si>
    <t>北鼻6089254771</t>
  </si>
  <si>
    <t>6089254771</t>
  </si>
  <si>
    <t>191</t>
  </si>
  <si>
    <t>赵蛋蛋，你谁也代表不了，最后还给秃子洗白，张零零真丢人，为啥不扣，那么大空位，付圈圈⭕，一直坐着，</t>
  </si>
  <si>
    <t>2023-10-05 17:56:36</t>
  </si>
  <si>
    <t>东东13776571742</t>
  </si>
  <si>
    <t>5737448201</t>
  </si>
  <si>
    <t>39</t>
  </si>
  <si>
    <t>键盘侠用嘴就能解决男篮问题，评论区里一帮不讲理内心黑暗的旁观者。这伙人在没有风险的时候表现得最肆无忌惮，他们并不喜欢篮球喜爱体育，他们只是喜欢随便诋毁别人、落井下石的快感而已。由此看来，有没有篮球项目没什么意义，或者唯一意义就是把一些人内心的恶调出来</t>
  </si>
  <si>
    <t>2023-10-05 17:45:44</t>
  </si>
  <si>
    <t>桃花岛的欧阳锋</t>
  </si>
  <si>
    <t>1779104262</t>
  </si>
  <si>
    <t>回复@苏群:就中国篮球这个现状，你就是让乔帅干到死也没用。//@苏群:回复@不吸一根烟:现在没机会了</t>
  </si>
  <si>
    <t>2023-10-05 17:43:31</t>
  </si>
  <si>
    <t>南城三大爷</t>
  </si>
  <si>
    <t>7786736534</t>
  </si>
  <si>
    <t>小时候打的基础不好，长大了骂什么也没用，教练布置的东西就是打不出来。</t>
  </si>
  <si>
    <t>2023-10-05 17:41:56</t>
  </si>
  <si>
    <t>2023-10-05 17:20:19</t>
  </si>
  <si>
    <t>我的背景假吗</t>
  </si>
  <si>
    <t>6305336836</t>
  </si>
  <si>
    <t>108</t>
  </si>
  <si>
    <t>教练就是布置的投篮，苏群说的对</t>
  </si>
  <si>
    <t>2023-10-05 17:18:10</t>
  </si>
  <si>
    <t>xiao7糊涂仙</t>
  </si>
  <si>
    <t>1872184127</t>
  </si>
  <si>
    <t>1005</t>
  </si>
  <si>
    <t>苏群你可以不说篮球了吗，一张嘴瞎说，球员菜那么怎么才能不菜？你说啊//@苏群:因为我们本来就菜啊，这还用说嘛//@热爱-感激-奋斗:是一点不敢说球员啊[doge]</t>
  </si>
  <si>
    <t>2023-10-05 17:17:27</t>
  </si>
  <si>
    <t>真-马斯克</t>
  </si>
  <si>
    <t>7827247852</t>
  </si>
  <si>
    <t>就是波波维奇，就是科尔来了，面对中国男篮，也得完犊子</t>
  </si>
  <si>
    <t>2023-10-05 17:14:35</t>
  </si>
  <si>
    <t>阿斯盖比尔</t>
  </si>
  <si>
    <t>2462406353</t>
  </si>
  <si>
    <t>1150</t>
  </si>
  <si>
    <t>周琦那个边线球我都没在网上骂过，昨天真的破防了！我能理解他们！他们转过身就抽我嘴巴啊！操</t>
  </si>
  <si>
    <t>2023-10-05 16:47:06</t>
  </si>
  <si>
    <t>昵称不可用那到底哪个名字可以用</t>
  </si>
  <si>
    <t>7799453257</t>
  </si>
  <si>
    <t>2023-10-05 15:39:05</t>
  </si>
  <si>
    <t>谢谢你1816</t>
  </si>
  <si>
    <t>3416027590</t>
  </si>
  <si>
    <t>121</t>
  </si>
  <si>
    <t>2023-10-05 15:15:03</t>
  </si>
  <si>
    <t>快乐的似水流年ability</t>
  </si>
  <si>
    <t>6163379090</t>
  </si>
  <si>
    <t>220</t>
  </si>
  <si>
    <t>中国篮球媒体人中心人物就这水平，我不知道中国男篮怎么发展</t>
  </si>
  <si>
    <t>2023-10-05 15:06:06</t>
  </si>
  <si>
    <t>幼儿园全年级首富</t>
  </si>
  <si>
    <t>7393979163</t>
  </si>
  <si>
    <t>9</t>
  </si>
  <si>
    <t>2023-10-05 15:04:56</t>
  </si>
  <si>
    <t>执篳画素顏</t>
  </si>
  <si>
    <t>2786580232</t>
  </si>
  <si>
    <t>149</t>
  </si>
  <si>
    <t>2023-10-05 14:58:35</t>
  </si>
  <si>
    <t>用户7749205445</t>
  </si>
  <si>
    <t>7749205445</t>
  </si>
  <si>
    <t>内蒙古</t>
  </si>
  <si>
    <t>2</t>
  </si>
  <si>
    <t>老是纠结关键一球 问题是一球的问题吗 教练好会这种局面？球员好会这种局面？都是烂人有什么好甩锅的？</t>
  </si>
  <si>
    <t>2023-10-05 14:48:50</t>
  </si>
  <si>
    <t>584瓦宁594瓦特额宁</t>
  </si>
  <si>
    <t>7774869353</t>
  </si>
  <si>
    <t>526</t>
  </si>
  <si>
    <t>2023-10-05 14:43:44</t>
  </si>
  <si>
    <t>姗宝的小跟班</t>
  </si>
  <si>
    <t>5226062705</t>
  </si>
  <si>
    <t>67</t>
  </si>
  <si>
    <t>以前在央视解说还算正常，现在企业解说真的没法看，各种倚老卖老装逼说些有的没的，天天打脸。上场打球的事情有脑子的人又不是木头人。[doge][doge][doge]</t>
  </si>
  <si>
    <t>2023-10-05 14:36:47</t>
  </si>
  <si>
    <t>投行小兵</t>
  </si>
  <si>
    <t>1256707327</t>
  </si>
  <si>
    <t>412606</t>
  </si>
  <si>
    <t>2023-10-05 14:26:35</t>
  </si>
  <si>
    <t>王琛sunny</t>
  </si>
  <si>
    <t>1692594243</t>
  </si>
  <si>
    <t>2008</t>
  </si>
  <si>
    <t>球盲，你从来不输的？[弱][弱][弱][弱][弱][弱][弱][弱][弱][弱][弱][弱][弱][弱][弱][弱][弱][弱][弱][弱][弱]//@-Leyvi:输给菲律宾我们还有脸在那计较一个回合的的事，这本来就是一个笑话。看似输掉一场球，其实也是输掉了未来，看不到一点希望！！！</t>
  </si>
  <si>
    <t>2023-10-05 14:26:18</t>
  </si>
  <si>
    <t>夏南程233</t>
  </si>
  <si>
    <t>7726225574</t>
  </si>
  <si>
    <t>广西</t>
  </si>
  <si>
    <t>2023-10-05 14:12:27</t>
  </si>
  <si>
    <t>One星辰大海</t>
  </si>
  <si>
    <t>6582433960</t>
  </si>
  <si>
    <t>272</t>
  </si>
  <si>
    <t>苏群你是真牛逼</t>
  </si>
  <si>
    <t>2023-10-05 14:02:23</t>
  </si>
  <si>
    <t>Harvey_</t>
  </si>
  <si>
    <t>5481842434</t>
  </si>
  <si>
    <t>151</t>
  </si>
  <si>
    <t>要不是我真近距离离看过篮球比赛，我就信了，大学生交流赛都没指导这么细的[哆啦A梦害怕][哆啦A梦害怕]</t>
  </si>
  <si>
    <t>2023-10-05 14:01:36</t>
  </si>
  <si>
    <t>考古文博界的小学生</t>
  </si>
  <si>
    <t>6537377477</t>
  </si>
  <si>
    <t>554</t>
  </si>
  <si>
    <t>全中国无论足球还是篮球最硬最硬的就是评论员那张臭b嘴了,从没错过从没输过。。。。</t>
  </si>
  <si>
    <t>2023-10-05 13:58:53</t>
  </si>
  <si>
    <t>正好及格</t>
  </si>
  <si>
    <t>1357062024</t>
  </si>
  <si>
    <t>442</t>
  </si>
  <si>
    <t>//@苏群:我居然被微博限流了，政治不正确[酷]</t>
  </si>
  <si>
    <t>2023-10-05 13:58:13</t>
  </si>
  <si>
    <t>chan小粉</t>
  </si>
  <si>
    <t>2112432672</t>
  </si>
  <si>
    <t>585</t>
  </si>
  <si>
    <t>装nm理中客搁这洗呢真当球迷不打球是吧   这场比赛丑陋程度和最后两分钟几乎每个球都是错误的处理，真的刷新我对篮球的认知，一天了都没缓过来，真该给这帮人上耻辱柱的[可爱]</t>
  </si>
  <si>
    <t>2023-10-05 13:39:41</t>
  </si>
  <si>
    <t>不见夏姬</t>
  </si>
  <si>
    <t>3918931971</t>
  </si>
  <si>
    <t>76</t>
  </si>
  <si>
    <t>2023-10-05 13:11:51</t>
  </si>
  <si>
    <t>三刀流Mamba</t>
  </si>
  <si>
    <t>3287057593</t>
  </si>
  <si>
    <t>新疆</t>
  </si>
  <si>
    <t>393</t>
  </si>
  <si>
    <t>还好我打过篮球，要不就被这小子忽悠了</t>
  </si>
  <si>
    <t>2023-10-05 12:47:18</t>
  </si>
  <si>
    <t>原因奇遇记</t>
  </si>
  <si>
    <t>3082910854</t>
  </si>
  <si>
    <t>148781</t>
  </si>
  <si>
    <t>//@完美无缺的我666:如果布置的是坚决上篮，那阿迪第一下就应该直接上篮，如果布置的是投篮，赵睿那个空位就应该直接投，球甩到张镇麟这他就一脸懵，说明最后布置的根本就不是他出手</t>
  </si>
  <si>
    <t>2023-10-05 12:41:55</t>
  </si>
  <si>
    <t>馨兰CL</t>
  </si>
  <si>
    <t>6445114398</t>
  </si>
  <si>
    <t>2023-10-05 12:19:25</t>
  </si>
  <si>
    <t>不教体育的英语老师yy</t>
  </si>
  <si>
    <t>2909099065</t>
  </si>
  <si>
    <t>已经要到了手把手教这个程度了吗？[泪] 要突破上篮，还是跳投，要这么细致吗？ 老师教书好像也没这么细致啊！</t>
  </si>
  <si>
    <t>2023-10-05 12:00:45</t>
  </si>
  <si>
    <t>辉哥胡吹乱侃</t>
  </si>
  <si>
    <t>7802208771</t>
  </si>
  <si>
    <t>2023-10-05 11:36:57</t>
  </si>
  <si>
    <t>我是冯桐桐</t>
  </si>
  <si>
    <t>5794439084</t>
  </si>
  <si>
    <t>球员的遮羞布不该是教练的战术布置，最后一攻考验的是球员的临场判断，张镇麟在多次比赛中的选择都是犹豫不决，当时的乔尔杰维奇也表达出了不满。球员打的不好就该正视问题，王哲林，张镇麟都该骂！</t>
  </si>
  <si>
    <t>2023-10-05 11:33:50</t>
  </si>
  <si>
    <t>碳水爱好者ci</t>
  </si>
  <si>
    <t>2828127140</t>
  </si>
  <si>
    <t>2023-10-05 11:16:36</t>
  </si>
  <si>
    <t>情唯径</t>
  </si>
  <si>
    <t>2095209984</t>
  </si>
  <si>
    <t>685</t>
  </si>
  <si>
    <t>我操你血妈 傻逼玩意 洗你妈呢   你个逼养的原来是这种人    滚你妈一边去  他是机器还是人 不懂得应变？ 臭傻逼</t>
  </si>
  <si>
    <t>2023-10-05 10:59:54</t>
  </si>
  <si>
    <t>垚_喷子版</t>
  </si>
  <si>
    <t>1931326957</t>
  </si>
  <si>
    <t>加拿大</t>
  </si>
  <si>
    <t>415</t>
  </si>
  <si>
    <t>又动了谁的奶酪，各大解说抱团指责上任十个月的教练，对球员和最大责任人姚明却三缄其口，是人情世故还是有利益纠葛？？？</t>
  </si>
  <si>
    <t>2023-10-05 10:52:56</t>
  </si>
  <si>
    <t>Anhedolia</t>
  </si>
  <si>
    <t>1797265431</t>
  </si>
  <si>
    <t>68</t>
  </si>
  <si>
    <t>2023-10-05 10:52:06</t>
  </si>
  <si>
    <t>老李-200209</t>
  </si>
  <si>
    <t>7800643452</t>
  </si>
  <si>
    <t>1、客观因素：疫情三年，我们国际比赛太少，对对方球员和打法不够了解！！！ 2.、主观因素：球员的能力不足，教练员能力不足</t>
  </si>
  <si>
    <t>2023-10-05 10:47:24</t>
  </si>
  <si>
    <t>Skf_mY</t>
  </si>
  <si>
    <t>1884312482</t>
  </si>
  <si>
    <t>757</t>
  </si>
  <si>
    <t>你说的不对，取关了，你怎么知道教练没有布置，你还护着球员，垃圾评论员！</t>
  </si>
  <si>
    <t>2023-10-05 10:44:21</t>
  </si>
  <si>
    <t>JaaxxPz</t>
  </si>
  <si>
    <t>2469385895</t>
  </si>
  <si>
    <t>378</t>
  </si>
  <si>
    <t>給王芳擦鞋🙏</t>
  </si>
  <si>
    <t>2023-10-05 10:35:56</t>
  </si>
  <si>
    <t>在夢境碰頭</t>
  </si>
  <si>
    <t>5741325620</t>
  </si>
  <si>
    <t>2023-10-05 10:30:03</t>
  </si>
  <si>
    <t>天秤座的太阳下山喽</t>
  </si>
  <si>
    <t>5398313324</t>
  </si>
  <si>
    <t>87</t>
  </si>
  <si>
    <t>回复@热爱-感激-奋斗:兵熊熊一个，将熊熊一窝，要是李云龙带队，都是嗷嗷叫，打的就是精锐[允悲]//@热爱-感激-奋斗:是一点不敢说球员啊[doge]</t>
  </si>
  <si>
    <t>2023-10-05 10:24:28</t>
  </si>
  <si>
    <t>小红薯熟了</t>
  </si>
  <si>
    <t>2612945104</t>
  </si>
  <si>
    <t>湖南</t>
  </si>
  <si>
    <t>31</t>
  </si>
  <si>
    <t>球进了就是英雄，球不进就是狗熊，领先20份，场上只要少送一个无谓的罚球犯规，罚球多近两个，都够了，把责任都放到最后一投，没意思，就是整体水平不行。</t>
  </si>
  <si>
    <t>2023-10-05 10:21:43</t>
  </si>
  <si>
    <t>李旭东-Freelance</t>
  </si>
  <si>
    <t>1427457741</t>
  </si>
  <si>
    <t>11256</t>
  </si>
  <si>
    <t>肯定是收钱了，要不也不能只喷教练不敢喷球员了[打脸]</t>
  </si>
  <si>
    <t>2023-10-05 10:19:59</t>
  </si>
  <si>
    <t>生活太难了啊5</t>
  </si>
  <si>
    <t>6613624216</t>
  </si>
  <si>
    <t>600</t>
  </si>
  <si>
    <t>教练真踏马辣鸡！！！什么名帅看不出来！重用赵继伟，不会是敌人派来的卧底吧[汗]</t>
  </si>
  <si>
    <t>2023-10-05 08:52:51</t>
  </si>
  <si>
    <t>阳光下丛林间</t>
  </si>
  <si>
    <t>5537306567</t>
  </si>
  <si>
    <t>117</t>
  </si>
  <si>
    <t>//@只身打马过流萤:这跳投还是上篮还要教练布置，笑死，你他妈机器人么，不会自己看情况[吐]</t>
  </si>
  <si>
    <t>2023-10-05 00:53:24</t>
  </si>
  <si>
    <t>染月斩</t>
  </si>
  <si>
    <t>7523190161</t>
  </si>
  <si>
    <t>苏群老师，菜怎么不用说啦？那人乔尔杰维奇过去带领其他国家队成绩那么好就能说了是吧//@苏群:因为我们本来就菜啊，这还用说嘛//@热爱-感激-奋斗:是一点不敢说球员啊[doge]</t>
  </si>
  <si>
    <t>2023-10-05 00:51:33</t>
  </si>
  <si>
    <t>yc大魔王_</t>
  </si>
  <si>
    <t>2803542430</t>
  </si>
  <si>
    <t>48422</t>
  </si>
  <si>
    <t>我也不是反对教练这场没有锅，我只是觉得做人不能太双标。这十几年男篮的球我没落下过几场，男篮之前是本土那几个教练的时候，你苏群解说是怎么说的，外教来了之后，你苏群解说又是怎么说的，人情世故还是你最懂//@EasyIIIce:国内这群仗着入行早一直占着坑不求上进的解说也就只敢点名骂骂外国教练了</t>
  </si>
  <si>
    <t>2023-10-05 00:49:37</t>
  </si>
  <si>
    <t>EasyIIIce</t>
  </si>
  <si>
    <t>7540704885</t>
  </si>
  <si>
    <t>因为菜，所以请世界名帅，所以再输球就是教练的锅，他有问题亚运会后解雇没问题，问题是他走了中国男篮的基本功就上去了吗？罚球每场都是60-65%的水平，以后打比赛可以出个砍中战术。还有四秒抱头是等他妈给他发铜牌吗？//@苏群:因为我们本来就菜啊，这还用说嘛//@热爱-感激-奋斗:是一点不敢说球员啊</t>
  </si>
  <si>
    <t>2023-10-05 00:48:43</t>
  </si>
  <si>
    <t>t-macnash</t>
  </si>
  <si>
    <t>3973866311</t>
  </si>
  <si>
    <t>104</t>
  </si>
  <si>
    <t>可别勾八秀智商了。这帮篮球解说员，特别像所谓的专家。</t>
  </si>
  <si>
    <t>2023-10-05 00:48:25</t>
  </si>
  <si>
    <t>顺遂无忧57</t>
  </si>
  <si>
    <t>6118095836</t>
  </si>
  <si>
    <t>黑龙江</t>
  </si>
  <si>
    <t>8</t>
  </si>
  <si>
    <t>中国男篮输了，怪姚明，怪教练，怪裁判，怪自己长时间集训抑郁，怪……从来不怪球员！</t>
  </si>
  <si>
    <t>2023-10-05 00:45:51</t>
  </si>
  <si>
    <t>你来我年</t>
  </si>
  <si>
    <t>2594906713</t>
  </si>
  <si>
    <t>278</t>
  </si>
  <si>
    <t>老苏，你能看看你在说什么吗？请问：如果罚球的时候教练强调两罚全中，哪怕是两罚中一，赵继伟会两罚不中吗？</t>
  </si>
  <si>
    <t>2023-10-05 00:44:03</t>
  </si>
  <si>
    <t>小光月定</t>
  </si>
  <si>
    <t>2767282584</t>
  </si>
  <si>
    <t>8764</t>
  </si>
  <si>
    <t>呵呵呵 好洗 好不要脸</t>
  </si>
  <si>
    <t>2023-10-05 00:43:56</t>
  </si>
  <si>
    <t>亨氏舞蹈症</t>
  </si>
  <si>
    <t>1777813405</t>
  </si>
  <si>
    <t>2453</t>
  </si>
  <si>
    <t>2023-10-05 00:35:02</t>
  </si>
  <si>
    <t>乐业自律村</t>
  </si>
  <si>
    <t>3226619967</t>
  </si>
  <si>
    <t>10589</t>
  </si>
  <si>
    <t>支持苏老师的观点</t>
  </si>
  <si>
    <t>2023-10-05 00:30:55</t>
  </si>
  <si>
    <t>Yuey_0000</t>
  </si>
  <si>
    <t>5949265101</t>
  </si>
  <si>
    <t>碰一起了，但凡有个正常的不至于这样，晚上谁都别想睡个好觉</t>
  </si>
  <si>
    <t>2023-10-05 00:29:54</t>
  </si>
  <si>
    <t>人称鬼手</t>
  </si>
  <si>
    <t>1688480494</t>
  </si>
  <si>
    <t>528</t>
  </si>
  <si>
    <t>他和付豪确定是他们所属年龄段最好的球员么？如果是，那中国篮球也就这个水平了，如果不是，请问为何能进国家队?</t>
  </si>
  <si>
    <t>2023-10-05 00:28:26</t>
  </si>
  <si>
    <t>-小凯撒-</t>
  </si>
  <si>
    <t>1570921034</t>
  </si>
  <si>
    <t>153</t>
  </si>
  <si>
    <t>2023-10-05 00:28:01</t>
  </si>
  <si>
    <t>紫金丶黑Mamba</t>
  </si>
  <si>
    <t>3122254154</t>
  </si>
  <si>
    <t>9888</t>
  </si>
  <si>
    <t>我愿称苏群为年度老毕登⬇️</t>
  </si>
  <si>
    <t>2023-10-05 00:27:50</t>
  </si>
  <si>
    <t>自闭症有所加重</t>
  </si>
  <si>
    <t>2439935302</t>
  </si>
  <si>
    <t>1110</t>
  </si>
  <si>
    <t>要点逼脸吧，舔着你那老不死的狗脸硬是舔王芳的狗儿子？怂篮子货</t>
  </si>
  <si>
    <t>2023-10-05 00:27:49</t>
  </si>
  <si>
    <t>亚运冠军王遮荣耀</t>
  </si>
  <si>
    <t>6146610616</t>
  </si>
  <si>
    <t>那你们觉得球迷现在要以什么样的态度来对待这样的球员和教练？现在球员打得不好球迷骂一骂就都变成有了“政治倾向”？真球迷都知道骂不是目的也没有无端骂任何人，但到了这个地步，你们凭什么觉得球迷还有理智来分清？球员在场上都随便懵，球迷还能永远理智？</t>
  </si>
  <si>
    <t>2023-10-05 00:27:38</t>
  </si>
  <si>
    <t>偏偏入夏-如约而夏至</t>
  </si>
  <si>
    <t>2811991823</t>
  </si>
  <si>
    <t>抱头不犯规难道不能嘲笑？赛后发布会赵继伟还说不要动不动就怪教练，最后一节打的就是狗屎啊！我们是主场，去突破，说的难听点，裁判也会响哨吧</t>
  </si>
  <si>
    <t>2023-10-05 00:24:21</t>
  </si>
  <si>
    <t>努力搬砖的阿杜</t>
  </si>
  <si>
    <t>1735105060</t>
  </si>
  <si>
    <t>8577</t>
  </si>
  <si>
    <t>这届比赛就看了三个半场，张的身体能力是支持他冲击篮筐得分博罚球的。但他的进攻选择时常不好，他有时候身体对位占优的情况会刻意选择跳投结束进攻，而有时候内线站满了他又还会埋头往里杀。这场比赛，没看下半场，只能说教练布置和个人瞬时进攻选择因素都有。(也可能是我看他比赛样本不够多)</t>
  </si>
  <si>
    <t>2023-10-05 00:23:21</t>
  </si>
  <si>
    <t>SNH48-哈登</t>
  </si>
  <si>
    <t>2594951305</t>
  </si>
  <si>
    <t>416</t>
  </si>
  <si>
    <t>苏妈妈看到苏群把💩拉在了裤兜子里，当即给了幼儿园老师一个大比兜并义正言辞地说:你要是让苏群拉💩之前把裤子脱下来，他还能拉裤裆里吗</t>
  </si>
  <si>
    <t>2023-10-05 00:23:09</t>
  </si>
  <si>
    <t>saikigo</t>
  </si>
  <si>
    <t>3640089293</t>
  </si>
  <si>
    <t>50</t>
  </si>
  <si>
    <t>笑死人了！这是篮球媒体人该发的声？？？职业球员是不是没脑子，全靠教练操纵的机器人啊！</t>
  </si>
  <si>
    <t>2023-10-05 00:21:13</t>
  </si>
  <si>
    <t>luckystar_xxxiao</t>
  </si>
  <si>
    <t>1900952733</t>
  </si>
  <si>
    <t>316</t>
  </si>
  <si>
    <t>很喜欢虎扑的一句评论，要不要教练连你上厕所怎么摆姿势也教了，这样帮一个职业篮球员甩锅你是做什么工作的师傅</t>
  </si>
  <si>
    <t>2023-10-05 00:19:40</t>
  </si>
  <si>
    <t>dlwlrmaaaaaaaa</t>
  </si>
  <si>
    <t>5321633047</t>
  </si>
  <si>
    <t>41</t>
  </si>
  <si>
    <t>国内这群仗着入行早一直占着坑不求上进的解说也就只敢点名骂骂外国教练了</t>
  </si>
  <si>
    <t>2023-10-05 00:18:33</t>
  </si>
  <si>
    <t>急了[偷笑][偷笑][偷笑]不得趕緊打下這篇微博幫遼寧體育局副局長的兒子說說話擦擦遼寧體育局副局長的鞋啊[偷笑][偷笑][偷笑]</t>
  </si>
  <si>
    <t>2023-10-05 00:18:27</t>
  </si>
  <si>
    <t>战场上瞬息万变，教练哪能知道全了啊？关键时刻不得靠球员啊。</t>
  </si>
  <si>
    <t>2023-10-05 00:17:38</t>
  </si>
  <si>
    <t>三江殿赵远心</t>
  </si>
  <si>
    <t>2068205781</t>
  </si>
  <si>
    <t>1055</t>
  </si>
  <si>
    <t>回复@苏群:你评价NBA时可不是这样的？这么怕中国男篮球员吗？不敢骂球员怕他们找你单挑嘛[doge]//@苏群:回复@热爱-感激-奋斗:因为我们本来就菜啊，这还用说嘛</t>
  </si>
  <si>
    <t>2023-10-05 00:16:39</t>
  </si>
  <si>
    <t>布知倒为神马</t>
  </si>
  <si>
    <t>5257439686</t>
  </si>
  <si>
    <t>1038</t>
  </si>
  <si>
    <t>去你妈个臭傻逼，这也怪教练</t>
  </si>
  <si>
    <t>2023-10-05 00:16:36</t>
  </si>
  <si>
    <t>Flowermelon</t>
  </si>
  <si>
    <t>1981218835</t>
  </si>
  <si>
    <t>603</t>
  </si>
  <si>
    <t>中国篮球的问题是一个人的问题么？看看我们的联赛都发生了什么？再说球员吧。领导都随便利用权力～还特么能好？？？？</t>
  </si>
  <si>
    <t>2023-10-05 00:14:32</t>
  </si>
  <si>
    <t>大鑫memory</t>
  </si>
  <si>
    <t>1891696133</t>
  </si>
  <si>
    <t>450</t>
  </si>
  <si>
    <t>转发</t>
  </si>
  <si>
    <t>2023-10-05 00:11:05</t>
  </si>
  <si>
    <t>速诚</t>
  </si>
  <si>
    <t>2483391912</t>
  </si>
  <si>
    <t>523</t>
  </si>
  <si>
    <t>你们挺痛苦的。我知道你们这些靠一张嘴说篮球吃饭的人来说，解说中国男篮是一件多么痛苦的事情，但也需要养家糊口，所以不得不硬着头皮一次又一次的解说。即便中国男篮输的连底裤也没有了，你们还是得指望男篮不要解散。</t>
  </si>
  <si>
    <t>2023-10-05 00:09:31</t>
  </si>
  <si>
    <t>吴笑一WXY</t>
  </si>
  <si>
    <t>1596461300</t>
  </si>
  <si>
    <t>745</t>
  </si>
  <si>
    <t>要不要教练连你上厕所怎么摆姿势也教了，这样帮一个职业篮球员甩锅你是做什么工作的师傅</t>
  </si>
  <si>
    <t>2023-10-05 00:08:57</t>
  </si>
  <si>
    <t>锋诶_</t>
  </si>
  <si>
    <t>6008875747</t>
  </si>
  <si>
    <t>场上瞬息万变，就算是安排这个了战术，但处理球你人总得会随机应变吧，篮下有空挡去赌自己稀烂的中远距离，这就算了，比赛还剩三秒还不扑上去犯规，这应变能力只能说不存在。</t>
  </si>
  <si>
    <t>2023-10-05 00:08:20</t>
  </si>
  <si>
    <t>yjpmmno</t>
  </si>
  <si>
    <t>5458208150</t>
  </si>
  <si>
    <t>16</t>
  </si>
  <si>
    <t>@泰黑格尔：什么政治正确不正确的？玩儿个勾八竞技体育你跟我聊踏马的政治正确？球员菜就是菜！体能下降，投篮不稳定，临场应变脑残，都怪教练是吧？那让教练上场打球得了，这帮软蛋球员就是让你们这些网红解说给惯坏了！[doge][doge][doge]</t>
  </si>
  <si>
    <t>2023-10-05 00:06:31</t>
  </si>
  <si>
    <t>泰黑格尔</t>
  </si>
  <si>
    <t>1228927354</t>
  </si>
  <si>
    <t>373</t>
  </si>
  <si>
    <t>2023-10-05 00:06:22</t>
  </si>
  <si>
    <t>律政人生小青年</t>
  </si>
  <si>
    <t>6300471503</t>
  </si>
  <si>
    <t>290</t>
  </si>
  <si>
    <t>话还能这么说吗？难道教练会布置前面一公里没人你还干拔跳投吗？乔尔杰维奇有他的问题，但运动员在场上展现出的技术选择态度别总模糊</t>
  </si>
  <si>
    <t>2023-10-05 00:02:07</t>
  </si>
  <si>
    <t>徐婷ating</t>
  </si>
  <si>
    <t>1881253875</t>
  </si>
  <si>
    <t>1120</t>
  </si>
  <si>
    <t>球员都是傻子，没有一点观察判断能力。要按照你的说法，中国足球队的球员输球还有个屁的责任，李铁整场在场边大喊大叫确实指挥有方！</t>
  </si>
  <si>
    <t>2023-10-05 00:02:02</t>
  </si>
  <si>
    <t>西安张军长</t>
  </si>
  <si>
    <t>1752587922</t>
  </si>
  <si>
    <t>940</t>
  </si>
  <si>
    <t>冲进去造杀伤，那也得有敢罚篮有底气啊，那也得也敢造犯规搏绝杀的勇气啊，高位急停，抱头惋惜，这些是不需要勇气和担当的，也没有任何骂球员教练或者怪罪于哪些人的意图，反正现在的比赛就这样了，也就这样吧。</t>
  </si>
  <si>
    <t>2023-10-05 00:00:57</t>
  </si>
  <si>
    <t>晓先生想想爹</t>
  </si>
  <si>
    <t>2951211830</t>
  </si>
  <si>
    <t>说话连脑子都不要了是吧？？你们这帮媒体人就他妈一坨臭屎，张镇麟投完最后一投原地抱头什么意思你告诉我，洗你妈呢？？你们和篮协那帮臭屎一起死了得了</t>
  </si>
  <si>
    <t>2023-10-05 00:00:38</t>
  </si>
  <si>
    <t>瑜你同行1999</t>
  </si>
  <si>
    <t>2828948654</t>
  </si>
  <si>
    <t>407</t>
  </si>
  <si>
    <t>2023-10-04 23:59:35</t>
  </si>
  <si>
    <t>PARKnSHOP</t>
  </si>
  <si>
    <t>5226326903</t>
  </si>
  <si>
    <t>286</t>
  </si>
  <si>
    <t>打过篮球知道，空位投三分难还是急停投长2分难？</t>
  </si>
  <si>
    <t>2023-10-04 23:58:38</t>
  </si>
  <si>
    <t>深海鱼有维生素</t>
  </si>
  <si>
    <t>3247808402</t>
  </si>
  <si>
    <t>1777</t>
  </si>
  <si>
    <t>你脑子进水了？</t>
  </si>
  <si>
    <t>2023-10-04 23:58:17</t>
  </si>
  <si>
    <t>麦恩莉-Leehom</t>
  </si>
  <si>
    <t>2538031164</t>
  </si>
  <si>
    <t>213</t>
  </si>
  <si>
    <t>投篮都不准，还他妈扣篮，呸！这个时候还在护着这群不思进取的大爷[吐][吐]</t>
  </si>
  <si>
    <t>2023-10-04 23:57:10</t>
  </si>
  <si>
    <t>人生短短几个球啊啊啊</t>
  </si>
  <si>
    <t>7334720453</t>
  </si>
  <si>
    <t>10</t>
  </si>
  <si>
    <t>2023-10-04 23:57:02</t>
  </si>
  <si>
    <t>阿士匹灵--</t>
  </si>
  <si>
    <t>1651440343</t>
  </si>
  <si>
    <t>431</t>
  </si>
  <si>
    <t>投篮和坚决上篮有区别吗？只要出手是坚决的，进球的概率绝对是比出手畏畏缩缩犹犹豫豫高！</t>
  </si>
  <si>
    <t>2023-10-04 23:56:11</t>
  </si>
  <si>
    <t>GodMayForgiveUButIWont</t>
  </si>
  <si>
    <t>2571449821</t>
  </si>
  <si>
    <t>620</t>
  </si>
  <si>
    <t>当初说王哲林打亚洲中锋是一绝的是谁？坚持不承认球员水平菜却指责教练转移矛盾的又是谁？什么时候媒体人有媒体人的担当，中国篮球生态会好很多。</t>
  </si>
  <si>
    <t>2023-10-04 23:56:10</t>
  </si>
  <si>
    <t>昊霖同學--</t>
  </si>
  <si>
    <t>1849574443</t>
  </si>
  <si>
    <t>3461</t>
  </si>
  <si>
    <t>原本还希望乔帅能有更多的时间去改造男篮，这下谁也保不了他了</t>
  </si>
  <si>
    <t>2023-10-04 23:55:07</t>
  </si>
  <si>
    <t>百舸争流围脖</t>
  </si>
  <si>
    <t>2169419840</t>
  </si>
  <si>
    <t>128</t>
  </si>
  <si>
    <t>2023-10-04 23:54:38</t>
  </si>
  <si>
    <t>Shox-FH</t>
  </si>
  <si>
    <t>2405456777</t>
  </si>
  <si>
    <t>372</t>
  </si>
  <si>
    <t>苏老师，您这个洗地太掉价了，这种东西还要教练布置，都是职业球员了，不是青年队了，您咋不叫教练员直接上场打呢//@飞ya飞飞飞:你怎么知道他没这么布置？你就不敢骂球员，去你的吧</t>
  </si>
  <si>
    <t>2023-10-04 23:52:38</t>
  </si>
  <si>
    <t>coderHanBeta</t>
  </si>
  <si>
    <t>7762233994</t>
  </si>
  <si>
    <t>所以，这次是骂教练是政治正确？</t>
  </si>
  <si>
    <t>2023-10-04 23:51:52</t>
  </si>
  <si>
    <t>不瘦30斤决不换昵称</t>
  </si>
  <si>
    <t>1627636824</t>
  </si>
  <si>
    <t>1334</t>
  </si>
  <si>
    <t>2023-10-04 23:49:59</t>
  </si>
  <si>
    <t>你好ywj</t>
  </si>
  <si>
    <t>3743705635</t>
  </si>
  <si>
    <t>131</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</si>
</sst>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4">
    <font>
      <sz val="11"/>
      <color indexed="8"/>
      <name val="宋体"/>
      <charset val="134"/>
      <scheme val="minor"/>
    </font>
    <font>
      <b/>
      <sz val="11"/>
      <color indexed="9"/>
      <name val="宋体"/>
      <charset val="134"/>
    </font>
    <font>
      <sz val="11"/>
      <name val="宋体"/>
      <charset val="134"/>
    </font>
    <font>
      <sz val="11"/>
      <color indexed="3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6B86B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4" fillId="0" borderId="0">
      <alignment vertical="center"/>
    </xf>
    <xf numFmtId="176"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177"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5">
    <xf numFmtId="0" fontId="0" fillId="0" borderId="0" xfId="0" applyFont="1">
      <alignment vertical="center"/>
    </xf>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3" fillId="0" borderId="1"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61"/>
  <sheetViews>
    <sheetView tabSelected="1" topLeftCell="H1" workbookViewId="0">
      <selection activeCell="R10" sqref="R10"/>
    </sheetView>
  </sheetViews>
  <sheetFormatPr defaultColWidth="9" defaultRowHeight="14.1"/>
  <cols>
    <col min="1" max="1" width="9" customWidth="1"/>
    <col min="2" max="2" width="46" customWidth="1"/>
    <col min="3" max="3" width="21" customWidth="1"/>
    <col min="4" max="4" width="11" customWidth="1"/>
    <col min="5" max="8" width="21" customWidth="1"/>
    <col min="9" max="9" width="11" customWidth="1"/>
    <col min="10" max="10" width="9" customWidth="1"/>
    <col min="11" max="11" width="15" customWidth="1"/>
    <col min="12" max="12" width="9" customWidth="1"/>
    <col min="13" max="13" width="15" customWidth="1"/>
    <col min="14" max="15" width="9" customWidth="1"/>
    <col min="16" max="16" width="15" customWidth="1"/>
    <col min="17" max="18" width="46" customWidth="1"/>
    <col min="19" max="19" width="9" customWidth="1"/>
  </cols>
  <sheetData>
    <row r="1" ht="25" customHeight="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ht="23" customHeight="1" spans="1:20">
      <c r="A2" s="2">
        <v>1</v>
      </c>
      <c r="B2" s="3" t="s">
        <v>19</v>
      </c>
      <c r="C2" s="2" t="s">
        <v>20</v>
      </c>
      <c r="D2" s="2" t="s">
        <v>21</v>
      </c>
      <c r="E2" s="2" t="s">
        <v>22</v>
      </c>
      <c r="F2" s="2" t="s">
        <v>23</v>
      </c>
      <c r="G2" s="2" t="s">
        <v>24</v>
      </c>
      <c r="H2" s="2" t="s">
        <v>25</v>
      </c>
      <c r="I2" s="2" t="s">
        <v>26</v>
      </c>
      <c r="J2" s="2" t="s">
        <v>27</v>
      </c>
      <c r="K2" s="2" t="s">
        <v>28</v>
      </c>
      <c r="L2" s="2" t="s">
        <v>29</v>
      </c>
      <c r="M2" s="2" t="s">
        <v>29</v>
      </c>
      <c r="N2" s="2" t="s">
        <v>29</v>
      </c>
      <c r="O2" s="2" t="s">
        <v>29</v>
      </c>
      <c r="P2" s="2" t="s">
        <v>30</v>
      </c>
      <c r="Q2" s="4" t="str">
        <f>HYPERLINK("http://weibo.com/5675236642/NmNLPfvNe")</f>
        <v>http://weibo.com/5675236642/NmNLPfvNe</v>
      </c>
      <c r="R2" s="3" t="s">
        <v>19</v>
      </c>
      <c r="S2" s="2" t="s">
        <v>31</v>
      </c>
      <c r="T2" t="s">
        <v>32</v>
      </c>
    </row>
    <row r="3" ht="23" customHeight="1" spans="1:20">
      <c r="A3" s="2">
        <v>2</v>
      </c>
      <c r="B3" s="3" t="s">
        <v>19</v>
      </c>
      <c r="C3" s="2" t="s">
        <v>33</v>
      </c>
      <c r="D3" s="2" t="s">
        <v>21</v>
      </c>
      <c r="E3" s="2" t="s">
        <v>22</v>
      </c>
      <c r="F3" s="2" t="s">
        <v>34</v>
      </c>
      <c r="G3" s="2" t="s">
        <v>35</v>
      </c>
      <c r="H3" s="2" t="s">
        <v>36</v>
      </c>
      <c r="I3" s="2" t="s">
        <v>26</v>
      </c>
      <c r="J3" s="2" t="s">
        <v>27</v>
      </c>
      <c r="K3" s="2" t="s">
        <v>28</v>
      </c>
      <c r="L3" s="2" t="s">
        <v>29</v>
      </c>
      <c r="M3" s="2" t="s">
        <v>29</v>
      </c>
      <c r="N3" s="2" t="s">
        <v>29</v>
      </c>
      <c r="O3" s="2" t="s">
        <v>29</v>
      </c>
      <c r="P3" s="2" t="s">
        <v>37</v>
      </c>
      <c r="Q3" s="4" t="str">
        <f>HYPERLINK("http://weibo.com/1978584983/NmMPjxmn1")</f>
        <v>http://weibo.com/1978584983/NmMPjxmn1</v>
      </c>
      <c r="R3" s="3" t="s">
        <v>19</v>
      </c>
      <c r="S3" s="2" t="s">
        <v>31</v>
      </c>
      <c r="T3" t="s">
        <v>32</v>
      </c>
    </row>
    <row r="4" ht="23" customHeight="1" spans="1:20">
      <c r="A4" s="2">
        <v>3</v>
      </c>
      <c r="B4" s="3" t="s">
        <v>38</v>
      </c>
      <c r="C4" s="2" t="s">
        <v>39</v>
      </c>
      <c r="D4" s="2" t="s">
        <v>21</v>
      </c>
      <c r="E4" s="2" t="s">
        <v>22</v>
      </c>
      <c r="F4" s="2" t="s">
        <v>40</v>
      </c>
      <c r="G4" s="2" t="s">
        <v>41</v>
      </c>
      <c r="H4" s="2" t="s">
        <v>42</v>
      </c>
      <c r="I4" s="2" t="s">
        <v>26</v>
      </c>
      <c r="J4" s="2" t="s">
        <v>27</v>
      </c>
      <c r="K4" s="2" t="s">
        <v>28</v>
      </c>
      <c r="L4" s="2" t="s">
        <v>29</v>
      </c>
      <c r="M4" s="2" t="s">
        <v>29</v>
      </c>
      <c r="N4" s="2" t="s">
        <v>29</v>
      </c>
      <c r="O4" s="2" t="s">
        <v>29</v>
      </c>
      <c r="P4" s="2" t="s">
        <v>29</v>
      </c>
      <c r="Q4" s="4" t="str">
        <f>HYPERLINK("http://weibo.com/7165835308/NmLkxwFLu")</f>
        <v>http://weibo.com/7165835308/NmLkxwFLu</v>
      </c>
      <c r="R4" s="3" t="s">
        <v>38</v>
      </c>
      <c r="S4" s="2" t="s">
        <v>31</v>
      </c>
      <c r="T4" t="s">
        <v>32</v>
      </c>
    </row>
    <row r="5" ht="23" customHeight="1" spans="1:20">
      <c r="A5" s="2">
        <v>4</v>
      </c>
      <c r="B5" s="3" t="s">
        <v>19</v>
      </c>
      <c r="C5" s="2" t="s">
        <v>43</v>
      </c>
      <c r="D5" s="2" t="s">
        <v>21</v>
      </c>
      <c r="E5" s="2" t="s">
        <v>22</v>
      </c>
      <c r="F5" s="2" t="s">
        <v>44</v>
      </c>
      <c r="G5" s="2" t="s">
        <v>45</v>
      </c>
      <c r="H5" s="2" t="s">
        <v>46</v>
      </c>
      <c r="I5" s="2" t="s">
        <v>26</v>
      </c>
      <c r="J5" s="2" t="s">
        <v>27</v>
      </c>
      <c r="K5" s="2" t="s">
        <v>28</v>
      </c>
      <c r="L5" s="2" t="s">
        <v>29</v>
      </c>
      <c r="M5" s="2" t="s">
        <v>29</v>
      </c>
      <c r="N5" s="2" t="s">
        <v>29</v>
      </c>
      <c r="O5" s="2" t="s">
        <v>29</v>
      </c>
      <c r="P5" s="2" t="s">
        <v>47</v>
      </c>
      <c r="Q5" s="4" t="str">
        <f>HYPERLINK("http://weibo.com/2110155400/NmL1FjqzB")</f>
        <v>http://weibo.com/2110155400/NmL1FjqzB</v>
      </c>
      <c r="R5" s="3" t="s">
        <v>19</v>
      </c>
      <c r="S5" s="2" t="s">
        <v>31</v>
      </c>
      <c r="T5" t="s">
        <v>32</v>
      </c>
    </row>
    <row r="6" ht="23" customHeight="1" spans="1:20">
      <c r="A6" s="2">
        <v>5</v>
      </c>
      <c r="B6" s="3" t="s">
        <v>48</v>
      </c>
      <c r="C6" s="2" t="s">
        <v>49</v>
      </c>
      <c r="D6" s="2" t="s">
        <v>21</v>
      </c>
      <c r="E6" s="2" t="s">
        <v>22</v>
      </c>
      <c r="F6" s="2" t="s">
        <v>50</v>
      </c>
      <c r="G6" s="2" t="s">
        <v>51</v>
      </c>
      <c r="H6" s="2" t="s">
        <v>25</v>
      </c>
      <c r="I6" s="2" t="s">
        <v>26</v>
      </c>
      <c r="J6" s="2" t="s">
        <v>27</v>
      </c>
      <c r="K6" s="2" t="s">
        <v>28</v>
      </c>
      <c r="L6" s="2" t="s">
        <v>29</v>
      </c>
      <c r="M6" s="2" t="s">
        <v>29</v>
      </c>
      <c r="N6" s="2" t="s">
        <v>29</v>
      </c>
      <c r="O6" s="2" t="s">
        <v>29</v>
      </c>
      <c r="P6" s="2" t="s">
        <v>52</v>
      </c>
      <c r="Q6" s="4" t="str">
        <f>HYPERLINK("http://weibo.com/2618291435/NmJufBzsI")</f>
        <v>http://weibo.com/2618291435/NmJufBzsI</v>
      </c>
      <c r="R6" s="3" t="s">
        <v>48</v>
      </c>
      <c r="S6" s="2" t="s">
        <v>31</v>
      </c>
      <c r="T6" t="s">
        <v>32</v>
      </c>
    </row>
    <row r="7" ht="23" customHeight="1" spans="1:20">
      <c r="A7" s="2">
        <v>6</v>
      </c>
      <c r="B7" s="3" t="s">
        <v>19</v>
      </c>
      <c r="C7" s="2" t="s">
        <v>53</v>
      </c>
      <c r="D7" s="2" t="s">
        <v>21</v>
      </c>
      <c r="E7" s="2" t="s">
        <v>22</v>
      </c>
      <c r="F7" s="2" t="s">
        <v>54</v>
      </c>
      <c r="G7" s="2" t="s">
        <v>55</v>
      </c>
      <c r="H7" s="2" t="s">
        <v>56</v>
      </c>
      <c r="I7" s="2" t="s">
        <v>26</v>
      </c>
      <c r="J7" s="2" t="s">
        <v>27</v>
      </c>
      <c r="K7" s="2" t="s">
        <v>28</v>
      </c>
      <c r="L7" s="2" t="s">
        <v>29</v>
      </c>
      <c r="M7" s="2" t="s">
        <v>29</v>
      </c>
      <c r="N7" s="2" t="s">
        <v>29</v>
      </c>
      <c r="O7" s="2" t="s">
        <v>29</v>
      </c>
      <c r="P7" s="2" t="s">
        <v>57</v>
      </c>
      <c r="Q7" s="4" t="str">
        <f>HYPERLINK("http://weibo.com/3074508133/NmJalASCC")</f>
        <v>http://weibo.com/3074508133/NmJalASCC</v>
      </c>
      <c r="R7" s="3" t="s">
        <v>19</v>
      </c>
      <c r="S7" s="2" t="s">
        <v>31</v>
      </c>
      <c r="T7" t="s">
        <v>32</v>
      </c>
    </row>
    <row r="8" ht="23" customHeight="1" spans="1:20">
      <c r="A8" s="2">
        <v>7</v>
      </c>
      <c r="B8" s="3" t="s">
        <v>58</v>
      </c>
      <c r="C8" s="2" t="s">
        <v>59</v>
      </c>
      <c r="D8" s="2" t="s">
        <v>21</v>
      </c>
      <c r="E8" s="2" t="s">
        <v>22</v>
      </c>
      <c r="F8" s="2" t="s">
        <v>60</v>
      </c>
      <c r="G8" s="2" t="s">
        <v>61</v>
      </c>
      <c r="H8" s="2" t="s">
        <v>42</v>
      </c>
      <c r="I8" s="2" t="s">
        <v>26</v>
      </c>
      <c r="J8" s="2" t="s">
        <v>27</v>
      </c>
      <c r="K8" s="2" t="s">
        <v>28</v>
      </c>
      <c r="L8" s="2" t="s">
        <v>29</v>
      </c>
      <c r="M8" s="2" t="s">
        <v>29</v>
      </c>
      <c r="N8" s="2" t="s">
        <v>29</v>
      </c>
      <c r="O8" s="2" t="s">
        <v>29</v>
      </c>
      <c r="P8" s="2" t="s">
        <v>62</v>
      </c>
      <c r="Q8" s="4" t="str">
        <f>HYPERLINK("http://weibo.com/1922157907/NmIG6rB5E")</f>
        <v>http://weibo.com/1922157907/NmIG6rB5E</v>
      </c>
      <c r="R8" s="3" t="s">
        <v>58</v>
      </c>
      <c r="S8" s="2" t="s">
        <v>31</v>
      </c>
      <c r="T8" t="s">
        <v>32</v>
      </c>
    </row>
    <row r="9" ht="23" customHeight="1" spans="1:20">
      <c r="A9" s="2">
        <v>8</v>
      </c>
      <c r="B9" s="3" t="s">
        <v>63</v>
      </c>
      <c r="C9" s="2" t="s">
        <v>64</v>
      </c>
      <c r="D9" s="2" t="s">
        <v>21</v>
      </c>
      <c r="E9" s="2" t="s">
        <v>22</v>
      </c>
      <c r="F9" s="2" t="s">
        <v>65</v>
      </c>
      <c r="G9" s="2" t="s">
        <v>66</v>
      </c>
      <c r="H9" s="2" t="s">
        <v>46</v>
      </c>
      <c r="I9" s="2" t="s">
        <v>26</v>
      </c>
      <c r="J9" s="2" t="s">
        <v>27</v>
      </c>
      <c r="K9" s="2" t="s">
        <v>28</v>
      </c>
      <c r="L9" s="2" t="s">
        <v>29</v>
      </c>
      <c r="M9" s="2" t="s">
        <v>29</v>
      </c>
      <c r="N9" s="2" t="s">
        <v>29</v>
      </c>
      <c r="O9" s="2" t="s">
        <v>29</v>
      </c>
      <c r="P9" s="2" t="s">
        <v>67</v>
      </c>
      <c r="Q9" s="4" t="str">
        <f>HYPERLINK("http://weibo.com/2614199843/NmI6OzW68")</f>
        <v>http://weibo.com/2614199843/NmI6OzW68</v>
      </c>
      <c r="R9" s="3" t="s">
        <v>63</v>
      </c>
      <c r="S9" s="2" t="s">
        <v>31</v>
      </c>
      <c r="T9" t="s">
        <v>32</v>
      </c>
    </row>
    <row r="10" ht="23" customHeight="1" spans="1:20">
      <c r="A10" s="2">
        <v>9</v>
      </c>
      <c r="B10" s="3" t="s">
        <v>68</v>
      </c>
      <c r="C10" s="2" t="s">
        <v>69</v>
      </c>
      <c r="D10" s="2" t="s">
        <v>21</v>
      </c>
      <c r="E10" s="2" t="s">
        <v>22</v>
      </c>
      <c r="F10" s="2" t="s">
        <v>70</v>
      </c>
      <c r="G10" s="2" t="s">
        <v>71</v>
      </c>
      <c r="H10" s="2" t="s">
        <v>72</v>
      </c>
      <c r="I10" s="2" t="s">
        <v>26</v>
      </c>
      <c r="J10" s="2" t="s">
        <v>27</v>
      </c>
      <c r="K10" s="2" t="s">
        <v>28</v>
      </c>
      <c r="L10" s="2" t="s">
        <v>29</v>
      </c>
      <c r="M10" s="2" t="s">
        <v>29</v>
      </c>
      <c r="N10" s="2" t="s">
        <v>29</v>
      </c>
      <c r="O10" s="2" t="s">
        <v>29</v>
      </c>
      <c r="P10" s="2" t="s">
        <v>73</v>
      </c>
      <c r="Q10" s="4" t="str">
        <f>HYPERLINK("http://weibo.com/5799412273/NmHlxyAe9")</f>
        <v>http://weibo.com/5799412273/NmHlxyAe9</v>
      </c>
      <c r="R10" s="3" t="s">
        <v>68</v>
      </c>
      <c r="S10" s="2" t="s">
        <v>31</v>
      </c>
      <c r="T10" t="s">
        <v>32</v>
      </c>
    </row>
    <row r="11" ht="23" customHeight="1" spans="1:20">
      <c r="A11" s="2">
        <v>10</v>
      </c>
      <c r="B11" s="3" t="s">
        <v>19</v>
      </c>
      <c r="C11" s="2" t="s">
        <v>74</v>
      </c>
      <c r="D11" s="2" t="s">
        <v>21</v>
      </c>
      <c r="E11" s="2" t="s">
        <v>22</v>
      </c>
      <c r="F11" s="2" t="s">
        <v>75</v>
      </c>
      <c r="G11" s="2" t="s">
        <v>76</v>
      </c>
      <c r="H11" s="2" t="s">
        <v>77</v>
      </c>
      <c r="I11" s="2" t="s">
        <v>26</v>
      </c>
      <c r="J11" s="2" t="s">
        <v>27</v>
      </c>
      <c r="K11" s="2" t="s">
        <v>28</v>
      </c>
      <c r="L11" s="2" t="s">
        <v>29</v>
      </c>
      <c r="M11" s="2" t="s">
        <v>29</v>
      </c>
      <c r="N11" s="2" t="s">
        <v>29</v>
      </c>
      <c r="O11" s="2" t="s">
        <v>29</v>
      </c>
      <c r="P11" s="2" t="s">
        <v>78</v>
      </c>
      <c r="Q11" s="4" t="str">
        <f>HYPERLINK("http://weibo.com/6668198681/NmGTQqaLS")</f>
        <v>http://weibo.com/6668198681/NmGTQqaLS</v>
      </c>
      <c r="R11" s="3" t="s">
        <v>19</v>
      </c>
      <c r="S11" s="2" t="s">
        <v>31</v>
      </c>
      <c r="T11" t="s">
        <v>32</v>
      </c>
    </row>
    <row r="12" ht="23" customHeight="1" spans="1:20">
      <c r="A12" s="2">
        <v>11</v>
      </c>
      <c r="B12" s="3" t="s">
        <v>19</v>
      </c>
      <c r="C12" s="2" t="s">
        <v>79</v>
      </c>
      <c r="D12" s="2" t="s">
        <v>21</v>
      </c>
      <c r="E12" s="2" t="s">
        <v>22</v>
      </c>
      <c r="F12" s="2" t="s">
        <v>80</v>
      </c>
      <c r="G12" s="2" t="s">
        <v>81</v>
      </c>
      <c r="H12" s="2" t="s">
        <v>77</v>
      </c>
      <c r="I12" s="2" t="s">
        <v>26</v>
      </c>
      <c r="J12" s="2" t="s">
        <v>27</v>
      </c>
      <c r="K12" s="2" t="s">
        <v>28</v>
      </c>
      <c r="L12" s="2" t="s">
        <v>29</v>
      </c>
      <c r="M12" s="2" t="s">
        <v>29</v>
      </c>
      <c r="N12" s="2" t="s">
        <v>29</v>
      </c>
      <c r="O12" s="2" t="s">
        <v>29</v>
      </c>
      <c r="P12" s="2" t="s">
        <v>29</v>
      </c>
      <c r="Q12" s="4" t="str">
        <f>HYPERLINK("http://weibo.com/6906466490/NmFvxcn30")</f>
        <v>http://weibo.com/6906466490/NmFvxcn30</v>
      </c>
      <c r="R12" s="3" t="s">
        <v>19</v>
      </c>
      <c r="S12" s="2" t="s">
        <v>31</v>
      </c>
      <c r="T12" t="s">
        <v>32</v>
      </c>
    </row>
    <row r="13" ht="23" customHeight="1" spans="1:20">
      <c r="A13" s="2">
        <v>12</v>
      </c>
      <c r="B13" s="3" t="s">
        <v>82</v>
      </c>
      <c r="C13" s="2" t="s">
        <v>83</v>
      </c>
      <c r="D13" s="2" t="s">
        <v>21</v>
      </c>
      <c r="E13" s="2" t="s">
        <v>22</v>
      </c>
      <c r="F13" s="2" t="s">
        <v>84</v>
      </c>
      <c r="G13" s="2" t="s">
        <v>85</v>
      </c>
      <c r="H13" s="2" t="s">
        <v>86</v>
      </c>
      <c r="I13" s="2" t="s">
        <v>26</v>
      </c>
      <c r="J13" s="2" t="s">
        <v>27</v>
      </c>
      <c r="K13" s="2" t="s">
        <v>28</v>
      </c>
      <c r="L13" s="2" t="s">
        <v>29</v>
      </c>
      <c r="M13" s="2" t="s">
        <v>29</v>
      </c>
      <c r="N13" s="2" t="s">
        <v>29</v>
      </c>
      <c r="O13" s="2" t="s">
        <v>29</v>
      </c>
      <c r="P13" s="2" t="s">
        <v>87</v>
      </c>
      <c r="Q13" s="4" t="str">
        <f>HYPERLINK("http://weibo.com/7860297101/NmF2usxIh")</f>
        <v>http://weibo.com/7860297101/NmF2usxIh</v>
      </c>
      <c r="R13" s="3" t="s">
        <v>82</v>
      </c>
      <c r="S13" s="2" t="s">
        <v>31</v>
      </c>
      <c r="T13" t="s">
        <v>32</v>
      </c>
    </row>
    <row r="14" ht="23" customHeight="1" spans="1:20">
      <c r="A14" s="2">
        <v>13</v>
      </c>
      <c r="B14" s="3" t="s">
        <v>19</v>
      </c>
      <c r="C14" s="2" t="s">
        <v>88</v>
      </c>
      <c r="D14" s="2" t="s">
        <v>21</v>
      </c>
      <c r="E14" s="2" t="s">
        <v>22</v>
      </c>
      <c r="F14" s="2" t="s">
        <v>89</v>
      </c>
      <c r="G14" s="2" t="s">
        <v>90</v>
      </c>
      <c r="H14" s="2" t="s">
        <v>91</v>
      </c>
      <c r="I14" s="2" t="s">
        <v>26</v>
      </c>
      <c r="J14" s="2" t="s">
        <v>27</v>
      </c>
      <c r="K14" s="2" t="s">
        <v>28</v>
      </c>
      <c r="L14" s="2" t="s">
        <v>29</v>
      </c>
      <c r="M14" s="2" t="s">
        <v>29</v>
      </c>
      <c r="N14" s="2" t="s">
        <v>29</v>
      </c>
      <c r="O14" s="2" t="s">
        <v>29</v>
      </c>
      <c r="P14" s="2" t="s">
        <v>92</v>
      </c>
      <c r="Q14" s="4" t="str">
        <f>HYPERLINK("http://weibo.com/7714954663/NmE8izc4d")</f>
        <v>http://weibo.com/7714954663/NmE8izc4d</v>
      </c>
      <c r="R14" s="3" t="s">
        <v>19</v>
      </c>
      <c r="S14" s="2" t="s">
        <v>31</v>
      </c>
      <c r="T14" t="s">
        <v>32</v>
      </c>
    </row>
    <row r="15" ht="23" customHeight="1" spans="1:20">
      <c r="A15" s="2">
        <v>14</v>
      </c>
      <c r="B15" s="3" t="s">
        <v>19</v>
      </c>
      <c r="C15" s="2" t="s">
        <v>93</v>
      </c>
      <c r="D15" s="2" t="s">
        <v>21</v>
      </c>
      <c r="E15" s="2" t="s">
        <v>22</v>
      </c>
      <c r="F15" s="2" t="s">
        <v>94</v>
      </c>
      <c r="G15" s="2" t="s">
        <v>95</v>
      </c>
      <c r="H15" s="2" t="s">
        <v>96</v>
      </c>
      <c r="I15" s="2" t="s">
        <v>26</v>
      </c>
      <c r="J15" s="2" t="s">
        <v>27</v>
      </c>
      <c r="K15" s="2" t="s">
        <v>28</v>
      </c>
      <c r="L15" s="2" t="s">
        <v>29</v>
      </c>
      <c r="M15" s="2" t="s">
        <v>29</v>
      </c>
      <c r="N15" s="2" t="s">
        <v>29</v>
      </c>
      <c r="O15" s="2" t="s">
        <v>29</v>
      </c>
      <c r="P15" s="2" t="s">
        <v>97</v>
      </c>
      <c r="Q15" s="4" t="str">
        <f>HYPERLINK("http://weibo.com/7320549989/NmDGAjfCz")</f>
        <v>http://weibo.com/7320549989/NmDGAjfCz</v>
      </c>
      <c r="R15" s="3" t="s">
        <v>19</v>
      </c>
      <c r="S15" s="2" t="s">
        <v>31</v>
      </c>
      <c r="T15" t="s">
        <v>32</v>
      </c>
    </row>
    <row r="16" ht="23" customHeight="1" spans="1:20">
      <c r="A16" s="2">
        <v>15</v>
      </c>
      <c r="B16" s="3" t="s">
        <v>98</v>
      </c>
      <c r="C16" s="2" t="s">
        <v>99</v>
      </c>
      <c r="D16" s="2" t="s">
        <v>21</v>
      </c>
      <c r="E16" s="2" t="s">
        <v>22</v>
      </c>
      <c r="F16" s="2" t="s">
        <v>100</v>
      </c>
      <c r="G16" s="2" t="s">
        <v>101</v>
      </c>
      <c r="H16" s="2" t="s">
        <v>102</v>
      </c>
      <c r="I16" s="2" t="s">
        <v>26</v>
      </c>
      <c r="J16" s="2" t="s">
        <v>27</v>
      </c>
      <c r="K16" s="2" t="s">
        <v>28</v>
      </c>
      <c r="L16" s="2" t="s">
        <v>29</v>
      </c>
      <c r="M16" s="2" t="s">
        <v>29</v>
      </c>
      <c r="N16" s="2" t="s">
        <v>29</v>
      </c>
      <c r="O16" s="2" t="s">
        <v>29</v>
      </c>
      <c r="P16" s="2" t="s">
        <v>103</v>
      </c>
      <c r="Q16" s="4" t="str">
        <f>HYPERLINK("http://weibo.com/1747495580/NmDk0yodZ")</f>
        <v>http://weibo.com/1747495580/NmDk0yodZ</v>
      </c>
      <c r="R16" s="3" t="s">
        <v>98</v>
      </c>
      <c r="S16" s="2" t="s">
        <v>31</v>
      </c>
      <c r="T16" t="s">
        <v>32</v>
      </c>
    </row>
    <row r="17" ht="23" customHeight="1" spans="1:20">
      <c r="A17" s="2">
        <v>16</v>
      </c>
      <c r="B17" s="3" t="s">
        <v>19</v>
      </c>
      <c r="C17" s="2" t="s">
        <v>104</v>
      </c>
      <c r="D17" s="2" t="s">
        <v>21</v>
      </c>
      <c r="E17" s="2" t="s">
        <v>22</v>
      </c>
      <c r="F17" s="2" t="s">
        <v>105</v>
      </c>
      <c r="G17" s="2" t="s">
        <v>106</v>
      </c>
      <c r="H17" s="2" t="s">
        <v>46</v>
      </c>
      <c r="I17" s="2" t="s">
        <v>26</v>
      </c>
      <c r="J17" s="2" t="s">
        <v>27</v>
      </c>
      <c r="K17" s="2" t="s">
        <v>28</v>
      </c>
      <c r="L17" s="2" t="s">
        <v>29</v>
      </c>
      <c r="M17" s="2" t="s">
        <v>29</v>
      </c>
      <c r="N17" s="2" t="s">
        <v>29</v>
      </c>
      <c r="O17" s="2" t="s">
        <v>29</v>
      </c>
      <c r="P17" s="2" t="s">
        <v>107</v>
      </c>
      <c r="Q17" s="4" t="str">
        <f>HYPERLINK("http://weibo.com/7727059726/NmD7OE0bM")</f>
        <v>http://weibo.com/7727059726/NmD7OE0bM</v>
      </c>
      <c r="R17" s="3" t="s">
        <v>19</v>
      </c>
      <c r="S17" s="2" t="s">
        <v>31</v>
      </c>
      <c r="T17" t="s">
        <v>32</v>
      </c>
    </row>
    <row r="18" ht="23" customHeight="1" spans="1:20">
      <c r="A18" s="2">
        <v>17</v>
      </c>
      <c r="B18" s="3" t="s">
        <v>108</v>
      </c>
      <c r="C18" s="2" t="s">
        <v>109</v>
      </c>
      <c r="D18" s="2" t="s">
        <v>21</v>
      </c>
      <c r="E18" s="2" t="s">
        <v>22</v>
      </c>
      <c r="F18" s="2" t="s">
        <v>110</v>
      </c>
      <c r="G18" s="2" t="s">
        <v>111</v>
      </c>
      <c r="H18" s="2" t="s">
        <v>112</v>
      </c>
      <c r="I18" s="2" t="s">
        <v>26</v>
      </c>
      <c r="J18" s="2" t="s">
        <v>27</v>
      </c>
      <c r="K18" s="2" t="s">
        <v>28</v>
      </c>
      <c r="L18" s="2" t="s">
        <v>29</v>
      </c>
      <c r="M18" s="2" t="s">
        <v>29</v>
      </c>
      <c r="N18" s="2" t="s">
        <v>29</v>
      </c>
      <c r="O18" s="2" t="s">
        <v>29</v>
      </c>
      <c r="P18" s="2" t="s">
        <v>113</v>
      </c>
      <c r="Q18" s="4" t="str">
        <f>HYPERLINK("http://weibo.com/6919674635/NmCSFvewp")</f>
        <v>http://weibo.com/6919674635/NmCSFvewp</v>
      </c>
      <c r="R18" s="3" t="s">
        <v>108</v>
      </c>
      <c r="S18" s="2" t="s">
        <v>31</v>
      </c>
      <c r="T18" t="s">
        <v>32</v>
      </c>
    </row>
    <row r="19" ht="23" customHeight="1" spans="1:20">
      <c r="A19" s="2">
        <v>18</v>
      </c>
      <c r="B19" s="3" t="s">
        <v>114</v>
      </c>
      <c r="C19" s="2" t="s">
        <v>115</v>
      </c>
      <c r="D19" s="2" t="s">
        <v>21</v>
      </c>
      <c r="E19" s="2" t="s">
        <v>22</v>
      </c>
      <c r="F19" s="2" t="s">
        <v>116</v>
      </c>
      <c r="G19" s="2" t="s">
        <v>117</v>
      </c>
      <c r="H19" s="2" t="s">
        <v>96</v>
      </c>
      <c r="I19" s="2" t="s">
        <v>26</v>
      </c>
      <c r="J19" s="2" t="s">
        <v>27</v>
      </c>
      <c r="K19" s="2" t="s">
        <v>28</v>
      </c>
      <c r="L19" s="2" t="s">
        <v>29</v>
      </c>
      <c r="M19" s="2" t="s">
        <v>29</v>
      </c>
      <c r="N19" s="2" t="s">
        <v>29</v>
      </c>
      <c r="O19" s="2" t="s">
        <v>29</v>
      </c>
      <c r="P19" s="2" t="s">
        <v>118</v>
      </c>
      <c r="Q19" s="4" t="str">
        <f>HYPERLINK("http://weibo.com/1906058444/NmCRm0jDQ")</f>
        <v>http://weibo.com/1906058444/NmCRm0jDQ</v>
      </c>
      <c r="R19" s="3" t="s">
        <v>114</v>
      </c>
      <c r="S19" s="2" t="s">
        <v>31</v>
      </c>
      <c r="T19" t="s">
        <v>32</v>
      </c>
    </row>
    <row r="20" ht="23" customHeight="1" spans="1:20">
      <c r="A20" s="2">
        <v>19</v>
      </c>
      <c r="B20" s="3" t="s">
        <v>119</v>
      </c>
      <c r="C20" s="2" t="s">
        <v>120</v>
      </c>
      <c r="D20" s="2" t="s">
        <v>21</v>
      </c>
      <c r="E20" s="2" t="s">
        <v>22</v>
      </c>
      <c r="F20" s="2" t="s">
        <v>121</v>
      </c>
      <c r="G20" s="2" t="s">
        <v>122</v>
      </c>
      <c r="H20" s="2" t="s">
        <v>25</v>
      </c>
      <c r="I20" s="2" t="s">
        <v>26</v>
      </c>
      <c r="J20" s="2" t="s">
        <v>27</v>
      </c>
      <c r="K20" s="2" t="s">
        <v>28</v>
      </c>
      <c r="L20" s="2" t="s">
        <v>29</v>
      </c>
      <c r="M20" s="2" t="s">
        <v>29</v>
      </c>
      <c r="N20" s="2" t="s">
        <v>29</v>
      </c>
      <c r="O20" s="2" t="s">
        <v>29</v>
      </c>
      <c r="P20" s="2" t="s">
        <v>123</v>
      </c>
      <c r="Q20" s="4" t="str">
        <f>HYPERLINK("http://weibo.com/6969989190/NmCOWbmT8")</f>
        <v>http://weibo.com/6969989190/NmCOWbmT8</v>
      </c>
      <c r="R20" s="3" t="s">
        <v>119</v>
      </c>
      <c r="S20" s="2" t="s">
        <v>31</v>
      </c>
      <c r="T20" t="s">
        <v>32</v>
      </c>
    </row>
    <row r="21" ht="23" customHeight="1" spans="1:20">
      <c r="A21" s="2">
        <v>20</v>
      </c>
      <c r="B21" s="3" t="s">
        <v>19</v>
      </c>
      <c r="C21" s="2" t="s">
        <v>124</v>
      </c>
      <c r="D21" s="2" t="s">
        <v>21</v>
      </c>
      <c r="E21" s="2" t="s">
        <v>22</v>
      </c>
      <c r="F21" s="2" t="s">
        <v>125</v>
      </c>
      <c r="G21" s="2" t="s">
        <v>126</v>
      </c>
      <c r="H21" s="2" t="s">
        <v>72</v>
      </c>
      <c r="I21" s="2" t="s">
        <v>26</v>
      </c>
      <c r="J21" s="2" t="s">
        <v>27</v>
      </c>
      <c r="K21" s="2" t="s">
        <v>28</v>
      </c>
      <c r="L21" s="2" t="s">
        <v>29</v>
      </c>
      <c r="M21" s="2" t="s">
        <v>29</v>
      </c>
      <c r="N21" s="2" t="s">
        <v>29</v>
      </c>
      <c r="O21" s="2" t="s">
        <v>29</v>
      </c>
      <c r="P21" s="2" t="s">
        <v>127</v>
      </c>
      <c r="Q21" s="4" t="str">
        <f>HYPERLINK("http://weibo.com/1280623992/NmCLQtcKe")</f>
        <v>http://weibo.com/1280623992/NmCLQtcKe</v>
      </c>
      <c r="R21" s="3" t="s">
        <v>19</v>
      </c>
      <c r="S21" s="2" t="s">
        <v>31</v>
      </c>
      <c r="T21" t="s">
        <v>32</v>
      </c>
    </row>
    <row r="22" ht="23" customHeight="1" spans="1:20">
      <c r="A22" s="2">
        <v>21</v>
      </c>
      <c r="B22" s="3" t="s">
        <v>19</v>
      </c>
      <c r="C22" s="2" t="s">
        <v>128</v>
      </c>
      <c r="D22" s="2" t="s">
        <v>21</v>
      </c>
      <c r="E22" s="2" t="s">
        <v>22</v>
      </c>
      <c r="F22" s="2" t="s">
        <v>129</v>
      </c>
      <c r="G22" s="2" t="s">
        <v>130</v>
      </c>
      <c r="H22" s="2" t="s">
        <v>25</v>
      </c>
      <c r="I22" s="2" t="s">
        <v>26</v>
      </c>
      <c r="J22" s="2" t="s">
        <v>27</v>
      </c>
      <c r="K22" s="2" t="s">
        <v>28</v>
      </c>
      <c r="L22" s="2" t="s">
        <v>29</v>
      </c>
      <c r="M22" s="2" t="s">
        <v>29</v>
      </c>
      <c r="N22" s="2" t="s">
        <v>29</v>
      </c>
      <c r="O22" s="2" t="s">
        <v>29</v>
      </c>
      <c r="P22" s="2" t="s">
        <v>131</v>
      </c>
      <c r="Q22" s="4" t="str">
        <f>HYPERLINK("http://weibo.com/7396154782/NmCJ2rD8W")</f>
        <v>http://weibo.com/7396154782/NmCJ2rD8W</v>
      </c>
      <c r="R22" s="3" t="s">
        <v>19</v>
      </c>
      <c r="S22" s="2" t="s">
        <v>31</v>
      </c>
      <c r="T22" t="s">
        <v>32</v>
      </c>
    </row>
    <row r="23" ht="23" customHeight="1" spans="1:20">
      <c r="A23" s="2">
        <v>22</v>
      </c>
      <c r="B23" s="3" t="s">
        <v>132</v>
      </c>
      <c r="C23" s="2" t="s">
        <v>133</v>
      </c>
      <c r="D23" s="2" t="s">
        <v>21</v>
      </c>
      <c r="E23" s="2" t="s">
        <v>22</v>
      </c>
      <c r="F23" s="2" t="s">
        <v>134</v>
      </c>
      <c r="G23" s="2" t="s">
        <v>135</v>
      </c>
      <c r="H23" s="2" t="s">
        <v>46</v>
      </c>
      <c r="I23" s="2" t="s">
        <v>26</v>
      </c>
      <c r="J23" s="2" t="s">
        <v>27</v>
      </c>
      <c r="K23" s="2" t="s">
        <v>28</v>
      </c>
      <c r="L23" s="2" t="s">
        <v>29</v>
      </c>
      <c r="M23" s="2" t="s">
        <v>29</v>
      </c>
      <c r="N23" s="2" t="s">
        <v>29</v>
      </c>
      <c r="O23" s="2" t="s">
        <v>29</v>
      </c>
      <c r="P23" s="2" t="s">
        <v>136</v>
      </c>
      <c r="Q23" s="4" t="str">
        <f>HYPERLINK("http://weibo.com/3265316491/NmCIlANlh")</f>
        <v>http://weibo.com/3265316491/NmCIlANlh</v>
      </c>
      <c r="R23" s="3" t="s">
        <v>132</v>
      </c>
      <c r="S23" s="2" t="s">
        <v>31</v>
      </c>
      <c r="T23" t="s">
        <v>32</v>
      </c>
    </row>
    <row r="24" ht="23" customHeight="1" spans="1:20">
      <c r="A24" s="2">
        <v>23</v>
      </c>
      <c r="B24" s="3" t="s">
        <v>137</v>
      </c>
      <c r="C24" s="2" t="s">
        <v>138</v>
      </c>
      <c r="D24" s="2" t="s">
        <v>21</v>
      </c>
      <c r="E24" s="2" t="s">
        <v>22</v>
      </c>
      <c r="F24" s="2" t="s">
        <v>139</v>
      </c>
      <c r="G24" s="2" t="s">
        <v>140</v>
      </c>
      <c r="H24" s="2" t="s">
        <v>46</v>
      </c>
      <c r="I24" s="2" t="s">
        <v>26</v>
      </c>
      <c r="J24" s="2" t="s">
        <v>27</v>
      </c>
      <c r="K24" s="2" t="s">
        <v>28</v>
      </c>
      <c r="L24" s="2" t="s">
        <v>29</v>
      </c>
      <c r="M24" s="2" t="s">
        <v>29</v>
      </c>
      <c r="N24" s="2" t="s">
        <v>29</v>
      </c>
      <c r="O24" s="2" t="s">
        <v>29</v>
      </c>
      <c r="P24" s="2" t="s">
        <v>141</v>
      </c>
      <c r="Q24" s="4" t="str">
        <f>HYPERLINK("http://weibo.com/1341839177/NmCHpy3Sw")</f>
        <v>http://weibo.com/1341839177/NmCHpy3Sw</v>
      </c>
      <c r="R24" s="3" t="s">
        <v>137</v>
      </c>
      <c r="S24" s="2" t="s">
        <v>31</v>
      </c>
      <c r="T24" t="s">
        <v>32</v>
      </c>
    </row>
    <row r="25" ht="23" customHeight="1" spans="1:20">
      <c r="A25" s="2">
        <v>24</v>
      </c>
      <c r="B25" s="3" t="s">
        <v>142</v>
      </c>
      <c r="C25" s="2" t="s">
        <v>143</v>
      </c>
      <c r="D25" s="2" t="s">
        <v>21</v>
      </c>
      <c r="E25" s="2" t="s">
        <v>22</v>
      </c>
      <c r="F25" s="2" t="s">
        <v>144</v>
      </c>
      <c r="G25" s="2" t="s">
        <v>145</v>
      </c>
      <c r="H25" s="2" t="s">
        <v>146</v>
      </c>
      <c r="I25" s="2" t="s">
        <v>26</v>
      </c>
      <c r="J25" s="2" t="s">
        <v>27</v>
      </c>
      <c r="K25" s="2" t="s">
        <v>28</v>
      </c>
      <c r="L25" s="2" t="s">
        <v>29</v>
      </c>
      <c r="M25" s="2" t="s">
        <v>29</v>
      </c>
      <c r="N25" s="2" t="s">
        <v>29</v>
      </c>
      <c r="O25" s="2" t="s">
        <v>29</v>
      </c>
      <c r="P25" s="2" t="s">
        <v>147</v>
      </c>
      <c r="Q25" s="4" t="str">
        <f>HYPERLINK("http://weibo.com/3625422907/NmCFN8r7B")</f>
        <v>http://weibo.com/3625422907/NmCFN8r7B</v>
      </c>
      <c r="R25" s="3" t="s">
        <v>142</v>
      </c>
      <c r="S25" s="2" t="s">
        <v>31</v>
      </c>
      <c r="T25" t="s">
        <v>32</v>
      </c>
    </row>
    <row r="26" ht="23" customHeight="1" spans="1:20">
      <c r="A26" s="2">
        <v>25</v>
      </c>
      <c r="B26" s="3" t="s">
        <v>148</v>
      </c>
      <c r="C26" s="2" t="s">
        <v>149</v>
      </c>
      <c r="D26" s="2" t="s">
        <v>21</v>
      </c>
      <c r="E26" s="2" t="s">
        <v>22</v>
      </c>
      <c r="F26" s="2" t="s">
        <v>150</v>
      </c>
      <c r="G26" s="2" t="s">
        <v>151</v>
      </c>
      <c r="H26" s="2" t="s">
        <v>152</v>
      </c>
      <c r="I26" s="2" t="s">
        <v>26</v>
      </c>
      <c r="J26" s="2" t="s">
        <v>27</v>
      </c>
      <c r="K26" s="2" t="s">
        <v>28</v>
      </c>
      <c r="L26" s="2" t="s">
        <v>29</v>
      </c>
      <c r="M26" s="2" t="s">
        <v>29</v>
      </c>
      <c r="N26" s="2" t="s">
        <v>29</v>
      </c>
      <c r="O26" s="2" t="s">
        <v>29</v>
      </c>
      <c r="P26" s="2" t="s">
        <v>153</v>
      </c>
      <c r="Q26" s="4" t="str">
        <f>HYPERLINK("http://weibo.com/1053654475/NmCEW2Id9")</f>
        <v>http://weibo.com/1053654475/NmCEW2Id9</v>
      </c>
      <c r="R26" s="3" t="s">
        <v>148</v>
      </c>
      <c r="S26" s="2" t="s">
        <v>31</v>
      </c>
      <c r="T26" t="s">
        <v>32</v>
      </c>
    </row>
    <row r="27" ht="23" customHeight="1" spans="1:20">
      <c r="A27" s="2">
        <v>26</v>
      </c>
      <c r="B27" s="3" t="s">
        <v>154</v>
      </c>
      <c r="C27" s="2" t="s">
        <v>155</v>
      </c>
      <c r="D27" s="2" t="s">
        <v>21</v>
      </c>
      <c r="E27" s="2" t="s">
        <v>22</v>
      </c>
      <c r="F27" s="2" t="s">
        <v>156</v>
      </c>
      <c r="G27" s="2" t="s">
        <v>157</v>
      </c>
      <c r="H27" s="2" t="s">
        <v>36</v>
      </c>
      <c r="I27" s="2" t="s">
        <v>26</v>
      </c>
      <c r="J27" s="2" t="s">
        <v>27</v>
      </c>
      <c r="K27" s="2" t="s">
        <v>28</v>
      </c>
      <c r="L27" s="2" t="s">
        <v>29</v>
      </c>
      <c r="M27" s="2" t="s">
        <v>29</v>
      </c>
      <c r="N27" s="2" t="s">
        <v>29</v>
      </c>
      <c r="O27" s="2" t="s">
        <v>29</v>
      </c>
      <c r="P27" s="2" t="s">
        <v>158</v>
      </c>
      <c r="Q27" s="4" t="str">
        <f>HYPERLINK("http://weibo.com/6040053614/NmCzrkr83")</f>
        <v>http://weibo.com/6040053614/NmCzrkr83</v>
      </c>
      <c r="R27" s="3" t="s">
        <v>154</v>
      </c>
      <c r="S27" s="2" t="s">
        <v>31</v>
      </c>
      <c r="T27" t="s">
        <v>32</v>
      </c>
    </row>
    <row r="28" ht="23" customHeight="1" spans="1:20">
      <c r="A28" s="2">
        <v>27</v>
      </c>
      <c r="B28" s="3" t="s">
        <v>159</v>
      </c>
      <c r="C28" s="2" t="s">
        <v>160</v>
      </c>
      <c r="D28" s="2" t="s">
        <v>21</v>
      </c>
      <c r="E28" s="2" t="s">
        <v>22</v>
      </c>
      <c r="F28" s="2" t="s">
        <v>161</v>
      </c>
      <c r="G28" s="2" t="s">
        <v>162</v>
      </c>
      <c r="H28" s="2" t="s">
        <v>163</v>
      </c>
      <c r="I28" s="2" t="s">
        <v>26</v>
      </c>
      <c r="J28" s="2" t="s">
        <v>27</v>
      </c>
      <c r="K28" s="2" t="s">
        <v>28</v>
      </c>
      <c r="L28" s="2" t="s">
        <v>29</v>
      </c>
      <c r="M28" s="2" t="s">
        <v>29</v>
      </c>
      <c r="N28" s="2" t="s">
        <v>29</v>
      </c>
      <c r="O28" s="2" t="s">
        <v>29</v>
      </c>
      <c r="P28" s="2" t="s">
        <v>164</v>
      </c>
      <c r="Q28" s="4" t="str">
        <f>HYPERLINK("http://weibo.com/6054822596/NmCxG0EZ7")</f>
        <v>http://weibo.com/6054822596/NmCxG0EZ7</v>
      </c>
      <c r="R28" s="3" t="s">
        <v>159</v>
      </c>
      <c r="S28" s="2" t="s">
        <v>31</v>
      </c>
      <c r="T28" t="s">
        <v>32</v>
      </c>
    </row>
    <row r="29" ht="23" customHeight="1" spans="1:20">
      <c r="A29" s="2">
        <v>28</v>
      </c>
      <c r="B29" s="3" t="s">
        <v>165</v>
      </c>
      <c r="C29" s="2" t="s">
        <v>166</v>
      </c>
      <c r="D29" s="2" t="s">
        <v>167</v>
      </c>
      <c r="E29" s="2" t="s">
        <v>22</v>
      </c>
      <c r="F29" s="2" t="s">
        <v>168</v>
      </c>
      <c r="G29" s="2" t="s">
        <v>169</v>
      </c>
      <c r="H29" s="2" t="s">
        <v>46</v>
      </c>
      <c r="I29" s="2" t="s">
        <v>26</v>
      </c>
      <c r="J29" s="2" t="s">
        <v>27</v>
      </c>
      <c r="K29" s="2" t="s">
        <v>28</v>
      </c>
      <c r="L29" s="2" t="s">
        <v>29</v>
      </c>
      <c r="M29" s="2" t="s">
        <v>29</v>
      </c>
      <c r="N29" s="2" t="s">
        <v>29</v>
      </c>
      <c r="O29" s="2" t="s">
        <v>29</v>
      </c>
      <c r="P29" s="2" t="s">
        <v>170</v>
      </c>
      <c r="Q29" s="4" t="str">
        <f>HYPERLINK("http://weibo.com/1167147710/NmCxn4P05")</f>
        <v>http://weibo.com/1167147710/NmCxn4P05</v>
      </c>
      <c r="R29" s="3" t="s">
        <v>165</v>
      </c>
      <c r="S29" s="2" t="s">
        <v>31</v>
      </c>
      <c r="T29" t="s">
        <v>32</v>
      </c>
    </row>
    <row r="30" ht="23" customHeight="1" spans="1:20">
      <c r="A30" s="2">
        <v>29</v>
      </c>
      <c r="B30" s="3" t="s">
        <v>171</v>
      </c>
      <c r="C30" s="2" t="s">
        <v>172</v>
      </c>
      <c r="D30" s="2" t="s">
        <v>21</v>
      </c>
      <c r="E30" s="2" t="s">
        <v>22</v>
      </c>
      <c r="F30" s="2" t="s">
        <v>173</v>
      </c>
      <c r="G30" s="2" t="s">
        <v>174</v>
      </c>
      <c r="H30" s="2" t="s">
        <v>25</v>
      </c>
      <c r="I30" s="2" t="s">
        <v>26</v>
      </c>
      <c r="J30" s="2" t="s">
        <v>27</v>
      </c>
      <c r="K30" s="2" t="s">
        <v>28</v>
      </c>
      <c r="L30" s="2" t="s">
        <v>29</v>
      </c>
      <c r="M30" s="2" t="s">
        <v>29</v>
      </c>
      <c r="N30" s="2" t="s">
        <v>29</v>
      </c>
      <c r="O30" s="2" t="s">
        <v>29</v>
      </c>
      <c r="P30" s="2" t="s">
        <v>175</v>
      </c>
      <c r="Q30" s="4" t="str">
        <f>HYPERLINK("http://weibo.com/2095592334/NmCxe8tqB")</f>
        <v>http://weibo.com/2095592334/NmCxe8tqB</v>
      </c>
      <c r="R30" s="3" t="s">
        <v>171</v>
      </c>
      <c r="S30" s="2" t="s">
        <v>31</v>
      </c>
      <c r="T30" t="s">
        <v>32</v>
      </c>
    </row>
    <row r="31" ht="23" customHeight="1" spans="1:20">
      <c r="A31" s="2">
        <v>30</v>
      </c>
      <c r="B31" s="3" t="s">
        <v>176</v>
      </c>
      <c r="C31" s="2" t="s">
        <v>177</v>
      </c>
      <c r="D31" s="2" t="s">
        <v>21</v>
      </c>
      <c r="E31" s="2" t="s">
        <v>22</v>
      </c>
      <c r="F31" s="2" t="s">
        <v>178</v>
      </c>
      <c r="G31" s="2" t="s">
        <v>179</v>
      </c>
      <c r="H31" s="2" t="s">
        <v>36</v>
      </c>
      <c r="I31" s="2" t="s">
        <v>26</v>
      </c>
      <c r="J31" s="2" t="s">
        <v>27</v>
      </c>
      <c r="K31" s="2" t="s">
        <v>28</v>
      </c>
      <c r="L31" s="2" t="s">
        <v>29</v>
      </c>
      <c r="M31" s="2" t="s">
        <v>29</v>
      </c>
      <c r="N31" s="2" t="s">
        <v>29</v>
      </c>
      <c r="O31" s="2" t="s">
        <v>29</v>
      </c>
      <c r="P31" s="2" t="s">
        <v>180</v>
      </c>
      <c r="Q31" s="4" t="str">
        <f>HYPERLINK("http://weibo.com/1153229410/NmCuXxumv")</f>
        <v>http://weibo.com/1153229410/NmCuXxumv</v>
      </c>
      <c r="R31" s="3" t="s">
        <v>176</v>
      </c>
      <c r="S31" s="2" t="s">
        <v>31</v>
      </c>
      <c r="T31" t="s">
        <v>32</v>
      </c>
    </row>
    <row r="32" ht="23" customHeight="1" spans="1:20">
      <c r="A32" s="2">
        <v>31</v>
      </c>
      <c r="B32" s="3" t="s">
        <v>181</v>
      </c>
      <c r="C32" s="2" t="s">
        <v>182</v>
      </c>
      <c r="D32" s="2" t="s">
        <v>21</v>
      </c>
      <c r="E32" s="2" t="s">
        <v>22</v>
      </c>
      <c r="F32" s="2" t="s">
        <v>183</v>
      </c>
      <c r="G32" s="2" t="s">
        <v>184</v>
      </c>
      <c r="H32" s="2" t="s">
        <v>25</v>
      </c>
      <c r="I32" s="2" t="s">
        <v>26</v>
      </c>
      <c r="J32" s="2" t="s">
        <v>27</v>
      </c>
      <c r="K32" s="2" t="s">
        <v>28</v>
      </c>
      <c r="L32" s="2" t="s">
        <v>29</v>
      </c>
      <c r="M32" s="2" t="s">
        <v>29</v>
      </c>
      <c r="N32" s="2" t="s">
        <v>29</v>
      </c>
      <c r="O32" s="2" t="s">
        <v>29</v>
      </c>
      <c r="P32" s="2" t="s">
        <v>185</v>
      </c>
      <c r="Q32" s="4" t="str">
        <f>HYPERLINK("http://weibo.com/1926990014/NmCudnjgp")</f>
        <v>http://weibo.com/1926990014/NmCudnjgp</v>
      </c>
      <c r="R32" s="3" t="s">
        <v>181</v>
      </c>
      <c r="S32" s="2" t="s">
        <v>31</v>
      </c>
      <c r="T32" t="s">
        <v>32</v>
      </c>
    </row>
    <row r="33" ht="23" customHeight="1" spans="1:20">
      <c r="A33" s="2">
        <v>32</v>
      </c>
      <c r="B33" s="3" t="s">
        <v>186</v>
      </c>
      <c r="C33" s="2" t="s">
        <v>187</v>
      </c>
      <c r="D33" s="2" t="s">
        <v>21</v>
      </c>
      <c r="E33" s="2" t="s">
        <v>22</v>
      </c>
      <c r="F33" s="2" t="s">
        <v>188</v>
      </c>
      <c r="G33" s="2" t="s">
        <v>189</v>
      </c>
      <c r="H33" s="2" t="s">
        <v>190</v>
      </c>
      <c r="I33" s="2" t="s">
        <v>26</v>
      </c>
      <c r="J33" s="2" t="s">
        <v>27</v>
      </c>
      <c r="K33" s="2" t="s">
        <v>28</v>
      </c>
      <c r="L33" s="2" t="s">
        <v>29</v>
      </c>
      <c r="M33" s="2" t="s">
        <v>29</v>
      </c>
      <c r="N33" s="2" t="s">
        <v>29</v>
      </c>
      <c r="O33" s="2" t="s">
        <v>29</v>
      </c>
      <c r="P33" s="2" t="s">
        <v>191</v>
      </c>
      <c r="Q33" s="4" t="str">
        <f>HYPERLINK("http://weibo.com/2878570890/NmBbACoFx")</f>
        <v>http://weibo.com/2878570890/NmBbACoFx</v>
      </c>
      <c r="R33" s="3" t="s">
        <v>186</v>
      </c>
      <c r="S33" s="2" t="s">
        <v>31</v>
      </c>
      <c r="T33" t="s">
        <v>32</v>
      </c>
    </row>
    <row r="34" ht="23" customHeight="1" spans="1:20">
      <c r="A34" s="2">
        <v>33</v>
      </c>
      <c r="B34" s="3" t="s">
        <v>192</v>
      </c>
      <c r="C34" s="2" t="s">
        <v>193</v>
      </c>
      <c r="D34" s="2" t="s">
        <v>21</v>
      </c>
      <c r="E34" s="2" t="s">
        <v>22</v>
      </c>
      <c r="F34" s="2" t="s">
        <v>194</v>
      </c>
      <c r="G34" s="2" t="s">
        <v>195</v>
      </c>
      <c r="H34" s="2" t="s">
        <v>112</v>
      </c>
      <c r="I34" s="2" t="s">
        <v>26</v>
      </c>
      <c r="J34" s="2" t="s">
        <v>27</v>
      </c>
      <c r="K34" s="2" t="s">
        <v>28</v>
      </c>
      <c r="L34" s="2" t="s">
        <v>29</v>
      </c>
      <c r="M34" s="2" t="s">
        <v>29</v>
      </c>
      <c r="N34" s="2" t="s">
        <v>29</v>
      </c>
      <c r="O34" s="2" t="s">
        <v>29</v>
      </c>
      <c r="P34" s="2" t="s">
        <v>196</v>
      </c>
      <c r="Q34" s="4" t="str">
        <f>HYPERLINK("http://weibo.com/7847838113/NmB9oCnz0")</f>
        <v>http://weibo.com/7847838113/NmB9oCnz0</v>
      </c>
      <c r="R34" s="3" t="s">
        <v>192</v>
      </c>
      <c r="S34" s="2" t="s">
        <v>31</v>
      </c>
      <c r="T34" t="s">
        <v>32</v>
      </c>
    </row>
    <row r="35" ht="23" customHeight="1" spans="1:20">
      <c r="A35" s="2">
        <v>34</v>
      </c>
      <c r="B35" s="3" t="s">
        <v>19</v>
      </c>
      <c r="C35" s="2" t="s">
        <v>197</v>
      </c>
      <c r="D35" s="2" t="s">
        <v>21</v>
      </c>
      <c r="E35" s="2" t="s">
        <v>22</v>
      </c>
      <c r="F35" s="2" t="s">
        <v>198</v>
      </c>
      <c r="G35" s="2" t="s">
        <v>199</v>
      </c>
      <c r="H35" s="2" t="s">
        <v>25</v>
      </c>
      <c r="I35" s="2" t="s">
        <v>26</v>
      </c>
      <c r="J35" s="2" t="s">
        <v>27</v>
      </c>
      <c r="K35" s="2" t="s">
        <v>28</v>
      </c>
      <c r="L35" s="2" t="s">
        <v>29</v>
      </c>
      <c r="M35" s="2" t="s">
        <v>29</v>
      </c>
      <c r="N35" s="2" t="s">
        <v>29</v>
      </c>
      <c r="O35" s="2" t="s">
        <v>29</v>
      </c>
      <c r="P35" s="2" t="s">
        <v>113</v>
      </c>
      <c r="Q35" s="4" t="str">
        <f>HYPERLINK("http://weibo.com/7430530154/NmAxjjGKC")</f>
        <v>http://weibo.com/7430530154/NmAxjjGKC</v>
      </c>
      <c r="R35" s="3" t="s">
        <v>19</v>
      </c>
      <c r="S35" s="2" t="s">
        <v>31</v>
      </c>
      <c r="T35" t="s">
        <v>32</v>
      </c>
    </row>
    <row r="36" ht="23" customHeight="1" spans="1:20">
      <c r="A36" s="2">
        <v>35</v>
      </c>
      <c r="B36" s="3" t="s">
        <v>200</v>
      </c>
      <c r="C36" s="2" t="s">
        <v>201</v>
      </c>
      <c r="D36" s="2" t="s">
        <v>21</v>
      </c>
      <c r="E36" s="2" t="s">
        <v>22</v>
      </c>
      <c r="F36" s="2" t="s">
        <v>202</v>
      </c>
      <c r="G36" s="2" t="s">
        <v>203</v>
      </c>
      <c r="H36" s="2" t="s">
        <v>204</v>
      </c>
      <c r="I36" s="2" t="s">
        <v>26</v>
      </c>
      <c r="J36" s="2" t="s">
        <v>27</v>
      </c>
      <c r="K36" s="2" t="s">
        <v>28</v>
      </c>
      <c r="L36" s="2" t="s">
        <v>29</v>
      </c>
      <c r="M36" s="2" t="s">
        <v>29</v>
      </c>
      <c r="N36" s="2" t="s">
        <v>29</v>
      </c>
      <c r="O36" s="2" t="s">
        <v>29</v>
      </c>
      <c r="P36" s="2" t="s">
        <v>107</v>
      </c>
      <c r="Q36" s="4" t="str">
        <f>HYPERLINK("http://weibo.com/7569975863/NmA8iglzS")</f>
        <v>http://weibo.com/7569975863/NmA8iglzS</v>
      </c>
      <c r="R36" s="3" t="s">
        <v>200</v>
      </c>
      <c r="S36" s="2" t="s">
        <v>31</v>
      </c>
      <c r="T36" t="s">
        <v>32</v>
      </c>
    </row>
    <row r="37" ht="23" customHeight="1" spans="1:20">
      <c r="A37" s="2">
        <v>36</v>
      </c>
      <c r="B37" s="3" t="s">
        <v>205</v>
      </c>
      <c r="C37" s="2" t="s">
        <v>206</v>
      </c>
      <c r="D37" s="2" t="s">
        <v>21</v>
      </c>
      <c r="E37" s="2" t="s">
        <v>22</v>
      </c>
      <c r="F37" s="2" t="s">
        <v>207</v>
      </c>
      <c r="G37" s="2" t="s">
        <v>208</v>
      </c>
      <c r="H37" s="2" t="s">
        <v>36</v>
      </c>
      <c r="I37" s="2" t="s">
        <v>26</v>
      </c>
      <c r="J37" s="2" t="s">
        <v>27</v>
      </c>
      <c r="K37" s="2" t="s">
        <v>28</v>
      </c>
      <c r="L37" s="2" t="s">
        <v>29</v>
      </c>
      <c r="M37" s="2" t="s">
        <v>29</v>
      </c>
      <c r="N37" s="2" t="s">
        <v>29</v>
      </c>
      <c r="O37" s="2" t="s">
        <v>29</v>
      </c>
      <c r="P37" s="2" t="s">
        <v>209</v>
      </c>
      <c r="Q37" s="4" t="str">
        <f>HYPERLINK("http://weibo.com/5242429893/NmzYkq3p8")</f>
        <v>http://weibo.com/5242429893/NmzYkq3p8</v>
      </c>
      <c r="R37" s="3" t="s">
        <v>205</v>
      </c>
      <c r="S37" s="2" t="s">
        <v>31</v>
      </c>
      <c r="T37" t="s">
        <v>32</v>
      </c>
    </row>
    <row r="38" ht="23" customHeight="1" spans="1:20">
      <c r="A38" s="2">
        <v>37</v>
      </c>
      <c r="B38" s="3" t="s">
        <v>210</v>
      </c>
      <c r="C38" s="2" t="s">
        <v>211</v>
      </c>
      <c r="D38" s="2" t="s">
        <v>21</v>
      </c>
      <c r="E38" s="2" t="s">
        <v>22</v>
      </c>
      <c r="F38" s="2" t="s">
        <v>212</v>
      </c>
      <c r="G38" s="2" t="s">
        <v>213</v>
      </c>
      <c r="H38" s="2" t="s">
        <v>214</v>
      </c>
      <c r="I38" s="2" t="s">
        <v>26</v>
      </c>
      <c r="J38" s="2" t="s">
        <v>27</v>
      </c>
      <c r="K38" s="2" t="s">
        <v>28</v>
      </c>
      <c r="L38" s="2" t="s">
        <v>29</v>
      </c>
      <c r="M38" s="2" t="s">
        <v>29</v>
      </c>
      <c r="N38" s="2" t="s">
        <v>29</v>
      </c>
      <c r="O38" s="2" t="s">
        <v>107</v>
      </c>
      <c r="P38" s="2" t="s">
        <v>215</v>
      </c>
      <c r="Q38" s="4" t="str">
        <f>HYPERLINK("http://weibo.com/3092993585/NmzPzlrmv")</f>
        <v>http://weibo.com/3092993585/NmzPzlrmv</v>
      </c>
      <c r="R38" s="3" t="s">
        <v>210</v>
      </c>
      <c r="S38" s="2" t="s">
        <v>31</v>
      </c>
      <c r="T38" t="s">
        <v>32</v>
      </c>
    </row>
    <row r="39" ht="23" customHeight="1" spans="1:20">
      <c r="A39" s="2">
        <v>38</v>
      </c>
      <c r="B39" s="3" t="s">
        <v>216</v>
      </c>
      <c r="C39" s="2" t="s">
        <v>217</v>
      </c>
      <c r="D39" s="2" t="s">
        <v>21</v>
      </c>
      <c r="E39" s="2" t="s">
        <v>22</v>
      </c>
      <c r="F39" s="2" t="s">
        <v>218</v>
      </c>
      <c r="G39" s="2" t="s">
        <v>219</v>
      </c>
      <c r="H39" s="2" t="s">
        <v>86</v>
      </c>
      <c r="I39" s="2" t="s">
        <v>26</v>
      </c>
      <c r="J39" s="2" t="s">
        <v>27</v>
      </c>
      <c r="K39" s="2" t="s">
        <v>28</v>
      </c>
      <c r="L39" s="2" t="s">
        <v>29</v>
      </c>
      <c r="M39" s="2" t="s">
        <v>29</v>
      </c>
      <c r="N39" s="2" t="s">
        <v>29</v>
      </c>
      <c r="O39" s="2" t="s">
        <v>29</v>
      </c>
      <c r="P39" s="2" t="s">
        <v>220</v>
      </c>
      <c r="Q39" s="4" t="str">
        <f>HYPERLINK("http://weibo.com/5366027732/NmzufmRFI")</f>
        <v>http://weibo.com/5366027732/NmzufmRFI</v>
      </c>
      <c r="R39" s="3" t="s">
        <v>216</v>
      </c>
      <c r="S39" s="2" t="s">
        <v>31</v>
      </c>
      <c r="T39" t="s">
        <v>32</v>
      </c>
    </row>
    <row r="40" ht="23" customHeight="1" spans="1:20">
      <c r="A40" s="2">
        <v>39</v>
      </c>
      <c r="B40" s="3" t="s">
        <v>221</v>
      </c>
      <c r="C40" s="2" t="s">
        <v>222</v>
      </c>
      <c r="D40" s="2" t="s">
        <v>21</v>
      </c>
      <c r="E40" s="2" t="s">
        <v>22</v>
      </c>
      <c r="F40" s="2" t="s">
        <v>223</v>
      </c>
      <c r="G40" s="2" t="s">
        <v>224</v>
      </c>
      <c r="H40" s="2" t="s">
        <v>46</v>
      </c>
      <c r="I40" s="2" t="s">
        <v>26</v>
      </c>
      <c r="J40" s="2" t="s">
        <v>27</v>
      </c>
      <c r="K40" s="2" t="s">
        <v>28</v>
      </c>
      <c r="L40" s="2" t="s">
        <v>29</v>
      </c>
      <c r="M40" s="2" t="s">
        <v>29</v>
      </c>
      <c r="N40" s="2" t="s">
        <v>29</v>
      </c>
      <c r="O40" s="2" t="s">
        <v>29</v>
      </c>
      <c r="P40" s="2" t="s">
        <v>225</v>
      </c>
      <c r="Q40" s="4" t="str">
        <f>HYPERLINK("http://weibo.com/6257676657/Nmzkzegry")</f>
        <v>http://weibo.com/6257676657/Nmzkzegry</v>
      </c>
      <c r="R40" s="3" t="s">
        <v>221</v>
      </c>
      <c r="S40" s="2" t="s">
        <v>31</v>
      </c>
      <c r="T40" t="s">
        <v>32</v>
      </c>
    </row>
    <row r="41" ht="23" customHeight="1" spans="1:20">
      <c r="A41" s="2">
        <v>40</v>
      </c>
      <c r="B41" s="3" t="s">
        <v>226</v>
      </c>
      <c r="C41" s="2" t="s">
        <v>227</v>
      </c>
      <c r="D41" s="2" t="s">
        <v>21</v>
      </c>
      <c r="E41" s="2" t="s">
        <v>22</v>
      </c>
      <c r="F41" s="2" t="s">
        <v>228</v>
      </c>
      <c r="G41" s="2" t="s">
        <v>229</v>
      </c>
      <c r="H41" s="2" t="s">
        <v>146</v>
      </c>
      <c r="I41" s="2" t="s">
        <v>26</v>
      </c>
      <c r="J41" s="2" t="s">
        <v>27</v>
      </c>
      <c r="K41" s="2" t="s">
        <v>28</v>
      </c>
      <c r="L41" s="2" t="s">
        <v>29</v>
      </c>
      <c r="M41" s="2" t="s">
        <v>29</v>
      </c>
      <c r="N41" s="2" t="s">
        <v>29</v>
      </c>
      <c r="O41" s="2" t="s">
        <v>29</v>
      </c>
      <c r="P41" s="2" t="s">
        <v>230</v>
      </c>
      <c r="Q41" s="4" t="str">
        <f>HYPERLINK("http://weibo.com/1658702323/NmzewuTmT")</f>
        <v>http://weibo.com/1658702323/NmzewuTmT</v>
      </c>
      <c r="R41" s="3" t="s">
        <v>226</v>
      </c>
      <c r="S41" s="2" t="s">
        <v>31</v>
      </c>
      <c r="T41" t="s">
        <v>32</v>
      </c>
    </row>
    <row r="42" ht="23" customHeight="1" spans="1:20">
      <c r="A42" s="2">
        <v>41</v>
      </c>
      <c r="B42" s="3" t="s">
        <v>231</v>
      </c>
      <c r="C42" s="2" t="s">
        <v>232</v>
      </c>
      <c r="D42" s="2" t="s">
        <v>21</v>
      </c>
      <c r="E42" s="2" t="s">
        <v>22</v>
      </c>
      <c r="F42" s="2" t="s">
        <v>223</v>
      </c>
      <c r="G42" s="2" t="s">
        <v>224</v>
      </c>
      <c r="H42" s="2" t="s">
        <v>46</v>
      </c>
      <c r="I42" s="2" t="s">
        <v>26</v>
      </c>
      <c r="J42" s="2" t="s">
        <v>27</v>
      </c>
      <c r="K42" s="2" t="s">
        <v>28</v>
      </c>
      <c r="L42" s="2" t="s">
        <v>29</v>
      </c>
      <c r="M42" s="2" t="s">
        <v>29</v>
      </c>
      <c r="N42" s="2" t="s">
        <v>29</v>
      </c>
      <c r="O42" s="2" t="s">
        <v>29</v>
      </c>
      <c r="P42" s="2" t="s">
        <v>225</v>
      </c>
      <c r="Q42" s="4" t="str">
        <f>HYPERLINK("http://weibo.com/6257676657/NmzesnPTx")</f>
        <v>http://weibo.com/6257676657/NmzesnPTx</v>
      </c>
      <c r="R42" s="3" t="s">
        <v>231</v>
      </c>
      <c r="S42" s="2" t="s">
        <v>31</v>
      </c>
      <c r="T42" t="s">
        <v>32</v>
      </c>
    </row>
    <row r="43" ht="23" customHeight="1" spans="1:20">
      <c r="A43" s="2">
        <v>42</v>
      </c>
      <c r="B43" s="3" t="s">
        <v>19</v>
      </c>
      <c r="C43" s="2" t="s">
        <v>233</v>
      </c>
      <c r="D43" s="2" t="s">
        <v>21</v>
      </c>
      <c r="E43" s="2" t="s">
        <v>22</v>
      </c>
      <c r="F43" s="2" t="s">
        <v>234</v>
      </c>
      <c r="G43" s="2" t="s">
        <v>235</v>
      </c>
      <c r="H43" s="2" t="s">
        <v>42</v>
      </c>
      <c r="I43" s="2" t="s">
        <v>26</v>
      </c>
      <c r="J43" s="2" t="s">
        <v>27</v>
      </c>
      <c r="K43" s="2" t="s">
        <v>28</v>
      </c>
      <c r="L43" s="2" t="s">
        <v>29</v>
      </c>
      <c r="M43" s="2" t="s">
        <v>29</v>
      </c>
      <c r="N43" s="2" t="s">
        <v>29</v>
      </c>
      <c r="O43" s="2" t="s">
        <v>29</v>
      </c>
      <c r="P43" s="2" t="s">
        <v>236</v>
      </c>
      <c r="Q43" s="4" t="str">
        <f>HYPERLINK("http://weibo.com/3216142383/Nmz8dATF9")</f>
        <v>http://weibo.com/3216142383/Nmz8dATF9</v>
      </c>
      <c r="R43" s="3" t="s">
        <v>19</v>
      </c>
      <c r="S43" s="2" t="s">
        <v>31</v>
      </c>
      <c r="T43" t="s">
        <v>32</v>
      </c>
    </row>
    <row r="44" ht="23" customHeight="1" spans="1:20">
      <c r="A44" s="2">
        <v>43</v>
      </c>
      <c r="B44" s="3" t="s">
        <v>237</v>
      </c>
      <c r="C44" s="2" t="s">
        <v>238</v>
      </c>
      <c r="D44" s="2" t="s">
        <v>21</v>
      </c>
      <c r="E44" s="2" t="s">
        <v>22</v>
      </c>
      <c r="F44" s="2" t="s">
        <v>239</v>
      </c>
      <c r="G44" s="2" t="s">
        <v>240</v>
      </c>
      <c r="H44" s="2" t="s">
        <v>25</v>
      </c>
      <c r="I44" s="2" t="s">
        <v>26</v>
      </c>
      <c r="J44" s="2" t="s">
        <v>27</v>
      </c>
      <c r="K44" s="2" t="s">
        <v>28</v>
      </c>
      <c r="L44" s="2" t="s">
        <v>29</v>
      </c>
      <c r="M44" s="2" t="s">
        <v>29</v>
      </c>
      <c r="N44" s="2" t="s">
        <v>29</v>
      </c>
      <c r="O44" s="2" t="s">
        <v>29</v>
      </c>
      <c r="P44" s="2" t="s">
        <v>241</v>
      </c>
      <c r="Q44" s="4" t="str">
        <f>HYPERLINK("http://weibo.com/1827416673/NmyOAlm5H")</f>
        <v>http://weibo.com/1827416673/NmyOAlm5H</v>
      </c>
      <c r="R44" s="3" t="s">
        <v>237</v>
      </c>
      <c r="S44" s="2" t="s">
        <v>31</v>
      </c>
      <c r="T44" t="s">
        <v>32</v>
      </c>
    </row>
    <row r="45" ht="23" customHeight="1" spans="1:20">
      <c r="A45" s="2">
        <v>44</v>
      </c>
      <c r="B45" s="3" t="s">
        <v>242</v>
      </c>
      <c r="C45" s="2" t="s">
        <v>243</v>
      </c>
      <c r="D45" s="2" t="s">
        <v>21</v>
      </c>
      <c r="E45" s="2" t="s">
        <v>22</v>
      </c>
      <c r="F45" s="2" t="s">
        <v>244</v>
      </c>
      <c r="G45" s="2" t="s">
        <v>245</v>
      </c>
      <c r="H45" s="2" t="s">
        <v>246</v>
      </c>
      <c r="I45" s="2" t="s">
        <v>26</v>
      </c>
      <c r="J45" s="2" t="s">
        <v>27</v>
      </c>
      <c r="K45" s="2" t="s">
        <v>28</v>
      </c>
      <c r="L45" s="2" t="s">
        <v>29</v>
      </c>
      <c r="M45" s="2" t="s">
        <v>29</v>
      </c>
      <c r="N45" s="2" t="s">
        <v>29</v>
      </c>
      <c r="O45" s="2" t="s">
        <v>29</v>
      </c>
      <c r="P45" s="2" t="s">
        <v>247</v>
      </c>
      <c r="Q45" s="4" t="str">
        <f>HYPERLINK("http://weibo.com/1846533554/NmyE8C7Bm")</f>
        <v>http://weibo.com/1846533554/NmyE8C7Bm</v>
      </c>
      <c r="R45" s="3" t="s">
        <v>242</v>
      </c>
      <c r="S45" s="2" t="s">
        <v>31</v>
      </c>
      <c r="T45" t="s">
        <v>32</v>
      </c>
    </row>
    <row r="46" ht="23" customHeight="1" spans="1:20">
      <c r="A46" s="2">
        <v>45</v>
      </c>
      <c r="B46" s="3" t="s">
        <v>19</v>
      </c>
      <c r="C46" s="2" t="s">
        <v>248</v>
      </c>
      <c r="D46" s="2" t="s">
        <v>21</v>
      </c>
      <c r="E46" s="2" t="s">
        <v>22</v>
      </c>
      <c r="F46" s="2" t="s">
        <v>249</v>
      </c>
      <c r="G46" s="2" t="s">
        <v>250</v>
      </c>
      <c r="H46" s="2" t="s">
        <v>77</v>
      </c>
      <c r="I46" s="2" t="s">
        <v>26</v>
      </c>
      <c r="J46" s="2" t="s">
        <v>27</v>
      </c>
      <c r="K46" s="2" t="s">
        <v>28</v>
      </c>
      <c r="L46" s="2" t="s">
        <v>29</v>
      </c>
      <c r="M46" s="2" t="s">
        <v>29</v>
      </c>
      <c r="N46" s="2" t="s">
        <v>29</v>
      </c>
      <c r="O46" s="2" t="s">
        <v>29</v>
      </c>
      <c r="P46" s="2" t="s">
        <v>251</v>
      </c>
      <c r="Q46" s="4" t="str">
        <f>HYPERLINK("http://weibo.com/5694367359/NmyAB5kpH")</f>
        <v>http://weibo.com/5694367359/NmyAB5kpH</v>
      </c>
      <c r="R46" s="3" t="s">
        <v>19</v>
      </c>
      <c r="S46" s="2" t="s">
        <v>31</v>
      </c>
      <c r="T46" t="s">
        <v>32</v>
      </c>
    </row>
    <row r="47" ht="23" customHeight="1" spans="1:20">
      <c r="A47" s="2">
        <v>46</v>
      </c>
      <c r="B47" s="3" t="s">
        <v>19</v>
      </c>
      <c r="C47" s="2" t="s">
        <v>252</v>
      </c>
      <c r="D47" s="2" t="s">
        <v>21</v>
      </c>
      <c r="E47" s="2" t="s">
        <v>22</v>
      </c>
      <c r="F47" s="2" t="s">
        <v>253</v>
      </c>
      <c r="G47" s="2" t="s">
        <v>254</v>
      </c>
      <c r="H47" s="2" t="s">
        <v>102</v>
      </c>
      <c r="I47" s="2" t="s">
        <v>26</v>
      </c>
      <c r="J47" s="2" t="s">
        <v>27</v>
      </c>
      <c r="K47" s="2" t="s">
        <v>28</v>
      </c>
      <c r="L47" s="2" t="s">
        <v>29</v>
      </c>
      <c r="M47" s="2" t="s">
        <v>29</v>
      </c>
      <c r="N47" s="2" t="s">
        <v>29</v>
      </c>
      <c r="O47" s="2" t="s">
        <v>29</v>
      </c>
      <c r="P47" s="2" t="s">
        <v>29</v>
      </c>
      <c r="Q47" s="4" t="str">
        <f>HYPERLINK("http://weibo.com/7804269083/Nmy5VljsC")</f>
        <v>http://weibo.com/7804269083/Nmy5VljsC</v>
      </c>
      <c r="R47" s="3" t="s">
        <v>19</v>
      </c>
      <c r="S47" s="2" t="s">
        <v>31</v>
      </c>
      <c r="T47" t="s">
        <v>32</v>
      </c>
    </row>
    <row r="48" ht="23" customHeight="1" spans="1:20">
      <c r="A48" s="2">
        <v>47</v>
      </c>
      <c r="B48" s="3" t="s">
        <v>19</v>
      </c>
      <c r="C48" s="2" t="s">
        <v>255</v>
      </c>
      <c r="D48" s="2" t="s">
        <v>21</v>
      </c>
      <c r="E48" s="2" t="s">
        <v>22</v>
      </c>
      <c r="F48" s="2" t="s">
        <v>256</v>
      </c>
      <c r="G48" s="2" t="s">
        <v>257</v>
      </c>
      <c r="H48" s="2" t="s">
        <v>258</v>
      </c>
      <c r="I48" s="2" t="s">
        <v>26</v>
      </c>
      <c r="J48" s="2" t="s">
        <v>27</v>
      </c>
      <c r="K48" s="2" t="s">
        <v>28</v>
      </c>
      <c r="L48" s="2" t="s">
        <v>29</v>
      </c>
      <c r="M48" s="2" t="s">
        <v>29</v>
      </c>
      <c r="N48" s="2" t="s">
        <v>29</v>
      </c>
      <c r="O48" s="2" t="s">
        <v>29</v>
      </c>
      <c r="P48" s="2" t="s">
        <v>259</v>
      </c>
      <c r="Q48" s="4" t="str">
        <f>HYPERLINK("http://weibo.com/1776865945/Nmx6D3a2C")</f>
        <v>http://weibo.com/1776865945/Nmx6D3a2C</v>
      </c>
      <c r="R48" s="3" t="s">
        <v>19</v>
      </c>
      <c r="S48" s="2" t="s">
        <v>31</v>
      </c>
      <c r="T48" t="s">
        <v>32</v>
      </c>
    </row>
    <row r="49" ht="23" customHeight="1" spans="1:20">
      <c r="A49" s="2">
        <v>48</v>
      </c>
      <c r="B49" s="3" t="s">
        <v>260</v>
      </c>
      <c r="C49" s="2" t="s">
        <v>261</v>
      </c>
      <c r="D49" s="2" t="s">
        <v>21</v>
      </c>
      <c r="E49" s="2" t="s">
        <v>22</v>
      </c>
      <c r="F49" s="2" t="s">
        <v>262</v>
      </c>
      <c r="G49" s="2" t="s">
        <v>263</v>
      </c>
      <c r="H49" s="2" t="s">
        <v>264</v>
      </c>
      <c r="I49" s="2" t="s">
        <v>26</v>
      </c>
      <c r="J49" s="2" t="s">
        <v>27</v>
      </c>
      <c r="K49" s="2" t="s">
        <v>28</v>
      </c>
      <c r="L49" s="2" t="s">
        <v>29</v>
      </c>
      <c r="M49" s="2" t="s">
        <v>29</v>
      </c>
      <c r="N49" s="2" t="s">
        <v>29</v>
      </c>
      <c r="O49" s="2" t="s">
        <v>29</v>
      </c>
      <c r="P49" s="2" t="s">
        <v>265</v>
      </c>
      <c r="Q49" s="4" t="str">
        <f>HYPERLINK("http://weibo.com/2824198182/NmwfHgL9X")</f>
        <v>http://weibo.com/2824198182/NmwfHgL9X</v>
      </c>
      <c r="R49" s="3" t="s">
        <v>260</v>
      </c>
      <c r="S49" s="2" t="s">
        <v>31</v>
      </c>
      <c r="T49" t="s">
        <v>32</v>
      </c>
    </row>
    <row r="50" ht="23" customHeight="1" spans="1:20">
      <c r="A50" s="2">
        <v>49</v>
      </c>
      <c r="B50" s="3" t="s">
        <v>19</v>
      </c>
      <c r="C50" s="2" t="s">
        <v>266</v>
      </c>
      <c r="D50" s="2" t="s">
        <v>21</v>
      </c>
      <c r="E50" s="2" t="s">
        <v>22</v>
      </c>
      <c r="F50" s="2" t="s">
        <v>267</v>
      </c>
      <c r="G50" s="2" t="s">
        <v>268</v>
      </c>
      <c r="H50" s="2" t="s">
        <v>25</v>
      </c>
      <c r="I50" s="2" t="s">
        <v>26</v>
      </c>
      <c r="J50" s="2" t="s">
        <v>27</v>
      </c>
      <c r="K50" s="2" t="s">
        <v>28</v>
      </c>
      <c r="L50" s="2" t="s">
        <v>29</v>
      </c>
      <c r="M50" s="2" t="s">
        <v>29</v>
      </c>
      <c r="N50" s="2" t="s">
        <v>29</v>
      </c>
      <c r="O50" s="2" t="s">
        <v>29</v>
      </c>
      <c r="P50" s="2" t="s">
        <v>29</v>
      </c>
      <c r="Q50" s="4" t="str">
        <f>HYPERLINK("http://weibo.com/7736352300/NmvPWefVm")</f>
        <v>http://weibo.com/7736352300/NmvPWefVm</v>
      </c>
      <c r="R50" s="3" t="s">
        <v>19</v>
      </c>
      <c r="S50" s="2" t="s">
        <v>31</v>
      </c>
      <c r="T50" t="s">
        <v>32</v>
      </c>
    </row>
    <row r="51" ht="23" customHeight="1" spans="1:20">
      <c r="A51" s="2">
        <v>50</v>
      </c>
      <c r="B51" s="3" t="s">
        <v>19</v>
      </c>
      <c r="C51" s="2" t="s">
        <v>269</v>
      </c>
      <c r="D51" s="2" t="s">
        <v>21</v>
      </c>
      <c r="E51" s="2" t="s">
        <v>22</v>
      </c>
      <c r="F51" s="2" t="s">
        <v>270</v>
      </c>
      <c r="G51" s="2" t="s">
        <v>271</v>
      </c>
      <c r="H51" s="2" t="s">
        <v>204</v>
      </c>
      <c r="I51" s="2" t="s">
        <v>26</v>
      </c>
      <c r="J51" s="2" t="s">
        <v>27</v>
      </c>
      <c r="K51" s="2" t="s">
        <v>28</v>
      </c>
      <c r="L51" s="2" t="s">
        <v>29</v>
      </c>
      <c r="M51" s="2" t="s">
        <v>29</v>
      </c>
      <c r="N51" s="2" t="s">
        <v>29</v>
      </c>
      <c r="O51" s="2" t="s">
        <v>29</v>
      </c>
      <c r="P51" s="2" t="s">
        <v>272</v>
      </c>
      <c r="Q51" s="4" t="str">
        <f>HYPERLINK("http://weibo.com/2017551361/NmvnDz5lo")</f>
        <v>http://weibo.com/2017551361/NmvnDz5lo</v>
      </c>
      <c r="R51" s="3" t="s">
        <v>19</v>
      </c>
      <c r="S51" s="2" t="s">
        <v>31</v>
      </c>
      <c r="T51" t="s">
        <v>32</v>
      </c>
    </row>
    <row r="52" ht="23" customHeight="1" spans="1:20">
      <c r="A52" s="2">
        <v>51</v>
      </c>
      <c r="B52" s="3" t="s">
        <v>19</v>
      </c>
      <c r="C52" s="2" t="s">
        <v>273</v>
      </c>
      <c r="D52" s="2" t="s">
        <v>21</v>
      </c>
      <c r="E52" s="2" t="s">
        <v>22</v>
      </c>
      <c r="F52" s="2" t="s">
        <v>274</v>
      </c>
      <c r="G52" s="2" t="s">
        <v>275</v>
      </c>
      <c r="H52" s="2" t="s">
        <v>276</v>
      </c>
      <c r="I52" s="2" t="s">
        <v>26</v>
      </c>
      <c r="J52" s="2" t="s">
        <v>27</v>
      </c>
      <c r="K52" s="2" t="s">
        <v>28</v>
      </c>
      <c r="L52" s="2" t="s">
        <v>29</v>
      </c>
      <c r="M52" s="2" t="s">
        <v>29</v>
      </c>
      <c r="N52" s="2" t="s">
        <v>29</v>
      </c>
      <c r="O52" s="2" t="s">
        <v>29</v>
      </c>
      <c r="P52" s="2" t="s">
        <v>29</v>
      </c>
      <c r="Q52" s="4" t="str">
        <f>HYPERLINK("http://weibo.com/7621453317/NmvmAyAJ4")</f>
        <v>http://weibo.com/7621453317/NmvmAyAJ4</v>
      </c>
      <c r="R52" s="3" t="s">
        <v>19</v>
      </c>
      <c r="S52" s="2" t="s">
        <v>31</v>
      </c>
      <c r="T52" t="s">
        <v>32</v>
      </c>
    </row>
    <row r="53" ht="23" customHeight="1" spans="1:20">
      <c r="A53" s="2">
        <v>52</v>
      </c>
      <c r="B53" s="3" t="s">
        <v>277</v>
      </c>
      <c r="C53" s="2" t="s">
        <v>278</v>
      </c>
      <c r="D53" s="2" t="s">
        <v>21</v>
      </c>
      <c r="E53" s="2" t="s">
        <v>22</v>
      </c>
      <c r="F53" s="2" t="s">
        <v>279</v>
      </c>
      <c r="G53" s="2" t="s">
        <v>280</v>
      </c>
      <c r="H53" s="2" t="s">
        <v>72</v>
      </c>
      <c r="I53" s="2" t="s">
        <v>26</v>
      </c>
      <c r="J53" s="2" t="s">
        <v>27</v>
      </c>
      <c r="K53" s="2" t="s">
        <v>28</v>
      </c>
      <c r="L53" s="2" t="s">
        <v>29</v>
      </c>
      <c r="M53" s="2" t="s">
        <v>29</v>
      </c>
      <c r="N53" s="2" t="s">
        <v>29</v>
      </c>
      <c r="O53" s="2" t="s">
        <v>29</v>
      </c>
      <c r="P53" s="2" t="s">
        <v>281</v>
      </c>
      <c r="Q53" s="4" t="str">
        <f>HYPERLINK("http://weibo.com/1794086103/NmuQOtGU8")</f>
        <v>http://weibo.com/1794086103/NmuQOtGU8</v>
      </c>
      <c r="R53" s="3" t="s">
        <v>277</v>
      </c>
      <c r="S53" s="2" t="s">
        <v>31</v>
      </c>
      <c r="T53" t="s">
        <v>32</v>
      </c>
    </row>
    <row r="54" ht="23" customHeight="1" spans="1:20">
      <c r="A54" s="2">
        <v>53</v>
      </c>
      <c r="B54" s="3" t="s">
        <v>282</v>
      </c>
      <c r="C54" s="2" t="s">
        <v>283</v>
      </c>
      <c r="D54" s="2" t="s">
        <v>21</v>
      </c>
      <c r="E54" s="2" t="s">
        <v>22</v>
      </c>
      <c r="F54" s="2" t="s">
        <v>284</v>
      </c>
      <c r="G54" s="2" t="s">
        <v>285</v>
      </c>
      <c r="H54" s="2" t="s">
        <v>286</v>
      </c>
      <c r="I54" s="2" t="s">
        <v>26</v>
      </c>
      <c r="J54" s="2" t="s">
        <v>27</v>
      </c>
      <c r="K54" s="2" t="s">
        <v>28</v>
      </c>
      <c r="L54" s="2" t="s">
        <v>29</v>
      </c>
      <c r="M54" s="2" t="s">
        <v>29</v>
      </c>
      <c r="N54" s="2" t="s">
        <v>29</v>
      </c>
      <c r="O54" s="2" t="s">
        <v>29</v>
      </c>
      <c r="P54" s="2" t="s">
        <v>287</v>
      </c>
      <c r="Q54" s="4" t="str">
        <f>HYPERLINK("http://weibo.com/5362674928/NmunSheZm")</f>
        <v>http://weibo.com/5362674928/NmunSheZm</v>
      </c>
      <c r="R54" s="3" t="s">
        <v>282</v>
      </c>
      <c r="S54" s="2" t="s">
        <v>31</v>
      </c>
      <c r="T54" t="s">
        <v>32</v>
      </c>
    </row>
    <row r="55" ht="23" customHeight="1" spans="1:20">
      <c r="A55" s="2">
        <v>54</v>
      </c>
      <c r="B55" s="3" t="s">
        <v>19</v>
      </c>
      <c r="C55" s="2" t="s">
        <v>288</v>
      </c>
      <c r="D55" s="2" t="s">
        <v>21</v>
      </c>
      <c r="E55" s="2" t="s">
        <v>22</v>
      </c>
      <c r="F55" s="2" t="s">
        <v>289</v>
      </c>
      <c r="G55" s="2" t="s">
        <v>290</v>
      </c>
      <c r="H55" s="2" t="s">
        <v>77</v>
      </c>
      <c r="I55" s="2" t="s">
        <v>26</v>
      </c>
      <c r="J55" s="2" t="s">
        <v>27</v>
      </c>
      <c r="K55" s="2" t="s">
        <v>28</v>
      </c>
      <c r="L55" s="2" t="s">
        <v>29</v>
      </c>
      <c r="M55" s="2" t="s">
        <v>29</v>
      </c>
      <c r="N55" s="2" t="s">
        <v>29</v>
      </c>
      <c r="O55" s="2" t="s">
        <v>29</v>
      </c>
      <c r="P55" s="2" t="s">
        <v>291</v>
      </c>
      <c r="Q55" s="4" t="str">
        <f>HYPERLINK("http://weibo.com/5017318165/NmufxmIyT")</f>
        <v>http://weibo.com/5017318165/NmufxmIyT</v>
      </c>
      <c r="R55" s="3" t="s">
        <v>19</v>
      </c>
      <c r="S55" s="2" t="s">
        <v>31</v>
      </c>
      <c r="T55" t="s">
        <v>32</v>
      </c>
    </row>
    <row r="56" ht="23" customHeight="1" spans="1:20">
      <c r="A56" s="2">
        <v>55</v>
      </c>
      <c r="B56" s="3" t="s">
        <v>19</v>
      </c>
      <c r="C56" s="2" t="s">
        <v>292</v>
      </c>
      <c r="D56" s="2" t="s">
        <v>21</v>
      </c>
      <c r="E56" s="2" t="s">
        <v>22</v>
      </c>
      <c r="F56" s="2" t="s">
        <v>293</v>
      </c>
      <c r="G56" s="2" t="s">
        <v>294</v>
      </c>
      <c r="H56" s="2" t="s">
        <v>246</v>
      </c>
      <c r="I56" s="2" t="s">
        <v>26</v>
      </c>
      <c r="J56" s="2" t="s">
        <v>27</v>
      </c>
      <c r="K56" s="2" t="s">
        <v>28</v>
      </c>
      <c r="L56" s="2" t="s">
        <v>29</v>
      </c>
      <c r="M56" s="2" t="s">
        <v>29</v>
      </c>
      <c r="N56" s="2" t="s">
        <v>29</v>
      </c>
      <c r="O56" s="2" t="s">
        <v>29</v>
      </c>
      <c r="P56" s="2" t="s">
        <v>29</v>
      </c>
      <c r="Q56" s="4" t="str">
        <f>HYPERLINK("http://weibo.com/7652394634/Nmu2YrEMP")</f>
        <v>http://weibo.com/7652394634/Nmu2YrEMP</v>
      </c>
      <c r="R56" s="3" t="s">
        <v>19</v>
      </c>
      <c r="S56" s="2" t="s">
        <v>31</v>
      </c>
      <c r="T56" t="s">
        <v>32</v>
      </c>
    </row>
    <row r="57" ht="23" customHeight="1" spans="1:20">
      <c r="A57" s="2">
        <v>56</v>
      </c>
      <c r="B57" s="3" t="s">
        <v>295</v>
      </c>
      <c r="C57" s="2" t="s">
        <v>296</v>
      </c>
      <c r="D57" s="2" t="s">
        <v>21</v>
      </c>
      <c r="E57" s="2" t="s">
        <v>22</v>
      </c>
      <c r="F57" s="2" t="s">
        <v>297</v>
      </c>
      <c r="G57" s="2" t="s">
        <v>298</v>
      </c>
      <c r="H57" s="2" t="s">
        <v>56</v>
      </c>
      <c r="I57" s="2" t="s">
        <v>26</v>
      </c>
      <c r="J57" s="2" t="s">
        <v>27</v>
      </c>
      <c r="K57" s="2" t="s">
        <v>28</v>
      </c>
      <c r="L57" s="2" t="s">
        <v>29</v>
      </c>
      <c r="M57" s="2" t="s">
        <v>29</v>
      </c>
      <c r="N57" s="2" t="s">
        <v>29</v>
      </c>
      <c r="O57" s="2" t="s">
        <v>29</v>
      </c>
      <c r="P57" s="2" t="s">
        <v>299</v>
      </c>
      <c r="Q57" s="4" t="str">
        <f>HYPERLINK("http://weibo.com/7783572383/Nmu0v8n8N")</f>
        <v>http://weibo.com/7783572383/Nmu0v8n8N</v>
      </c>
      <c r="R57" s="3" t="s">
        <v>295</v>
      </c>
      <c r="S57" s="2" t="s">
        <v>31</v>
      </c>
      <c r="T57" t="s">
        <v>32</v>
      </c>
    </row>
    <row r="58" ht="23" customHeight="1" spans="1:20">
      <c r="A58" s="2">
        <v>57</v>
      </c>
      <c r="B58" s="3" t="s">
        <v>19</v>
      </c>
      <c r="C58" s="2" t="s">
        <v>300</v>
      </c>
      <c r="D58" s="2" t="s">
        <v>21</v>
      </c>
      <c r="E58" s="2" t="s">
        <v>22</v>
      </c>
      <c r="F58" s="2" t="s">
        <v>301</v>
      </c>
      <c r="G58" s="2" t="s">
        <v>302</v>
      </c>
      <c r="H58" s="2" t="s">
        <v>303</v>
      </c>
      <c r="I58" s="2" t="s">
        <v>26</v>
      </c>
      <c r="J58" s="2" t="s">
        <v>27</v>
      </c>
      <c r="K58" s="2" t="s">
        <v>28</v>
      </c>
      <c r="L58" s="2" t="s">
        <v>29</v>
      </c>
      <c r="M58" s="2" t="s">
        <v>29</v>
      </c>
      <c r="N58" s="2" t="s">
        <v>29</v>
      </c>
      <c r="O58" s="2" t="s">
        <v>29</v>
      </c>
      <c r="P58" s="2" t="s">
        <v>304</v>
      </c>
      <c r="Q58" s="4" t="str">
        <f>HYPERLINK("http://weibo.com/5966889398/NmtTNq8oT")</f>
        <v>http://weibo.com/5966889398/NmtTNq8oT</v>
      </c>
      <c r="R58" s="3" t="s">
        <v>19</v>
      </c>
      <c r="S58" s="2" t="s">
        <v>31</v>
      </c>
      <c r="T58" t="s">
        <v>32</v>
      </c>
    </row>
    <row r="59" ht="23" customHeight="1" spans="1:20">
      <c r="A59" s="2">
        <v>58</v>
      </c>
      <c r="B59" s="3" t="s">
        <v>305</v>
      </c>
      <c r="C59" s="2" t="s">
        <v>306</v>
      </c>
      <c r="D59" s="2" t="s">
        <v>21</v>
      </c>
      <c r="E59" s="2" t="s">
        <v>22</v>
      </c>
      <c r="F59" s="2" t="s">
        <v>307</v>
      </c>
      <c r="G59" s="2" t="s">
        <v>308</v>
      </c>
      <c r="H59" s="2" t="s">
        <v>36</v>
      </c>
      <c r="I59" s="2" t="s">
        <v>26</v>
      </c>
      <c r="J59" s="2" t="s">
        <v>27</v>
      </c>
      <c r="K59" s="2" t="s">
        <v>28</v>
      </c>
      <c r="L59" s="2" t="s">
        <v>29</v>
      </c>
      <c r="M59" s="2" t="s">
        <v>29</v>
      </c>
      <c r="N59" s="2" t="s">
        <v>29</v>
      </c>
      <c r="O59" s="2" t="s">
        <v>29</v>
      </c>
      <c r="P59" s="2" t="s">
        <v>309</v>
      </c>
      <c r="Q59" s="4" t="str">
        <f>HYPERLINK("http://weibo.com/6457656331/NmtO2EXoX")</f>
        <v>http://weibo.com/6457656331/NmtO2EXoX</v>
      </c>
      <c r="R59" s="3" t="s">
        <v>305</v>
      </c>
      <c r="S59" s="2" t="s">
        <v>31</v>
      </c>
      <c r="T59" t="s">
        <v>32</v>
      </c>
    </row>
    <row r="60" ht="23" customHeight="1" spans="1:20">
      <c r="A60" s="2">
        <v>59</v>
      </c>
      <c r="B60" s="3" t="s">
        <v>310</v>
      </c>
      <c r="C60" s="2" t="s">
        <v>311</v>
      </c>
      <c r="D60" s="2" t="s">
        <v>21</v>
      </c>
      <c r="E60" s="2" t="s">
        <v>22</v>
      </c>
      <c r="F60" s="2" t="s">
        <v>312</v>
      </c>
      <c r="G60" s="2" t="s">
        <v>313</v>
      </c>
      <c r="H60" s="2" t="s">
        <v>258</v>
      </c>
      <c r="I60" s="2" t="s">
        <v>26</v>
      </c>
      <c r="J60" s="2" t="s">
        <v>27</v>
      </c>
      <c r="K60" s="2" t="s">
        <v>28</v>
      </c>
      <c r="L60" s="2" t="s">
        <v>29</v>
      </c>
      <c r="M60" s="2" t="s">
        <v>29</v>
      </c>
      <c r="N60" s="2" t="s">
        <v>29</v>
      </c>
      <c r="O60" s="2" t="s">
        <v>29</v>
      </c>
      <c r="P60" s="2" t="s">
        <v>314</v>
      </c>
      <c r="Q60" s="4" t="str">
        <f>HYPERLINK("http://weibo.com/1266735287/NmtLs1V5g")</f>
        <v>http://weibo.com/1266735287/NmtLs1V5g</v>
      </c>
      <c r="R60" s="3" t="s">
        <v>310</v>
      </c>
      <c r="S60" s="2" t="s">
        <v>31</v>
      </c>
      <c r="T60" t="s">
        <v>32</v>
      </c>
    </row>
    <row r="61" ht="23" customHeight="1" spans="1:20">
      <c r="A61" s="2">
        <v>60</v>
      </c>
      <c r="B61" s="3" t="s">
        <v>315</v>
      </c>
      <c r="C61" s="2" t="s">
        <v>316</v>
      </c>
      <c r="D61" s="2" t="s">
        <v>21</v>
      </c>
      <c r="E61" s="2" t="s">
        <v>22</v>
      </c>
      <c r="F61" s="2" t="s">
        <v>317</v>
      </c>
      <c r="G61" s="2" t="s">
        <v>318</v>
      </c>
      <c r="H61" s="2" t="s">
        <v>36</v>
      </c>
      <c r="I61" s="2" t="s">
        <v>26</v>
      </c>
      <c r="J61" s="2" t="s">
        <v>27</v>
      </c>
      <c r="K61" s="2" t="s">
        <v>28</v>
      </c>
      <c r="L61" s="2" t="s">
        <v>29</v>
      </c>
      <c r="M61" s="2" t="s">
        <v>29</v>
      </c>
      <c r="N61" s="2" t="s">
        <v>29</v>
      </c>
      <c r="O61" s="2" t="s">
        <v>29</v>
      </c>
      <c r="P61" s="2" t="s">
        <v>319</v>
      </c>
      <c r="Q61" s="4" t="str">
        <f>HYPERLINK("http://weibo.com/1459976702/NmtJgFvCp")</f>
        <v>http://weibo.com/1459976702/NmtJgFvCp</v>
      </c>
      <c r="R61" s="3" t="s">
        <v>315</v>
      </c>
      <c r="S61" s="2" t="s">
        <v>31</v>
      </c>
      <c r="T61" t="s">
        <v>32</v>
      </c>
    </row>
    <row r="62" ht="23" customHeight="1" spans="1:20">
      <c r="A62" s="2">
        <v>61</v>
      </c>
      <c r="B62" s="3" t="s">
        <v>320</v>
      </c>
      <c r="C62" s="2" t="s">
        <v>321</v>
      </c>
      <c r="D62" s="2" t="s">
        <v>21</v>
      </c>
      <c r="E62" s="2" t="s">
        <v>22</v>
      </c>
      <c r="F62" s="2" t="s">
        <v>322</v>
      </c>
      <c r="G62" s="2" t="s">
        <v>323</v>
      </c>
      <c r="H62" s="2" t="s">
        <v>46</v>
      </c>
      <c r="I62" s="2" t="s">
        <v>26</v>
      </c>
      <c r="J62" s="2" t="s">
        <v>27</v>
      </c>
      <c r="K62" s="2" t="s">
        <v>28</v>
      </c>
      <c r="L62" s="2" t="s">
        <v>29</v>
      </c>
      <c r="M62" s="2" t="s">
        <v>29</v>
      </c>
      <c r="N62" s="2" t="s">
        <v>29</v>
      </c>
      <c r="O62" s="2" t="s">
        <v>29</v>
      </c>
      <c r="P62" s="2" t="s">
        <v>324</v>
      </c>
      <c r="Q62" s="4" t="str">
        <f>HYPERLINK("http://weibo.com/56877877/NmtIS95A7")</f>
        <v>http://weibo.com/56877877/NmtIS95A7</v>
      </c>
      <c r="R62" s="3" t="s">
        <v>320</v>
      </c>
      <c r="S62" s="2" t="s">
        <v>31</v>
      </c>
      <c r="T62" t="s">
        <v>32</v>
      </c>
    </row>
    <row r="63" ht="23" customHeight="1" spans="1:20">
      <c r="A63" s="2">
        <v>62</v>
      </c>
      <c r="B63" s="3" t="s">
        <v>325</v>
      </c>
      <c r="C63" s="2" t="s">
        <v>326</v>
      </c>
      <c r="D63" s="2" t="s">
        <v>21</v>
      </c>
      <c r="E63" s="2" t="s">
        <v>22</v>
      </c>
      <c r="F63" s="2" t="s">
        <v>327</v>
      </c>
      <c r="G63" s="2" t="s">
        <v>328</v>
      </c>
      <c r="H63" s="2" t="s">
        <v>46</v>
      </c>
      <c r="I63" s="2" t="s">
        <v>26</v>
      </c>
      <c r="J63" s="2" t="s">
        <v>27</v>
      </c>
      <c r="K63" s="2" t="s">
        <v>28</v>
      </c>
      <c r="L63" s="2" t="s">
        <v>29</v>
      </c>
      <c r="M63" s="2" t="s">
        <v>29</v>
      </c>
      <c r="N63" s="2" t="s">
        <v>29</v>
      </c>
      <c r="O63" s="2" t="s">
        <v>29</v>
      </c>
      <c r="P63" s="2" t="s">
        <v>329</v>
      </c>
      <c r="Q63" s="4" t="str">
        <f>HYPERLINK("http://weibo.com/5723549754/NmtCgkmRK")</f>
        <v>http://weibo.com/5723549754/NmtCgkmRK</v>
      </c>
      <c r="R63" s="3" t="s">
        <v>325</v>
      </c>
      <c r="S63" s="2" t="s">
        <v>31</v>
      </c>
      <c r="T63" t="s">
        <v>32</v>
      </c>
    </row>
    <row r="64" ht="23" customHeight="1" spans="1:20">
      <c r="A64" s="2">
        <v>63</v>
      </c>
      <c r="B64" s="3" t="s">
        <v>330</v>
      </c>
      <c r="C64" s="2" t="s">
        <v>331</v>
      </c>
      <c r="D64" s="2" t="s">
        <v>21</v>
      </c>
      <c r="E64" s="2" t="s">
        <v>22</v>
      </c>
      <c r="F64" s="2" t="s">
        <v>332</v>
      </c>
      <c r="G64" s="2" t="s">
        <v>333</v>
      </c>
      <c r="H64" s="2" t="s">
        <v>42</v>
      </c>
      <c r="I64" s="2" t="s">
        <v>26</v>
      </c>
      <c r="J64" s="2" t="s">
        <v>27</v>
      </c>
      <c r="K64" s="2" t="s">
        <v>28</v>
      </c>
      <c r="L64" s="2" t="s">
        <v>29</v>
      </c>
      <c r="M64" s="2" t="s">
        <v>29</v>
      </c>
      <c r="N64" s="2" t="s">
        <v>29</v>
      </c>
      <c r="O64" s="2" t="s">
        <v>29</v>
      </c>
      <c r="P64" s="2" t="s">
        <v>97</v>
      </c>
      <c r="Q64" s="4" t="str">
        <f>HYPERLINK("http://weibo.com/7545828359/NmttTaM58")</f>
        <v>http://weibo.com/7545828359/NmttTaM58</v>
      </c>
      <c r="R64" s="3" t="s">
        <v>330</v>
      </c>
      <c r="S64" s="2" t="s">
        <v>31</v>
      </c>
      <c r="T64" t="s">
        <v>32</v>
      </c>
    </row>
    <row r="65" ht="23" customHeight="1" spans="1:20">
      <c r="A65" s="2">
        <v>64</v>
      </c>
      <c r="B65" s="3" t="s">
        <v>334</v>
      </c>
      <c r="C65" s="2" t="s">
        <v>335</v>
      </c>
      <c r="D65" s="2" t="s">
        <v>21</v>
      </c>
      <c r="E65" s="2" t="s">
        <v>22</v>
      </c>
      <c r="F65" s="2" t="s">
        <v>336</v>
      </c>
      <c r="G65" s="2" t="s">
        <v>337</v>
      </c>
      <c r="H65" s="2" t="s">
        <v>72</v>
      </c>
      <c r="I65" s="2" t="s">
        <v>26</v>
      </c>
      <c r="J65" s="2" t="s">
        <v>27</v>
      </c>
      <c r="K65" s="2" t="s">
        <v>28</v>
      </c>
      <c r="L65" s="2" t="s">
        <v>29</v>
      </c>
      <c r="M65" s="2" t="s">
        <v>29</v>
      </c>
      <c r="N65" s="2" t="s">
        <v>29</v>
      </c>
      <c r="O65" s="2" t="s">
        <v>29</v>
      </c>
      <c r="P65" s="2" t="s">
        <v>338</v>
      </c>
      <c r="Q65" s="4" t="str">
        <f>HYPERLINK("http://weibo.com/6892142471/NmtoSeRYD")</f>
        <v>http://weibo.com/6892142471/NmtoSeRYD</v>
      </c>
      <c r="R65" s="3" t="s">
        <v>334</v>
      </c>
      <c r="S65" s="2" t="s">
        <v>31</v>
      </c>
      <c r="T65" t="s">
        <v>32</v>
      </c>
    </row>
    <row r="66" ht="23" customHeight="1" spans="1:20">
      <c r="A66" s="2">
        <v>65</v>
      </c>
      <c r="B66" s="3" t="s">
        <v>19</v>
      </c>
      <c r="C66" s="2" t="s">
        <v>339</v>
      </c>
      <c r="D66" s="2" t="s">
        <v>21</v>
      </c>
      <c r="E66" s="2" t="s">
        <v>22</v>
      </c>
      <c r="F66" s="2" t="s">
        <v>340</v>
      </c>
      <c r="G66" s="2" t="s">
        <v>341</v>
      </c>
      <c r="H66" s="2" t="s">
        <v>102</v>
      </c>
      <c r="I66" s="2" t="s">
        <v>26</v>
      </c>
      <c r="J66" s="2" t="s">
        <v>27</v>
      </c>
      <c r="K66" s="2" t="s">
        <v>28</v>
      </c>
      <c r="L66" s="2" t="s">
        <v>29</v>
      </c>
      <c r="M66" s="2" t="s">
        <v>29</v>
      </c>
      <c r="N66" s="2" t="s">
        <v>29</v>
      </c>
      <c r="O66" s="2" t="s">
        <v>29</v>
      </c>
      <c r="P66" s="2" t="s">
        <v>342</v>
      </c>
      <c r="Q66" s="4" t="str">
        <f>HYPERLINK("http://weibo.com/1991300721/Nmt5gmeV7")</f>
        <v>http://weibo.com/1991300721/Nmt5gmeV7</v>
      </c>
      <c r="R66" s="3" t="s">
        <v>19</v>
      </c>
      <c r="S66" s="2" t="s">
        <v>31</v>
      </c>
      <c r="T66" t="s">
        <v>32</v>
      </c>
    </row>
    <row r="67" ht="23" customHeight="1" spans="1:20">
      <c r="A67" s="2">
        <v>66</v>
      </c>
      <c r="B67" s="3" t="s">
        <v>19</v>
      </c>
      <c r="C67" s="2" t="s">
        <v>343</v>
      </c>
      <c r="D67" s="2" t="s">
        <v>21</v>
      </c>
      <c r="E67" s="2" t="s">
        <v>22</v>
      </c>
      <c r="F67" s="2" t="s">
        <v>344</v>
      </c>
      <c r="G67" s="2" t="s">
        <v>345</v>
      </c>
      <c r="H67" s="2" t="s">
        <v>25</v>
      </c>
      <c r="I67" s="2" t="s">
        <v>26</v>
      </c>
      <c r="J67" s="2" t="s">
        <v>27</v>
      </c>
      <c r="K67" s="2" t="s">
        <v>28</v>
      </c>
      <c r="L67" s="2" t="s">
        <v>29</v>
      </c>
      <c r="M67" s="2" t="s">
        <v>29</v>
      </c>
      <c r="N67" s="2" t="s">
        <v>29</v>
      </c>
      <c r="O67" s="2" t="s">
        <v>29</v>
      </c>
      <c r="P67" s="2" t="s">
        <v>346</v>
      </c>
      <c r="Q67" s="4" t="str">
        <f>HYPERLINK("http://weibo.com/5206639411/Nmt4Gh4OM")</f>
        <v>http://weibo.com/5206639411/Nmt4Gh4OM</v>
      </c>
      <c r="R67" s="3" t="s">
        <v>19</v>
      </c>
      <c r="S67" s="2" t="s">
        <v>31</v>
      </c>
      <c r="T67" t="s">
        <v>32</v>
      </c>
    </row>
    <row r="68" ht="23" customHeight="1" spans="1:20">
      <c r="A68" s="2">
        <v>67</v>
      </c>
      <c r="B68" s="3" t="s">
        <v>19</v>
      </c>
      <c r="C68" s="2" t="s">
        <v>347</v>
      </c>
      <c r="D68" s="2" t="s">
        <v>21</v>
      </c>
      <c r="E68" s="2" t="s">
        <v>22</v>
      </c>
      <c r="F68" s="2" t="s">
        <v>348</v>
      </c>
      <c r="G68" s="2" t="s">
        <v>349</v>
      </c>
      <c r="H68" s="2" t="s">
        <v>42</v>
      </c>
      <c r="I68" s="2" t="s">
        <v>26</v>
      </c>
      <c r="J68" s="2" t="s">
        <v>27</v>
      </c>
      <c r="K68" s="2" t="s">
        <v>28</v>
      </c>
      <c r="L68" s="2" t="s">
        <v>29</v>
      </c>
      <c r="M68" s="2" t="s">
        <v>29</v>
      </c>
      <c r="N68" s="2" t="s">
        <v>29</v>
      </c>
      <c r="O68" s="2" t="s">
        <v>29</v>
      </c>
      <c r="P68" s="2" t="s">
        <v>350</v>
      </c>
      <c r="Q68" s="4" t="str">
        <f>HYPERLINK("http://weibo.com/6089254771/NmsSHrcxA")</f>
        <v>http://weibo.com/6089254771/NmsSHrcxA</v>
      </c>
      <c r="R68" s="3" t="s">
        <v>19</v>
      </c>
      <c r="S68" s="2" t="s">
        <v>31</v>
      </c>
      <c r="T68" t="s">
        <v>32</v>
      </c>
    </row>
    <row r="69" ht="23" customHeight="1" spans="1:20">
      <c r="A69" s="2">
        <v>68</v>
      </c>
      <c r="B69" s="3" t="s">
        <v>351</v>
      </c>
      <c r="C69" s="2" t="s">
        <v>352</v>
      </c>
      <c r="D69" s="2" t="s">
        <v>21</v>
      </c>
      <c r="E69" s="2" t="s">
        <v>22</v>
      </c>
      <c r="F69" s="2" t="s">
        <v>353</v>
      </c>
      <c r="G69" s="2" t="s">
        <v>354</v>
      </c>
      <c r="H69" s="2" t="s">
        <v>152</v>
      </c>
      <c r="I69" s="2" t="s">
        <v>26</v>
      </c>
      <c r="J69" s="2" t="s">
        <v>27</v>
      </c>
      <c r="K69" s="2" t="s">
        <v>28</v>
      </c>
      <c r="L69" s="2" t="s">
        <v>29</v>
      </c>
      <c r="M69" s="2" t="s">
        <v>29</v>
      </c>
      <c r="N69" s="2" t="s">
        <v>29</v>
      </c>
      <c r="O69" s="2" t="s">
        <v>29</v>
      </c>
      <c r="P69" s="2" t="s">
        <v>355</v>
      </c>
      <c r="Q69" s="4" t="str">
        <f>HYPERLINK("http://weibo.com/5737448201/NmsRj86ea")</f>
        <v>http://weibo.com/5737448201/NmsRj86ea</v>
      </c>
      <c r="R69" s="3" t="s">
        <v>351</v>
      </c>
      <c r="S69" s="2" t="s">
        <v>31</v>
      </c>
      <c r="T69" t="s">
        <v>32</v>
      </c>
    </row>
    <row r="70" ht="23" customHeight="1" spans="1:20">
      <c r="A70" s="2">
        <v>69</v>
      </c>
      <c r="B70" s="3" t="s">
        <v>356</v>
      </c>
      <c r="C70" s="2" t="s">
        <v>357</v>
      </c>
      <c r="D70" s="2" t="s">
        <v>21</v>
      </c>
      <c r="E70" s="2" t="s">
        <v>22</v>
      </c>
      <c r="F70" s="2" t="s">
        <v>358</v>
      </c>
      <c r="G70" s="2" t="s">
        <v>359</v>
      </c>
      <c r="H70" s="2" t="s">
        <v>56</v>
      </c>
      <c r="I70" s="2" t="s">
        <v>26</v>
      </c>
      <c r="J70" s="2" t="s">
        <v>27</v>
      </c>
      <c r="K70" s="2" t="s">
        <v>28</v>
      </c>
      <c r="L70" s="2" t="s">
        <v>29</v>
      </c>
      <c r="M70" s="2" t="s">
        <v>29</v>
      </c>
      <c r="N70" s="2" t="s">
        <v>29</v>
      </c>
      <c r="O70" s="2" t="s">
        <v>29</v>
      </c>
      <c r="P70" s="2" t="s">
        <v>272</v>
      </c>
      <c r="Q70" s="4" t="str">
        <f>HYPERLINK("http://weibo.com/1779104262/NmsMTwAD4")</f>
        <v>http://weibo.com/1779104262/NmsMTwAD4</v>
      </c>
      <c r="R70" s="3" t="s">
        <v>356</v>
      </c>
      <c r="S70" s="2" t="s">
        <v>31</v>
      </c>
      <c r="T70" t="s">
        <v>32</v>
      </c>
    </row>
    <row r="71" ht="23" customHeight="1" spans="1:20">
      <c r="A71" s="2">
        <v>70</v>
      </c>
      <c r="B71" s="3" t="s">
        <v>360</v>
      </c>
      <c r="C71" s="2" t="s">
        <v>361</v>
      </c>
      <c r="D71" s="2" t="s">
        <v>21</v>
      </c>
      <c r="E71" s="2" t="s">
        <v>22</v>
      </c>
      <c r="F71" s="2" t="s">
        <v>362</v>
      </c>
      <c r="G71" s="2" t="s">
        <v>363</v>
      </c>
      <c r="H71" s="2" t="s">
        <v>46</v>
      </c>
      <c r="I71" s="2" t="s">
        <v>26</v>
      </c>
      <c r="J71" s="2" t="s">
        <v>27</v>
      </c>
      <c r="K71" s="2" t="s">
        <v>28</v>
      </c>
      <c r="L71" s="2" t="s">
        <v>29</v>
      </c>
      <c r="M71" s="2" t="s">
        <v>29</v>
      </c>
      <c r="N71" s="2" t="s">
        <v>29</v>
      </c>
      <c r="O71" s="2" t="s">
        <v>29</v>
      </c>
      <c r="P71" s="2" t="s">
        <v>29</v>
      </c>
      <c r="Q71" s="4" t="str">
        <f>HYPERLINK("http://weibo.com/7786736534/NmsM0cSnm")</f>
        <v>http://weibo.com/7786736534/NmsM0cSnm</v>
      </c>
      <c r="R71" s="3" t="s">
        <v>360</v>
      </c>
      <c r="S71" s="2" t="s">
        <v>31</v>
      </c>
      <c r="T71" t="s">
        <v>32</v>
      </c>
    </row>
    <row r="72" ht="23" customHeight="1" spans="1:20">
      <c r="A72" s="2">
        <v>71</v>
      </c>
      <c r="B72" s="3" t="s">
        <v>364</v>
      </c>
      <c r="C72" s="2" t="s">
        <v>365</v>
      </c>
      <c r="D72" s="2" t="s">
        <v>21</v>
      </c>
      <c r="E72" s="2" t="s">
        <v>22</v>
      </c>
      <c r="F72" s="2" t="s">
        <v>362</v>
      </c>
      <c r="G72" s="2" t="s">
        <v>363</v>
      </c>
      <c r="H72" s="2" t="s">
        <v>46</v>
      </c>
      <c r="I72" s="2" t="s">
        <v>26</v>
      </c>
      <c r="J72" s="2" t="s">
        <v>27</v>
      </c>
      <c r="K72" s="2" t="s">
        <v>28</v>
      </c>
      <c r="L72" s="2" t="s">
        <v>29</v>
      </c>
      <c r="M72" s="2" t="s">
        <v>29</v>
      </c>
      <c r="N72" s="2" t="s">
        <v>29</v>
      </c>
      <c r="O72" s="2" t="s">
        <v>29</v>
      </c>
      <c r="P72" s="2" t="s">
        <v>29</v>
      </c>
      <c r="Q72" s="4" t="str">
        <f>HYPERLINK("http://weibo.com/7786736534/NmsLlFvox")</f>
        <v>http://weibo.com/7786736534/NmsLlFvox</v>
      </c>
      <c r="R72" s="3" t="s">
        <v>364</v>
      </c>
      <c r="S72" s="2" t="s">
        <v>31</v>
      </c>
      <c r="T72" t="s">
        <v>32</v>
      </c>
    </row>
    <row r="73" ht="23" customHeight="1" spans="1:20">
      <c r="A73" s="2">
        <v>72</v>
      </c>
      <c r="B73" s="3" t="s">
        <v>19</v>
      </c>
      <c r="C73" s="2" t="s">
        <v>366</v>
      </c>
      <c r="D73" s="2" t="s">
        <v>21</v>
      </c>
      <c r="E73" s="2" t="s">
        <v>22</v>
      </c>
      <c r="F73" s="2" t="s">
        <v>367</v>
      </c>
      <c r="G73" s="2" t="s">
        <v>368</v>
      </c>
      <c r="H73" s="2" t="s">
        <v>25</v>
      </c>
      <c r="I73" s="2" t="s">
        <v>26</v>
      </c>
      <c r="J73" s="2" t="s">
        <v>27</v>
      </c>
      <c r="K73" s="2" t="s">
        <v>28</v>
      </c>
      <c r="L73" s="2" t="s">
        <v>29</v>
      </c>
      <c r="M73" s="2" t="s">
        <v>29</v>
      </c>
      <c r="N73" s="2" t="s">
        <v>29</v>
      </c>
      <c r="O73" s="2" t="s">
        <v>29</v>
      </c>
      <c r="P73" s="2" t="s">
        <v>369</v>
      </c>
      <c r="Q73" s="4" t="str">
        <f>HYPERLINK("http://weibo.com/6305336836/NmsCzFsja")</f>
        <v>http://weibo.com/6305336836/NmsCzFsja</v>
      </c>
      <c r="R73" s="3" t="s">
        <v>19</v>
      </c>
      <c r="S73" s="2" t="s">
        <v>31</v>
      </c>
      <c r="T73" t="s">
        <v>32</v>
      </c>
    </row>
    <row r="74" ht="23" customHeight="1" spans="1:20">
      <c r="A74" s="2">
        <v>73</v>
      </c>
      <c r="B74" s="3" t="s">
        <v>370</v>
      </c>
      <c r="C74" s="2" t="s">
        <v>371</v>
      </c>
      <c r="D74" s="2" t="s">
        <v>21</v>
      </c>
      <c r="E74" s="2" t="s">
        <v>22</v>
      </c>
      <c r="F74" s="2" t="s">
        <v>372</v>
      </c>
      <c r="G74" s="2" t="s">
        <v>373</v>
      </c>
      <c r="H74" s="2" t="s">
        <v>42</v>
      </c>
      <c r="I74" s="2" t="s">
        <v>26</v>
      </c>
      <c r="J74" s="2" t="s">
        <v>27</v>
      </c>
      <c r="K74" s="2" t="s">
        <v>28</v>
      </c>
      <c r="L74" s="2" t="s">
        <v>29</v>
      </c>
      <c r="M74" s="2" t="s">
        <v>29</v>
      </c>
      <c r="N74" s="2" t="s">
        <v>29</v>
      </c>
      <c r="O74" s="2" t="s">
        <v>29</v>
      </c>
      <c r="P74" s="2" t="s">
        <v>374</v>
      </c>
      <c r="Q74" s="4" t="str">
        <f>HYPERLINK("http://weibo.com/1872184127/NmsBIh1ib")</f>
        <v>http://weibo.com/1872184127/NmsBIh1ib</v>
      </c>
      <c r="R74" s="3" t="s">
        <v>370</v>
      </c>
      <c r="S74" s="2" t="s">
        <v>31</v>
      </c>
      <c r="T74" t="s">
        <v>32</v>
      </c>
    </row>
    <row r="75" ht="23" customHeight="1" spans="1:20">
      <c r="A75" s="2">
        <v>74</v>
      </c>
      <c r="B75" s="3" t="s">
        <v>375</v>
      </c>
      <c r="C75" s="2" t="s">
        <v>376</v>
      </c>
      <c r="D75" s="2" t="s">
        <v>21</v>
      </c>
      <c r="E75" s="2" t="s">
        <v>22</v>
      </c>
      <c r="F75" s="2" t="s">
        <v>377</v>
      </c>
      <c r="G75" s="2" t="s">
        <v>378</v>
      </c>
      <c r="H75" s="2" t="s">
        <v>77</v>
      </c>
      <c r="I75" s="2" t="s">
        <v>26</v>
      </c>
      <c r="J75" s="2" t="s">
        <v>27</v>
      </c>
      <c r="K75" s="2" t="s">
        <v>28</v>
      </c>
      <c r="L75" s="2" t="s">
        <v>29</v>
      </c>
      <c r="M75" s="2" t="s">
        <v>29</v>
      </c>
      <c r="N75" s="2" t="s">
        <v>29</v>
      </c>
      <c r="O75" s="2" t="s">
        <v>29</v>
      </c>
      <c r="P75" s="2" t="s">
        <v>29</v>
      </c>
      <c r="Q75" s="4" t="str">
        <f>HYPERLINK("http://weibo.com/7827247852/NmsBpEZvO")</f>
        <v>http://weibo.com/7827247852/NmsBpEZvO</v>
      </c>
      <c r="R75" s="3" t="s">
        <v>375</v>
      </c>
      <c r="S75" s="2" t="s">
        <v>31</v>
      </c>
      <c r="T75" t="s">
        <v>32</v>
      </c>
    </row>
    <row r="76" ht="23" customHeight="1" spans="1:20">
      <c r="A76" s="2">
        <v>75</v>
      </c>
      <c r="B76" s="3" t="s">
        <v>379</v>
      </c>
      <c r="C76" s="2" t="s">
        <v>380</v>
      </c>
      <c r="D76" s="2" t="s">
        <v>21</v>
      </c>
      <c r="E76" s="2" t="s">
        <v>22</v>
      </c>
      <c r="F76" s="2" t="s">
        <v>381</v>
      </c>
      <c r="G76" s="2" t="s">
        <v>382</v>
      </c>
      <c r="H76" s="2" t="s">
        <v>276</v>
      </c>
      <c r="I76" s="2" t="s">
        <v>26</v>
      </c>
      <c r="J76" s="2" t="s">
        <v>27</v>
      </c>
      <c r="K76" s="2" t="s">
        <v>28</v>
      </c>
      <c r="L76" s="2" t="s">
        <v>29</v>
      </c>
      <c r="M76" s="2" t="s">
        <v>29</v>
      </c>
      <c r="N76" s="2" t="s">
        <v>29</v>
      </c>
      <c r="O76" s="2" t="s">
        <v>29</v>
      </c>
      <c r="P76" s="2" t="s">
        <v>383</v>
      </c>
      <c r="Q76" s="4" t="str">
        <f>HYPERLINK("http://weibo.com/2462406353/NmsAfwPNf")</f>
        <v>http://weibo.com/2462406353/NmsAfwPNf</v>
      </c>
      <c r="R76" s="3" t="s">
        <v>379</v>
      </c>
      <c r="S76" s="2" t="s">
        <v>31</v>
      </c>
      <c r="T76" t="s">
        <v>32</v>
      </c>
    </row>
    <row r="77" ht="23" customHeight="1" spans="1:20">
      <c r="A77" s="2">
        <v>76</v>
      </c>
      <c r="B77" s="3" t="s">
        <v>384</v>
      </c>
      <c r="C77" s="2" t="s">
        <v>385</v>
      </c>
      <c r="D77" s="2" t="s">
        <v>21</v>
      </c>
      <c r="E77" s="2" t="s">
        <v>22</v>
      </c>
      <c r="F77" s="2" t="s">
        <v>386</v>
      </c>
      <c r="G77" s="2" t="s">
        <v>387</v>
      </c>
      <c r="H77" s="2" t="s">
        <v>46</v>
      </c>
      <c r="I77" s="2" t="s">
        <v>26</v>
      </c>
      <c r="J77" s="2" t="s">
        <v>27</v>
      </c>
      <c r="K77" s="2" t="s">
        <v>28</v>
      </c>
      <c r="L77" s="2" t="s">
        <v>29</v>
      </c>
      <c r="M77" s="2" t="s">
        <v>29</v>
      </c>
      <c r="N77" s="2" t="s">
        <v>29</v>
      </c>
      <c r="O77" s="2" t="s">
        <v>29</v>
      </c>
      <c r="P77" s="2" t="s">
        <v>29</v>
      </c>
      <c r="Q77" s="4" t="str">
        <f>HYPERLINK("http://weibo.com/7799453257/Nmsp63KIo")</f>
        <v>http://weibo.com/7799453257/Nmsp63KIo</v>
      </c>
      <c r="R77" s="3" t="s">
        <v>384</v>
      </c>
      <c r="S77" s="2" t="s">
        <v>31</v>
      </c>
      <c r="T77" t="s">
        <v>32</v>
      </c>
    </row>
    <row r="78" ht="23" customHeight="1" spans="1:20">
      <c r="A78" s="2">
        <v>77</v>
      </c>
      <c r="B78" s="3" t="s">
        <v>19</v>
      </c>
      <c r="C78" s="2" t="s">
        <v>388</v>
      </c>
      <c r="D78" s="2" t="s">
        <v>21</v>
      </c>
      <c r="E78" s="2" t="s">
        <v>22</v>
      </c>
      <c r="F78" s="2" t="s">
        <v>389</v>
      </c>
      <c r="G78" s="2" t="s">
        <v>390</v>
      </c>
      <c r="H78" s="2" t="s">
        <v>96</v>
      </c>
      <c r="I78" s="2" t="s">
        <v>26</v>
      </c>
      <c r="J78" s="2" t="s">
        <v>27</v>
      </c>
      <c r="K78" s="2" t="s">
        <v>28</v>
      </c>
      <c r="L78" s="2" t="s">
        <v>29</v>
      </c>
      <c r="M78" s="2" t="s">
        <v>29</v>
      </c>
      <c r="N78" s="2" t="s">
        <v>29</v>
      </c>
      <c r="O78" s="2" t="s">
        <v>29</v>
      </c>
      <c r="P78" s="2" t="s">
        <v>391</v>
      </c>
      <c r="Q78" s="4" t="str">
        <f>HYPERLINK("http://weibo.com/3416027590/NmrXujPpf")</f>
        <v>http://weibo.com/3416027590/NmrXujPpf</v>
      </c>
      <c r="R78" s="3" t="s">
        <v>19</v>
      </c>
      <c r="S78" s="2" t="s">
        <v>31</v>
      </c>
      <c r="T78" t="s">
        <v>32</v>
      </c>
    </row>
    <row r="79" ht="23" customHeight="1" spans="1:20">
      <c r="A79" s="2">
        <v>78</v>
      </c>
      <c r="B79" s="3" t="s">
        <v>19</v>
      </c>
      <c r="C79" s="2" t="s">
        <v>392</v>
      </c>
      <c r="D79" s="2" t="s">
        <v>21</v>
      </c>
      <c r="E79" s="2" t="s">
        <v>22</v>
      </c>
      <c r="F79" s="2" t="s">
        <v>393</v>
      </c>
      <c r="G79" s="2" t="s">
        <v>394</v>
      </c>
      <c r="H79" s="2" t="s">
        <v>42</v>
      </c>
      <c r="I79" s="2" t="s">
        <v>26</v>
      </c>
      <c r="J79" s="2" t="s">
        <v>27</v>
      </c>
      <c r="K79" s="2" t="s">
        <v>28</v>
      </c>
      <c r="L79" s="2" t="s">
        <v>29</v>
      </c>
      <c r="M79" s="2" t="s">
        <v>29</v>
      </c>
      <c r="N79" s="2" t="s">
        <v>29</v>
      </c>
      <c r="O79" s="2" t="s">
        <v>29</v>
      </c>
      <c r="P79" s="2" t="s">
        <v>395</v>
      </c>
      <c r="Q79" s="4" t="str">
        <f>HYPERLINK("http://weibo.com/6163379090/NmrNJn2IS")</f>
        <v>http://weibo.com/6163379090/NmrNJn2IS</v>
      </c>
      <c r="R79" s="3" t="s">
        <v>19</v>
      </c>
      <c r="S79" s="2" t="s">
        <v>31</v>
      </c>
      <c r="T79" t="s">
        <v>32</v>
      </c>
    </row>
    <row r="80" ht="23" customHeight="1" spans="1:20">
      <c r="A80" s="2">
        <v>79</v>
      </c>
      <c r="B80" s="3" t="s">
        <v>396</v>
      </c>
      <c r="C80" s="2" t="s">
        <v>397</v>
      </c>
      <c r="D80" s="2" t="s">
        <v>21</v>
      </c>
      <c r="E80" s="2" t="s">
        <v>22</v>
      </c>
      <c r="F80" s="2" t="s">
        <v>398</v>
      </c>
      <c r="G80" s="2" t="s">
        <v>399</v>
      </c>
      <c r="H80" s="2" t="s">
        <v>303</v>
      </c>
      <c r="I80" s="2" t="s">
        <v>26</v>
      </c>
      <c r="J80" s="2" t="s">
        <v>27</v>
      </c>
      <c r="K80" s="2" t="s">
        <v>28</v>
      </c>
      <c r="L80" s="2" t="s">
        <v>29</v>
      </c>
      <c r="M80" s="2" t="s">
        <v>29</v>
      </c>
      <c r="N80" s="2" t="s">
        <v>29</v>
      </c>
      <c r="O80" s="2" t="s">
        <v>29</v>
      </c>
      <c r="P80" s="2" t="s">
        <v>400</v>
      </c>
      <c r="Q80" s="4" t="str">
        <f>HYPERLINK("http://weibo.com/7393979163/NmrK6fq0M")</f>
        <v>http://weibo.com/7393979163/NmrK6fq0M</v>
      </c>
      <c r="R80" s="3" t="s">
        <v>396</v>
      </c>
      <c r="S80" s="2" t="s">
        <v>31</v>
      </c>
      <c r="T80" t="s">
        <v>32</v>
      </c>
    </row>
    <row r="81" ht="23" customHeight="1" spans="1:20">
      <c r="A81" s="2">
        <v>80</v>
      </c>
      <c r="B81" s="3" t="s">
        <v>19</v>
      </c>
      <c r="C81" s="2" t="s">
        <v>401</v>
      </c>
      <c r="D81" s="2" t="s">
        <v>21</v>
      </c>
      <c r="E81" s="2" t="s">
        <v>22</v>
      </c>
      <c r="F81" s="2" t="s">
        <v>402</v>
      </c>
      <c r="G81" s="2" t="s">
        <v>403</v>
      </c>
      <c r="H81" s="2" t="s">
        <v>91</v>
      </c>
      <c r="I81" s="2" t="s">
        <v>26</v>
      </c>
      <c r="J81" s="2" t="s">
        <v>27</v>
      </c>
      <c r="K81" s="2" t="s">
        <v>28</v>
      </c>
      <c r="L81" s="2" t="s">
        <v>29</v>
      </c>
      <c r="M81" s="2" t="s">
        <v>29</v>
      </c>
      <c r="N81" s="2" t="s">
        <v>29</v>
      </c>
      <c r="O81" s="2" t="s">
        <v>29</v>
      </c>
      <c r="P81" s="2" t="s">
        <v>404</v>
      </c>
      <c r="Q81" s="4" t="str">
        <f>HYPERLINK("http://weibo.com/2786580232/NmrJD0iN6")</f>
        <v>http://weibo.com/2786580232/NmrJD0iN6</v>
      </c>
      <c r="R81" s="3" t="s">
        <v>19</v>
      </c>
      <c r="S81" s="2" t="s">
        <v>31</v>
      </c>
      <c r="T81" t="s">
        <v>32</v>
      </c>
    </row>
    <row r="82" ht="23" customHeight="1" spans="1:20">
      <c r="A82" s="2">
        <v>81</v>
      </c>
      <c r="B82" s="3" t="s">
        <v>19</v>
      </c>
      <c r="C82" s="2" t="s">
        <v>405</v>
      </c>
      <c r="D82" s="2" t="s">
        <v>21</v>
      </c>
      <c r="E82" s="2" t="s">
        <v>22</v>
      </c>
      <c r="F82" s="2" t="s">
        <v>406</v>
      </c>
      <c r="G82" s="2" t="s">
        <v>407</v>
      </c>
      <c r="H82" s="2" t="s">
        <v>408</v>
      </c>
      <c r="I82" s="2" t="s">
        <v>26</v>
      </c>
      <c r="J82" s="2" t="s">
        <v>27</v>
      </c>
      <c r="K82" s="2" t="s">
        <v>28</v>
      </c>
      <c r="L82" s="2" t="s">
        <v>29</v>
      </c>
      <c r="M82" s="2" t="s">
        <v>29</v>
      </c>
      <c r="N82" s="2" t="s">
        <v>29</v>
      </c>
      <c r="O82" s="2" t="s">
        <v>29</v>
      </c>
      <c r="P82" s="2" t="s">
        <v>409</v>
      </c>
      <c r="Q82" s="4" t="str">
        <f>HYPERLINK("http://weibo.com/7749205445/NmrH36nyy")</f>
        <v>http://weibo.com/7749205445/NmrH36nyy</v>
      </c>
      <c r="R82" s="3" t="s">
        <v>19</v>
      </c>
      <c r="S82" s="2" t="s">
        <v>31</v>
      </c>
      <c r="T82" t="s">
        <v>32</v>
      </c>
    </row>
    <row r="83" ht="23" customHeight="1" spans="1:20">
      <c r="A83" s="2">
        <v>82</v>
      </c>
      <c r="B83" s="3" t="s">
        <v>410</v>
      </c>
      <c r="C83" s="2" t="s">
        <v>411</v>
      </c>
      <c r="D83" s="2" t="s">
        <v>21</v>
      </c>
      <c r="E83" s="2" t="s">
        <v>22</v>
      </c>
      <c r="F83" s="2" t="s">
        <v>412</v>
      </c>
      <c r="G83" s="2" t="s">
        <v>413</v>
      </c>
      <c r="H83" s="2" t="s">
        <v>36</v>
      </c>
      <c r="I83" s="2" t="s">
        <v>26</v>
      </c>
      <c r="J83" s="2" t="s">
        <v>27</v>
      </c>
      <c r="K83" s="2" t="s">
        <v>28</v>
      </c>
      <c r="L83" s="2" t="s">
        <v>29</v>
      </c>
      <c r="M83" s="2" t="s">
        <v>29</v>
      </c>
      <c r="N83" s="2" t="s">
        <v>29</v>
      </c>
      <c r="O83" s="2" t="s">
        <v>29</v>
      </c>
      <c r="P83" s="2" t="s">
        <v>414</v>
      </c>
      <c r="Q83" s="4" t="str">
        <f>HYPERLINK("http://weibo.com/7774869353/NmrD5AeVX")</f>
        <v>http://weibo.com/7774869353/NmrD5AeVX</v>
      </c>
      <c r="R83" s="3" t="s">
        <v>410</v>
      </c>
      <c r="S83" s="2" t="s">
        <v>31</v>
      </c>
      <c r="T83" t="s">
        <v>32</v>
      </c>
    </row>
    <row r="84" ht="23" customHeight="1" spans="1:20">
      <c r="A84" s="2">
        <v>83</v>
      </c>
      <c r="B84" s="3" t="s">
        <v>19</v>
      </c>
      <c r="C84" s="2" t="s">
        <v>415</v>
      </c>
      <c r="D84" s="2" t="s">
        <v>21</v>
      </c>
      <c r="E84" s="2" t="s">
        <v>22</v>
      </c>
      <c r="F84" s="2" t="s">
        <v>416</v>
      </c>
      <c r="G84" s="2" t="s">
        <v>417</v>
      </c>
      <c r="H84" s="2" t="s">
        <v>46</v>
      </c>
      <c r="I84" s="2" t="s">
        <v>26</v>
      </c>
      <c r="J84" s="2" t="s">
        <v>27</v>
      </c>
      <c r="K84" s="2" t="s">
        <v>28</v>
      </c>
      <c r="L84" s="2" t="s">
        <v>29</v>
      </c>
      <c r="M84" s="2" t="s">
        <v>29</v>
      </c>
      <c r="N84" s="2" t="s">
        <v>29</v>
      </c>
      <c r="O84" s="2" t="s">
        <v>29</v>
      </c>
      <c r="P84" s="2" t="s">
        <v>418</v>
      </c>
      <c r="Q84" s="4" t="str">
        <f>HYPERLINK("http://weibo.com/5226062705/NmrB1p27h")</f>
        <v>http://weibo.com/5226062705/NmrB1p27h</v>
      </c>
      <c r="R84" s="3" t="s">
        <v>19</v>
      </c>
      <c r="S84" s="2" t="s">
        <v>31</v>
      </c>
      <c r="T84" t="s">
        <v>32</v>
      </c>
    </row>
    <row r="85" ht="23" customHeight="1" spans="1:20">
      <c r="A85" s="2">
        <v>84</v>
      </c>
      <c r="B85" s="3" t="s">
        <v>419</v>
      </c>
      <c r="C85" s="2" t="s">
        <v>420</v>
      </c>
      <c r="D85" s="2" t="s">
        <v>21</v>
      </c>
      <c r="E85" s="2" t="s">
        <v>22</v>
      </c>
      <c r="F85" s="2" t="s">
        <v>421</v>
      </c>
      <c r="G85" s="2" t="s">
        <v>422</v>
      </c>
      <c r="H85" s="2" t="s">
        <v>246</v>
      </c>
      <c r="I85" s="2" t="s">
        <v>26</v>
      </c>
      <c r="J85" s="2" t="s">
        <v>27</v>
      </c>
      <c r="K85" s="2" t="s">
        <v>28</v>
      </c>
      <c r="L85" s="2" t="s">
        <v>29</v>
      </c>
      <c r="M85" s="2" t="s">
        <v>29</v>
      </c>
      <c r="N85" s="2" t="s">
        <v>29</v>
      </c>
      <c r="O85" s="2" t="s">
        <v>29</v>
      </c>
      <c r="P85" s="2" t="s">
        <v>423</v>
      </c>
      <c r="Q85" s="4" t="str">
        <f>HYPERLINK("http://weibo.com/1256707327/NmrycpPxq")</f>
        <v>http://weibo.com/1256707327/NmrycpPxq</v>
      </c>
      <c r="R85" s="3" t="s">
        <v>419</v>
      </c>
      <c r="S85" s="2" t="s">
        <v>31</v>
      </c>
      <c r="T85" t="s">
        <v>32</v>
      </c>
    </row>
    <row r="86" ht="23" customHeight="1" spans="1:20">
      <c r="A86" s="2">
        <v>85</v>
      </c>
      <c r="B86" s="3" t="s">
        <v>19</v>
      </c>
      <c r="C86" s="2" t="s">
        <v>424</v>
      </c>
      <c r="D86" s="2" t="s">
        <v>21</v>
      </c>
      <c r="E86" s="2" t="s">
        <v>22</v>
      </c>
      <c r="F86" s="2" t="s">
        <v>425</v>
      </c>
      <c r="G86" s="2" t="s">
        <v>426</v>
      </c>
      <c r="H86" s="2" t="s">
        <v>276</v>
      </c>
      <c r="I86" s="2" t="s">
        <v>26</v>
      </c>
      <c r="J86" s="2" t="s">
        <v>27</v>
      </c>
      <c r="K86" s="2" t="s">
        <v>28</v>
      </c>
      <c r="L86" s="2" t="s">
        <v>29</v>
      </c>
      <c r="M86" s="2" t="s">
        <v>29</v>
      </c>
      <c r="N86" s="2" t="s">
        <v>29</v>
      </c>
      <c r="O86" s="2" t="s">
        <v>29</v>
      </c>
      <c r="P86" s="2" t="s">
        <v>427</v>
      </c>
      <c r="Q86" s="4" t="str">
        <f>HYPERLINK("http://weibo.com/1692594243/Nmru4epln")</f>
        <v>http://weibo.com/1692594243/Nmru4epln</v>
      </c>
      <c r="R86" s="3" t="s">
        <v>19</v>
      </c>
      <c r="S86" s="2" t="s">
        <v>31</v>
      </c>
      <c r="T86" t="s">
        <v>32</v>
      </c>
    </row>
    <row r="87" ht="23" customHeight="1" spans="1:20">
      <c r="A87" s="2">
        <v>86</v>
      </c>
      <c r="B87" s="3" t="s">
        <v>428</v>
      </c>
      <c r="C87" s="2" t="s">
        <v>429</v>
      </c>
      <c r="D87" s="2" t="s">
        <v>21</v>
      </c>
      <c r="E87" s="2" t="s">
        <v>22</v>
      </c>
      <c r="F87" s="2" t="s">
        <v>430</v>
      </c>
      <c r="G87" s="2" t="s">
        <v>431</v>
      </c>
      <c r="H87" s="2" t="s">
        <v>432</v>
      </c>
      <c r="I87" s="2" t="s">
        <v>26</v>
      </c>
      <c r="J87" s="2" t="s">
        <v>27</v>
      </c>
      <c r="K87" s="2" t="s">
        <v>28</v>
      </c>
      <c r="L87" s="2" t="s">
        <v>29</v>
      </c>
      <c r="M87" s="2" t="s">
        <v>29</v>
      </c>
      <c r="N87" s="2" t="s">
        <v>29</v>
      </c>
      <c r="O87" s="2" t="s">
        <v>29</v>
      </c>
      <c r="P87" s="2" t="s">
        <v>29</v>
      </c>
      <c r="Q87" s="4" t="str">
        <f>HYPERLINK("http://weibo.com/7726225574/NmrtWv7dC")</f>
        <v>http://weibo.com/7726225574/NmrtWv7dC</v>
      </c>
      <c r="R87" s="3" t="s">
        <v>428</v>
      </c>
      <c r="S87" s="2" t="s">
        <v>31</v>
      </c>
      <c r="T87" t="s">
        <v>32</v>
      </c>
    </row>
    <row r="88" ht="23" customHeight="1" spans="1:20">
      <c r="A88" s="2">
        <v>87</v>
      </c>
      <c r="B88" s="3" t="s">
        <v>19</v>
      </c>
      <c r="C88" s="2" t="s">
        <v>433</v>
      </c>
      <c r="D88" s="2" t="s">
        <v>21</v>
      </c>
      <c r="E88" s="2" t="s">
        <v>22</v>
      </c>
      <c r="F88" s="2" t="s">
        <v>434</v>
      </c>
      <c r="G88" s="2" t="s">
        <v>435</v>
      </c>
      <c r="H88" s="2" t="s">
        <v>112</v>
      </c>
      <c r="I88" s="2" t="s">
        <v>26</v>
      </c>
      <c r="J88" s="2" t="s">
        <v>27</v>
      </c>
      <c r="K88" s="2" t="s">
        <v>28</v>
      </c>
      <c r="L88" s="2" t="s">
        <v>29</v>
      </c>
      <c r="M88" s="2" t="s">
        <v>29</v>
      </c>
      <c r="N88" s="2" t="s">
        <v>29</v>
      </c>
      <c r="O88" s="2" t="s">
        <v>29</v>
      </c>
      <c r="P88" s="2" t="s">
        <v>436</v>
      </c>
      <c r="Q88" s="4" t="str">
        <f>HYPERLINK("http://weibo.com/6582433960/NmrokdFn3")</f>
        <v>http://weibo.com/6582433960/NmrokdFn3</v>
      </c>
      <c r="R88" s="3" t="s">
        <v>19</v>
      </c>
      <c r="S88" s="2" t="s">
        <v>31</v>
      </c>
      <c r="T88" t="s">
        <v>32</v>
      </c>
    </row>
    <row r="89" ht="23" customHeight="1" spans="1:20">
      <c r="A89" s="2">
        <v>88</v>
      </c>
      <c r="B89" s="3" t="s">
        <v>437</v>
      </c>
      <c r="C89" s="2" t="s">
        <v>438</v>
      </c>
      <c r="D89" s="2" t="s">
        <v>21</v>
      </c>
      <c r="E89" s="2" t="s">
        <v>22</v>
      </c>
      <c r="F89" s="2" t="s">
        <v>439</v>
      </c>
      <c r="G89" s="2" t="s">
        <v>440</v>
      </c>
      <c r="H89" s="2" t="s">
        <v>72</v>
      </c>
      <c r="I89" s="2" t="s">
        <v>26</v>
      </c>
      <c r="J89" s="2" t="s">
        <v>27</v>
      </c>
      <c r="K89" s="2" t="s">
        <v>28</v>
      </c>
      <c r="L89" s="2" t="s">
        <v>29</v>
      </c>
      <c r="M89" s="2" t="s">
        <v>29</v>
      </c>
      <c r="N89" s="2" t="s">
        <v>29</v>
      </c>
      <c r="O89" s="2" t="s">
        <v>29</v>
      </c>
      <c r="P89" s="2" t="s">
        <v>441</v>
      </c>
      <c r="Q89" s="4" t="str">
        <f>HYPERLINK("http://weibo.com/5481842434/NmrkexQy0")</f>
        <v>http://weibo.com/5481842434/NmrkexQy0</v>
      </c>
      <c r="R89" s="3" t="s">
        <v>437</v>
      </c>
      <c r="S89" s="2" t="s">
        <v>31</v>
      </c>
      <c r="T89" t="s">
        <v>32</v>
      </c>
    </row>
    <row r="90" ht="23" customHeight="1" spans="1:20">
      <c r="A90" s="2">
        <v>89</v>
      </c>
      <c r="B90" s="3" t="s">
        <v>442</v>
      </c>
      <c r="C90" s="2" t="s">
        <v>443</v>
      </c>
      <c r="D90" s="2" t="s">
        <v>21</v>
      </c>
      <c r="E90" s="2" t="s">
        <v>22</v>
      </c>
      <c r="F90" s="2" t="s">
        <v>444</v>
      </c>
      <c r="G90" s="2" t="s">
        <v>445</v>
      </c>
      <c r="H90" s="2" t="s">
        <v>77</v>
      </c>
      <c r="I90" s="2" t="s">
        <v>26</v>
      </c>
      <c r="J90" s="2" t="s">
        <v>27</v>
      </c>
      <c r="K90" s="2" t="s">
        <v>28</v>
      </c>
      <c r="L90" s="2" t="s">
        <v>29</v>
      </c>
      <c r="M90" s="2" t="s">
        <v>29</v>
      </c>
      <c r="N90" s="2" t="s">
        <v>29</v>
      </c>
      <c r="O90" s="2" t="s">
        <v>29</v>
      </c>
      <c r="P90" s="2" t="s">
        <v>446</v>
      </c>
      <c r="Q90" s="4" t="str">
        <f>HYPERLINK("http://weibo.com/6537377477/NmrjV8iPV")</f>
        <v>http://weibo.com/6537377477/NmrjV8iPV</v>
      </c>
      <c r="R90" s="3" t="s">
        <v>442</v>
      </c>
      <c r="S90" s="2" t="s">
        <v>31</v>
      </c>
      <c r="T90" t="s">
        <v>32</v>
      </c>
    </row>
    <row r="91" ht="23" customHeight="1" spans="1:20">
      <c r="A91" s="2">
        <v>90</v>
      </c>
      <c r="B91" s="3" t="s">
        <v>447</v>
      </c>
      <c r="C91" s="2" t="s">
        <v>448</v>
      </c>
      <c r="D91" s="2" t="s">
        <v>21</v>
      </c>
      <c r="E91" s="2" t="s">
        <v>22</v>
      </c>
      <c r="F91" s="2" t="s">
        <v>449</v>
      </c>
      <c r="G91" s="2" t="s">
        <v>450</v>
      </c>
      <c r="H91" s="2" t="s">
        <v>214</v>
      </c>
      <c r="I91" s="2" t="s">
        <v>26</v>
      </c>
      <c r="J91" s="2" t="s">
        <v>27</v>
      </c>
      <c r="K91" s="2" t="s">
        <v>28</v>
      </c>
      <c r="L91" s="2" t="s">
        <v>29</v>
      </c>
      <c r="M91" s="2" t="s">
        <v>29</v>
      </c>
      <c r="N91" s="2" t="s">
        <v>29</v>
      </c>
      <c r="O91" s="2" t="s">
        <v>29</v>
      </c>
      <c r="P91" s="2" t="s">
        <v>451</v>
      </c>
      <c r="Q91" s="4" t="str">
        <f>HYPERLINK("http://weibo.com/1357062024/NmriP7c1X")</f>
        <v>http://weibo.com/1357062024/NmriP7c1X</v>
      </c>
      <c r="R91" s="3" t="s">
        <v>447</v>
      </c>
      <c r="S91" s="2" t="s">
        <v>31</v>
      </c>
      <c r="T91" t="s">
        <v>32</v>
      </c>
    </row>
    <row r="92" ht="23" customHeight="1" spans="1:20">
      <c r="A92" s="2">
        <v>91</v>
      </c>
      <c r="B92" s="3" t="s">
        <v>452</v>
      </c>
      <c r="C92" s="2" t="s">
        <v>453</v>
      </c>
      <c r="D92" s="2" t="s">
        <v>21</v>
      </c>
      <c r="E92" s="2" t="s">
        <v>22</v>
      </c>
      <c r="F92" s="2" t="s">
        <v>454</v>
      </c>
      <c r="G92" s="2" t="s">
        <v>455</v>
      </c>
      <c r="H92" s="2" t="s">
        <v>25</v>
      </c>
      <c r="I92" s="2" t="s">
        <v>26</v>
      </c>
      <c r="J92" s="2" t="s">
        <v>27</v>
      </c>
      <c r="K92" s="2" t="s">
        <v>28</v>
      </c>
      <c r="L92" s="2" t="s">
        <v>29</v>
      </c>
      <c r="M92" s="2" t="s">
        <v>29</v>
      </c>
      <c r="N92" s="2" t="s">
        <v>29</v>
      </c>
      <c r="O92" s="2" t="s">
        <v>29</v>
      </c>
      <c r="P92" s="2" t="s">
        <v>456</v>
      </c>
      <c r="Q92" s="4" t="str">
        <f>HYPERLINK("http://weibo.com/2112432672/Nmriy034G")</f>
        <v>http://weibo.com/2112432672/Nmriy034G</v>
      </c>
      <c r="R92" s="3" t="s">
        <v>452</v>
      </c>
      <c r="S92" s="2" t="s">
        <v>31</v>
      </c>
      <c r="T92" t="s">
        <v>32</v>
      </c>
    </row>
    <row r="93" ht="23" customHeight="1" spans="1:20">
      <c r="A93" s="2">
        <v>92</v>
      </c>
      <c r="B93" s="3" t="s">
        <v>457</v>
      </c>
      <c r="C93" s="2" t="s">
        <v>458</v>
      </c>
      <c r="D93" s="2" t="s">
        <v>21</v>
      </c>
      <c r="E93" s="2" t="s">
        <v>22</v>
      </c>
      <c r="F93" s="2" t="s">
        <v>459</v>
      </c>
      <c r="G93" s="2" t="s">
        <v>460</v>
      </c>
      <c r="H93" s="2" t="s">
        <v>102</v>
      </c>
      <c r="I93" s="2" t="s">
        <v>26</v>
      </c>
      <c r="J93" s="2" t="s">
        <v>27</v>
      </c>
      <c r="K93" s="2" t="s">
        <v>28</v>
      </c>
      <c r="L93" s="2" t="s">
        <v>29</v>
      </c>
      <c r="M93" s="2" t="s">
        <v>29</v>
      </c>
      <c r="N93" s="2" t="s">
        <v>29</v>
      </c>
      <c r="O93" s="2" t="s">
        <v>29</v>
      </c>
      <c r="P93" s="2" t="s">
        <v>461</v>
      </c>
      <c r="Q93" s="4" t="str">
        <f>HYPERLINK("http://weibo.com/3918931971/Nmrb1r9BC")</f>
        <v>http://weibo.com/3918931971/Nmrb1r9BC</v>
      </c>
      <c r="R93" s="3" t="s">
        <v>457</v>
      </c>
      <c r="S93" s="2" t="s">
        <v>31</v>
      </c>
      <c r="T93" t="s">
        <v>32</v>
      </c>
    </row>
    <row r="94" ht="23" customHeight="1" spans="1:20">
      <c r="A94" s="2">
        <v>93</v>
      </c>
      <c r="B94" s="3" t="s">
        <v>19</v>
      </c>
      <c r="C94" s="2" t="s">
        <v>462</v>
      </c>
      <c r="D94" s="2" t="s">
        <v>21</v>
      </c>
      <c r="E94" s="2" t="s">
        <v>22</v>
      </c>
      <c r="F94" s="2" t="s">
        <v>463</v>
      </c>
      <c r="G94" s="2" t="s">
        <v>464</v>
      </c>
      <c r="H94" s="2" t="s">
        <v>465</v>
      </c>
      <c r="I94" s="2" t="s">
        <v>26</v>
      </c>
      <c r="J94" s="2" t="s">
        <v>27</v>
      </c>
      <c r="K94" s="2" t="s">
        <v>28</v>
      </c>
      <c r="L94" s="2" t="s">
        <v>29</v>
      </c>
      <c r="M94" s="2" t="s">
        <v>29</v>
      </c>
      <c r="N94" s="2" t="s">
        <v>29</v>
      </c>
      <c r="O94" s="2" t="s">
        <v>29</v>
      </c>
      <c r="P94" s="2" t="s">
        <v>466</v>
      </c>
      <c r="Q94" s="4" t="str">
        <f>HYPERLINK("http://weibo.com/3287057593/NmqZJ7evC")</f>
        <v>http://weibo.com/3287057593/NmqZJ7evC</v>
      </c>
      <c r="R94" s="3" t="s">
        <v>19</v>
      </c>
      <c r="S94" s="2" t="s">
        <v>31</v>
      </c>
      <c r="T94" t="s">
        <v>32</v>
      </c>
    </row>
    <row r="95" ht="23" customHeight="1" spans="1:20">
      <c r="A95" s="2">
        <v>94</v>
      </c>
      <c r="B95" s="3" t="s">
        <v>467</v>
      </c>
      <c r="C95" s="2" t="s">
        <v>468</v>
      </c>
      <c r="D95" s="2" t="s">
        <v>21</v>
      </c>
      <c r="E95" s="2" t="s">
        <v>22</v>
      </c>
      <c r="F95" s="2" t="s">
        <v>469</v>
      </c>
      <c r="G95" s="2" t="s">
        <v>470</v>
      </c>
      <c r="H95" s="2" t="s">
        <v>36</v>
      </c>
      <c r="I95" s="2" t="s">
        <v>26</v>
      </c>
      <c r="J95" s="2" t="s">
        <v>27</v>
      </c>
      <c r="K95" s="2" t="s">
        <v>28</v>
      </c>
      <c r="L95" s="2" t="s">
        <v>29</v>
      </c>
      <c r="M95" s="2" t="s">
        <v>29</v>
      </c>
      <c r="N95" s="2" t="s">
        <v>29</v>
      </c>
      <c r="O95" s="2" t="s">
        <v>29</v>
      </c>
      <c r="P95" s="2" t="s">
        <v>471</v>
      </c>
      <c r="Q95" s="4" t="str">
        <f>HYPERLINK("http://weibo.com/3082910854/NmqPLcx2d")</f>
        <v>http://weibo.com/3082910854/NmqPLcx2d</v>
      </c>
      <c r="R95" s="3" t="s">
        <v>467</v>
      </c>
      <c r="S95" s="2" t="s">
        <v>31</v>
      </c>
      <c r="T95" t="s">
        <v>32</v>
      </c>
    </row>
    <row r="96" ht="23" customHeight="1" spans="1:20">
      <c r="A96" s="2">
        <v>95</v>
      </c>
      <c r="B96" s="3" t="s">
        <v>472</v>
      </c>
      <c r="C96" s="2" t="s">
        <v>473</v>
      </c>
      <c r="D96" s="2" t="s">
        <v>21</v>
      </c>
      <c r="E96" s="2" t="s">
        <v>22</v>
      </c>
      <c r="F96" s="2" t="s">
        <v>474</v>
      </c>
      <c r="G96" s="2" t="s">
        <v>475</v>
      </c>
      <c r="H96" s="2" t="s">
        <v>42</v>
      </c>
      <c r="I96" s="2" t="s">
        <v>26</v>
      </c>
      <c r="J96" s="2" t="s">
        <v>27</v>
      </c>
      <c r="K96" s="2" t="s">
        <v>28</v>
      </c>
      <c r="L96" s="2" t="s">
        <v>29</v>
      </c>
      <c r="M96" s="2" t="s">
        <v>29</v>
      </c>
      <c r="N96" s="2" t="s">
        <v>29</v>
      </c>
      <c r="O96" s="2" t="s">
        <v>29</v>
      </c>
      <c r="P96" s="2" t="s">
        <v>107</v>
      </c>
      <c r="Q96" s="4" t="str">
        <f>HYPERLINK("http://weibo.com/6445114398/NmqNzCUAb")</f>
        <v>http://weibo.com/6445114398/NmqNzCUAb</v>
      </c>
      <c r="R96" s="3" t="s">
        <v>472</v>
      </c>
      <c r="S96" s="2" t="s">
        <v>31</v>
      </c>
      <c r="T96" t="s">
        <v>32</v>
      </c>
    </row>
    <row r="97" ht="23" customHeight="1" spans="1:20">
      <c r="A97" s="2">
        <v>96</v>
      </c>
      <c r="B97" s="3" t="s">
        <v>19</v>
      </c>
      <c r="C97" s="2" t="s">
        <v>476</v>
      </c>
      <c r="D97" s="2" t="s">
        <v>21</v>
      </c>
      <c r="E97" s="2" t="s">
        <v>22</v>
      </c>
      <c r="F97" s="2" t="s">
        <v>477</v>
      </c>
      <c r="G97" s="2" t="s">
        <v>478</v>
      </c>
      <c r="H97" s="2" t="s">
        <v>303</v>
      </c>
      <c r="I97" s="2" t="s">
        <v>26</v>
      </c>
      <c r="J97" s="2" t="s">
        <v>27</v>
      </c>
      <c r="K97" s="2" t="s">
        <v>28</v>
      </c>
      <c r="L97" s="2" t="s">
        <v>29</v>
      </c>
      <c r="M97" s="2" t="s">
        <v>29</v>
      </c>
      <c r="N97" s="2" t="s">
        <v>29</v>
      </c>
      <c r="O97" s="2" t="s">
        <v>29</v>
      </c>
      <c r="P97" s="2" t="s">
        <v>350</v>
      </c>
      <c r="Q97" s="4" t="str">
        <f>HYPERLINK("http://weibo.com/2909099065/NmqErpUOA")</f>
        <v>http://weibo.com/2909099065/NmqErpUOA</v>
      </c>
      <c r="R97" s="3" t="s">
        <v>19</v>
      </c>
      <c r="S97" s="2" t="s">
        <v>31</v>
      </c>
      <c r="T97" t="s">
        <v>32</v>
      </c>
    </row>
    <row r="98" ht="23" customHeight="1" spans="1:20">
      <c r="A98" s="2">
        <v>97</v>
      </c>
      <c r="B98" s="3" t="s">
        <v>479</v>
      </c>
      <c r="C98" s="2" t="s">
        <v>480</v>
      </c>
      <c r="D98" s="2" t="s">
        <v>21</v>
      </c>
      <c r="E98" s="2" t="s">
        <v>22</v>
      </c>
      <c r="F98" s="2" t="s">
        <v>481</v>
      </c>
      <c r="G98" s="2" t="s">
        <v>482</v>
      </c>
      <c r="H98" s="2" t="s">
        <v>112</v>
      </c>
      <c r="I98" s="2" t="s">
        <v>26</v>
      </c>
      <c r="J98" s="2" t="s">
        <v>27</v>
      </c>
      <c r="K98" s="2" t="s">
        <v>28</v>
      </c>
      <c r="L98" s="2" t="s">
        <v>29</v>
      </c>
      <c r="M98" s="2" t="s">
        <v>29</v>
      </c>
      <c r="N98" s="2" t="s">
        <v>29</v>
      </c>
      <c r="O98" s="2" t="s">
        <v>29</v>
      </c>
      <c r="P98" s="2" t="s">
        <v>29</v>
      </c>
      <c r="Q98" s="4" t="str">
        <f>HYPERLINK("http://weibo.com/7802208771/NmqwRC6Ie")</f>
        <v>http://weibo.com/7802208771/NmqwRC6Ie</v>
      </c>
      <c r="R98" s="3" t="s">
        <v>479</v>
      </c>
      <c r="S98" s="2" t="s">
        <v>31</v>
      </c>
      <c r="T98" t="s">
        <v>32</v>
      </c>
    </row>
    <row r="99" ht="23" customHeight="1" spans="1:20">
      <c r="A99" s="2">
        <v>98</v>
      </c>
      <c r="B99" s="3" t="s">
        <v>19</v>
      </c>
      <c r="C99" s="2" t="s">
        <v>483</v>
      </c>
      <c r="D99" s="2" t="s">
        <v>21</v>
      </c>
      <c r="E99" s="2" t="s">
        <v>22</v>
      </c>
      <c r="F99" s="2" t="s">
        <v>484</v>
      </c>
      <c r="G99" s="2" t="s">
        <v>485</v>
      </c>
      <c r="H99" s="2" t="s">
        <v>86</v>
      </c>
      <c r="I99" s="2" t="s">
        <v>26</v>
      </c>
      <c r="J99" s="2" t="s">
        <v>27</v>
      </c>
      <c r="K99" s="2" t="s">
        <v>28</v>
      </c>
      <c r="L99" s="2" t="s">
        <v>29</v>
      </c>
      <c r="M99" s="2" t="s">
        <v>29</v>
      </c>
      <c r="N99" s="2" t="s">
        <v>29</v>
      </c>
      <c r="O99" s="2" t="s">
        <v>29</v>
      </c>
      <c r="P99" s="2" t="s">
        <v>78</v>
      </c>
      <c r="Q99" s="4" t="str">
        <f>HYPERLINK("http://weibo.com/5794439084/Nmqnd0B8G")</f>
        <v>http://weibo.com/5794439084/Nmqnd0B8G</v>
      </c>
      <c r="R99" s="3" t="s">
        <v>19</v>
      </c>
      <c r="S99" s="2" t="s">
        <v>31</v>
      </c>
      <c r="T99" t="s">
        <v>32</v>
      </c>
    </row>
    <row r="100" ht="23" customHeight="1" spans="1:20">
      <c r="A100" s="2">
        <v>99</v>
      </c>
      <c r="B100" s="3" t="s">
        <v>486</v>
      </c>
      <c r="C100" s="2" t="s">
        <v>487</v>
      </c>
      <c r="D100" s="2" t="s">
        <v>21</v>
      </c>
      <c r="E100" s="2" t="s">
        <v>22</v>
      </c>
      <c r="F100" s="2" t="s">
        <v>488</v>
      </c>
      <c r="G100" s="2" t="s">
        <v>489</v>
      </c>
      <c r="H100" s="2" t="s">
        <v>303</v>
      </c>
      <c r="I100" s="2" t="s">
        <v>26</v>
      </c>
      <c r="J100" s="2" t="s">
        <v>27</v>
      </c>
      <c r="K100" s="2" t="s">
        <v>28</v>
      </c>
      <c r="L100" s="2" t="s">
        <v>29</v>
      </c>
      <c r="M100" s="2" t="s">
        <v>29</v>
      </c>
      <c r="N100" s="2" t="s">
        <v>29</v>
      </c>
      <c r="O100" s="2" t="s">
        <v>29</v>
      </c>
      <c r="P100" s="2" t="s">
        <v>92</v>
      </c>
      <c r="Q100" s="4" t="str">
        <f>HYPERLINK("http://weibo.com/2828127140/NmqlWiS4W")</f>
        <v>http://weibo.com/2828127140/NmqlWiS4W</v>
      </c>
      <c r="R100" s="3" t="s">
        <v>486</v>
      </c>
      <c r="S100" s="2" t="s">
        <v>31</v>
      </c>
      <c r="T100" t="s">
        <v>32</v>
      </c>
    </row>
    <row r="101" ht="23" customHeight="1" spans="1:20">
      <c r="A101" s="2">
        <v>100</v>
      </c>
      <c r="B101" s="3" t="s">
        <v>19</v>
      </c>
      <c r="C101" s="2" t="s">
        <v>490</v>
      </c>
      <c r="D101" s="2" t="s">
        <v>21</v>
      </c>
      <c r="E101" s="2" t="s">
        <v>22</v>
      </c>
      <c r="F101" s="2" t="s">
        <v>491</v>
      </c>
      <c r="G101" s="2" t="s">
        <v>492</v>
      </c>
      <c r="H101" s="2" t="s">
        <v>77</v>
      </c>
      <c r="I101" s="2" t="s">
        <v>26</v>
      </c>
      <c r="J101" s="2" t="s">
        <v>27</v>
      </c>
      <c r="K101" s="2" t="s">
        <v>28</v>
      </c>
      <c r="L101" s="2" t="s">
        <v>29</v>
      </c>
      <c r="M101" s="2" t="s">
        <v>29</v>
      </c>
      <c r="N101" s="2" t="s">
        <v>29</v>
      </c>
      <c r="O101" s="2" t="s">
        <v>29</v>
      </c>
      <c r="P101" s="2" t="s">
        <v>493</v>
      </c>
      <c r="Q101" s="4" t="str">
        <f>HYPERLINK("http://weibo.com/2095209984/NmqeWwVJH")</f>
        <v>http://weibo.com/2095209984/NmqeWwVJH</v>
      </c>
      <c r="R101" s="3" t="s">
        <v>19</v>
      </c>
      <c r="S101" s="2" t="s">
        <v>31</v>
      </c>
      <c r="T101" t="s">
        <v>32</v>
      </c>
    </row>
    <row r="102" ht="23" customHeight="1" spans="1:20">
      <c r="A102" s="2">
        <v>101</v>
      </c>
      <c r="B102" s="3" t="s">
        <v>494</v>
      </c>
      <c r="C102" s="2" t="s">
        <v>495</v>
      </c>
      <c r="D102" s="2" t="s">
        <v>167</v>
      </c>
      <c r="E102" s="2" t="s">
        <v>22</v>
      </c>
      <c r="F102" s="2" t="s">
        <v>496</v>
      </c>
      <c r="G102" s="2" t="s">
        <v>497</v>
      </c>
      <c r="H102" s="2" t="s">
        <v>498</v>
      </c>
      <c r="I102" s="2" t="s">
        <v>26</v>
      </c>
      <c r="J102" s="2" t="s">
        <v>27</v>
      </c>
      <c r="K102" s="2" t="s">
        <v>28</v>
      </c>
      <c r="L102" s="2" t="s">
        <v>29</v>
      </c>
      <c r="M102" s="2" t="s">
        <v>29</v>
      </c>
      <c r="N102" s="2" t="s">
        <v>29</v>
      </c>
      <c r="O102" s="2" t="s">
        <v>29</v>
      </c>
      <c r="P102" s="2" t="s">
        <v>499</v>
      </c>
      <c r="Q102" s="4" t="str">
        <f>HYPERLINK("http://weibo.com/1931326957/Nmq8aq1xC")</f>
        <v>http://weibo.com/1931326957/Nmq8aq1xC</v>
      </c>
      <c r="R102" s="3" t="s">
        <v>494</v>
      </c>
      <c r="S102" s="2" t="s">
        <v>31</v>
      </c>
      <c r="T102" t="s">
        <v>32</v>
      </c>
    </row>
    <row r="103" ht="23" customHeight="1" spans="1:20">
      <c r="A103" s="2">
        <v>102</v>
      </c>
      <c r="B103" s="3" t="s">
        <v>500</v>
      </c>
      <c r="C103" s="2" t="s">
        <v>501</v>
      </c>
      <c r="D103" s="2" t="s">
        <v>21</v>
      </c>
      <c r="E103" s="2" t="s">
        <v>22</v>
      </c>
      <c r="F103" s="2" t="s">
        <v>502</v>
      </c>
      <c r="G103" s="2" t="s">
        <v>503</v>
      </c>
      <c r="H103" s="2" t="s">
        <v>56</v>
      </c>
      <c r="I103" s="2" t="s">
        <v>26</v>
      </c>
      <c r="J103" s="2" t="s">
        <v>27</v>
      </c>
      <c r="K103" s="2" t="s">
        <v>28</v>
      </c>
      <c r="L103" s="2" t="s">
        <v>29</v>
      </c>
      <c r="M103" s="2" t="s">
        <v>29</v>
      </c>
      <c r="N103" s="2" t="s">
        <v>29</v>
      </c>
      <c r="O103" s="2" t="s">
        <v>29</v>
      </c>
      <c r="P103" s="2" t="s">
        <v>504</v>
      </c>
      <c r="Q103" s="4" t="str">
        <f>HYPERLINK("http://weibo.com/1797265431/Nmq5lnvAr")</f>
        <v>http://weibo.com/1797265431/Nmq5lnvAr</v>
      </c>
      <c r="R103" s="3" t="s">
        <v>500</v>
      </c>
      <c r="S103" s="2" t="s">
        <v>31</v>
      </c>
      <c r="T103" t="s">
        <v>32</v>
      </c>
    </row>
    <row r="104" ht="23" customHeight="1" spans="1:20">
      <c r="A104" s="2">
        <v>103</v>
      </c>
      <c r="B104" s="3" t="s">
        <v>19</v>
      </c>
      <c r="C104" s="2" t="s">
        <v>505</v>
      </c>
      <c r="D104" s="2" t="s">
        <v>21</v>
      </c>
      <c r="E104" s="2" t="s">
        <v>22</v>
      </c>
      <c r="F104" s="2" t="s">
        <v>506</v>
      </c>
      <c r="G104" s="2" t="s">
        <v>507</v>
      </c>
      <c r="H104" s="2" t="s">
        <v>46</v>
      </c>
      <c r="I104" s="2" t="s">
        <v>26</v>
      </c>
      <c r="J104" s="2" t="s">
        <v>27</v>
      </c>
      <c r="K104" s="2" t="s">
        <v>28</v>
      </c>
      <c r="L104" s="2" t="s">
        <v>29</v>
      </c>
      <c r="M104" s="2" t="s">
        <v>29</v>
      </c>
      <c r="N104" s="2" t="s">
        <v>29</v>
      </c>
      <c r="O104" s="2" t="s">
        <v>29</v>
      </c>
      <c r="P104" s="2" t="s">
        <v>107</v>
      </c>
      <c r="Q104" s="4" t="str">
        <f>HYPERLINK("http://weibo.com/7800643452/Nmq509jrh")</f>
        <v>http://weibo.com/7800643452/Nmq509jrh</v>
      </c>
      <c r="R104" s="3" t="s">
        <v>19</v>
      </c>
      <c r="S104" s="2" t="s">
        <v>31</v>
      </c>
      <c r="T104" t="s">
        <v>32</v>
      </c>
    </row>
    <row r="105" ht="23" customHeight="1" spans="1:20">
      <c r="A105" s="2">
        <v>104</v>
      </c>
      <c r="B105" s="3" t="s">
        <v>508</v>
      </c>
      <c r="C105" s="2" t="s">
        <v>509</v>
      </c>
      <c r="D105" s="2" t="s">
        <v>21</v>
      </c>
      <c r="E105" s="2" t="s">
        <v>22</v>
      </c>
      <c r="F105" s="2" t="s">
        <v>510</v>
      </c>
      <c r="G105" s="2" t="s">
        <v>511</v>
      </c>
      <c r="H105" s="2" t="s">
        <v>214</v>
      </c>
      <c r="I105" s="2" t="s">
        <v>26</v>
      </c>
      <c r="J105" s="2" t="s">
        <v>27</v>
      </c>
      <c r="K105" s="2" t="s">
        <v>28</v>
      </c>
      <c r="L105" s="2" t="s">
        <v>29</v>
      </c>
      <c r="M105" s="2" t="s">
        <v>29</v>
      </c>
      <c r="N105" s="2" t="s">
        <v>29</v>
      </c>
      <c r="O105" s="2" t="s">
        <v>29</v>
      </c>
      <c r="P105" s="2" t="s">
        <v>512</v>
      </c>
      <c r="Q105" s="4" t="str">
        <f>HYPERLINK("http://weibo.com/1884312482/Nmq3635Fg")</f>
        <v>http://weibo.com/1884312482/Nmq3635Fg</v>
      </c>
      <c r="R105" s="3" t="s">
        <v>508</v>
      </c>
      <c r="S105" s="2" t="s">
        <v>31</v>
      </c>
      <c r="T105" t="s">
        <v>32</v>
      </c>
    </row>
    <row r="106" ht="23" customHeight="1" spans="1:20">
      <c r="A106" s="2">
        <v>105</v>
      </c>
      <c r="B106" s="3" t="s">
        <v>513</v>
      </c>
      <c r="C106" s="2" t="s">
        <v>514</v>
      </c>
      <c r="D106" s="2" t="s">
        <v>21</v>
      </c>
      <c r="E106" s="2" t="s">
        <v>22</v>
      </c>
      <c r="F106" s="2" t="s">
        <v>515</v>
      </c>
      <c r="G106" s="2" t="s">
        <v>516</v>
      </c>
      <c r="H106" s="2" t="s">
        <v>276</v>
      </c>
      <c r="I106" s="2" t="s">
        <v>26</v>
      </c>
      <c r="J106" s="2" t="s">
        <v>27</v>
      </c>
      <c r="K106" s="2" t="s">
        <v>28</v>
      </c>
      <c r="L106" s="2" t="s">
        <v>29</v>
      </c>
      <c r="M106" s="2" t="s">
        <v>29</v>
      </c>
      <c r="N106" s="2" t="s">
        <v>29</v>
      </c>
      <c r="O106" s="2" t="s">
        <v>29</v>
      </c>
      <c r="P106" s="2" t="s">
        <v>517</v>
      </c>
      <c r="Q106" s="4" t="str">
        <f>HYPERLINK("http://weibo.com/2469385895/Nmq1Rdlwt")</f>
        <v>http://weibo.com/2469385895/Nmq1Rdlwt</v>
      </c>
      <c r="R106" s="3" t="s">
        <v>513</v>
      </c>
      <c r="S106" s="2" t="s">
        <v>31</v>
      </c>
      <c r="T106" t="s">
        <v>32</v>
      </c>
    </row>
    <row r="107" ht="23" customHeight="1" spans="1:20">
      <c r="A107" s="2">
        <v>106</v>
      </c>
      <c r="B107" s="3" t="s">
        <v>518</v>
      </c>
      <c r="C107" s="2" t="s">
        <v>519</v>
      </c>
      <c r="D107" s="2" t="s">
        <v>21</v>
      </c>
      <c r="E107" s="2" t="s">
        <v>22</v>
      </c>
      <c r="F107" s="2" t="s">
        <v>520</v>
      </c>
      <c r="G107" s="2" t="s">
        <v>521</v>
      </c>
      <c r="H107" s="2" t="s">
        <v>25</v>
      </c>
      <c r="I107" s="2" t="s">
        <v>26</v>
      </c>
      <c r="J107" s="2" t="s">
        <v>27</v>
      </c>
      <c r="K107" s="2" t="s">
        <v>28</v>
      </c>
      <c r="L107" s="2" t="s">
        <v>29</v>
      </c>
      <c r="M107" s="2" t="s">
        <v>29</v>
      </c>
      <c r="N107" s="2" t="s">
        <v>29</v>
      </c>
      <c r="O107" s="2" t="s">
        <v>29</v>
      </c>
      <c r="P107" s="2" t="s">
        <v>131</v>
      </c>
      <c r="Q107" s="4" t="str">
        <f>HYPERLINK("http://weibo.com/5741325620/NmpYrk6YV")</f>
        <v>http://weibo.com/5741325620/NmpYrk6YV</v>
      </c>
      <c r="R107" s="3" t="s">
        <v>518</v>
      </c>
      <c r="S107" s="2" t="s">
        <v>31</v>
      </c>
      <c r="T107" t="s">
        <v>32</v>
      </c>
    </row>
    <row r="108" ht="23" customHeight="1" spans="1:20">
      <c r="A108" s="2">
        <v>107</v>
      </c>
      <c r="B108" s="3" t="s">
        <v>19</v>
      </c>
      <c r="C108" s="2" t="s">
        <v>522</v>
      </c>
      <c r="D108" s="2" t="s">
        <v>21</v>
      </c>
      <c r="E108" s="2" t="s">
        <v>22</v>
      </c>
      <c r="F108" s="2" t="s">
        <v>523</v>
      </c>
      <c r="G108" s="2" t="s">
        <v>524</v>
      </c>
      <c r="H108" s="2" t="s">
        <v>246</v>
      </c>
      <c r="I108" s="2" t="s">
        <v>26</v>
      </c>
      <c r="J108" s="2" t="s">
        <v>27</v>
      </c>
      <c r="K108" s="2" t="s">
        <v>28</v>
      </c>
      <c r="L108" s="2" t="s">
        <v>29</v>
      </c>
      <c r="M108" s="2" t="s">
        <v>29</v>
      </c>
      <c r="N108" s="2" t="s">
        <v>29</v>
      </c>
      <c r="O108" s="2" t="s">
        <v>29</v>
      </c>
      <c r="P108" s="2" t="s">
        <v>525</v>
      </c>
      <c r="Q108" s="4" t="str">
        <f>HYPERLINK("http://weibo.com/5398313324/NmpW3deuf")</f>
        <v>http://weibo.com/5398313324/NmpW3deuf</v>
      </c>
      <c r="R108" s="3" t="s">
        <v>19</v>
      </c>
      <c r="S108" s="2" t="s">
        <v>31</v>
      </c>
      <c r="T108" t="s">
        <v>32</v>
      </c>
    </row>
    <row r="109" ht="23" customHeight="1" spans="1:20">
      <c r="A109" s="2">
        <v>108</v>
      </c>
      <c r="B109" s="3" t="s">
        <v>526</v>
      </c>
      <c r="C109" s="2" t="s">
        <v>527</v>
      </c>
      <c r="D109" s="2" t="s">
        <v>21</v>
      </c>
      <c r="E109" s="2" t="s">
        <v>22</v>
      </c>
      <c r="F109" s="2" t="s">
        <v>528</v>
      </c>
      <c r="G109" s="2" t="s">
        <v>529</v>
      </c>
      <c r="H109" s="2" t="s">
        <v>530</v>
      </c>
      <c r="I109" s="2" t="s">
        <v>26</v>
      </c>
      <c r="J109" s="2" t="s">
        <v>27</v>
      </c>
      <c r="K109" s="2" t="s">
        <v>28</v>
      </c>
      <c r="L109" s="2" t="s">
        <v>29</v>
      </c>
      <c r="M109" s="2" t="s">
        <v>29</v>
      </c>
      <c r="N109" s="2" t="s">
        <v>29</v>
      </c>
      <c r="O109" s="2" t="s">
        <v>29</v>
      </c>
      <c r="P109" s="2" t="s">
        <v>531</v>
      </c>
      <c r="Q109" s="4" t="str">
        <f>HYPERLINK("http://weibo.com/2612945104/NmpTN9sMp")</f>
        <v>http://weibo.com/2612945104/NmpTN9sMp</v>
      </c>
      <c r="R109" s="3" t="s">
        <v>526</v>
      </c>
      <c r="S109" s="2" t="s">
        <v>31</v>
      </c>
      <c r="T109" t="s">
        <v>32</v>
      </c>
    </row>
    <row r="110" ht="23" customHeight="1" spans="1:20">
      <c r="A110" s="2">
        <v>109</v>
      </c>
      <c r="B110" s="3" t="s">
        <v>532</v>
      </c>
      <c r="C110" s="2" t="s">
        <v>533</v>
      </c>
      <c r="D110" s="2" t="s">
        <v>167</v>
      </c>
      <c r="E110" s="2" t="s">
        <v>22</v>
      </c>
      <c r="F110" s="2" t="s">
        <v>534</v>
      </c>
      <c r="G110" s="2" t="s">
        <v>535</v>
      </c>
      <c r="H110" s="2" t="s">
        <v>102</v>
      </c>
      <c r="I110" s="2" t="s">
        <v>26</v>
      </c>
      <c r="J110" s="2" t="s">
        <v>27</v>
      </c>
      <c r="K110" s="2" t="s">
        <v>28</v>
      </c>
      <c r="L110" s="2" t="s">
        <v>29</v>
      </c>
      <c r="M110" s="2" t="s">
        <v>29</v>
      </c>
      <c r="N110" s="2" t="s">
        <v>29</v>
      </c>
      <c r="O110" s="2" t="s">
        <v>29</v>
      </c>
      <c r="P110" s="2" t="s">
        <v>536</v>
      </c>
      <c r="Q110" s="4" t="str">
        <f>HYPERLINK("http://weibo.com/1427457741/NmpSFo6j5")</f>
        <v>http://weibo.com/1427457741/NmpSFo6j5</v>
      </c>
      <c r="R110" s="3" t="s">
        <v>532</v>
      </c>
      <c r="S110" s="2" t="s">
        <v>31</v>
      </c>
      <c r="T110" t="s">
        <v>32</v>
      </c>
    </row>
    <row r="111" ht="23" customHeight="1" spans="1:20">
      <c r="A111" s="2">
        <v>110</v>
      </c>
      <c r="B111" s="3" t="s">
        <v>537</v>
      </c>
      <c r="C111" s="2" t="s">
        <v>538</v>
      </c>
      <c r="D111" s="2" t="s">
        <v>21</v>
      </c>
      <c r="E111" s="2" t="s">
        <v>22</v>
      </c>
      <c r="F111" s="2" t="s">
        <v>539</v>
      </c>
      <c r="G111" s="2" t="s">
        <v>540</v>
      </c>
      <c r="H111" s="2" t="s">
        <v>72</v>
      </c>
      <c r="I111" s="2" t="s">
        <v>26</v>
      </c>
      <c r="J111" s="2" t="s">
        <v>27</v>
      </c>
      <c r="K111" s="2" t="s">
        <v>28</v>
      </c>
      <c r="L111" s="2" t="s">
        <v>29</v>
      </c>
      <c r="M111" s="2" t="s">
        <v>29</v>
      </c>
      <c r="N111" s="2" t="s">
        <v>29</v>
      </c>
      <c r="O111" s="2" t="s">
        <v>29</v>
      </c>
      <c r="P111" s="2" t="s">
        <v>541</v>
      </c>
      <c r="Q111" s="4" t="str">
        <f>HYPERLINK("http://weibo.com/6613624216/NmpRYk26F")</f>
        <v>http://weibo.com/6613624216/NmpRYk26F</v>
      </c>
      <c r="R111" s="3" t="s">
        <v>537</v>
      </c>
      <c r="S111" s="2" t="s">
        <v>31</v>
      </c>
      <c r="T111" t="s">
        <v>32</v>
      </c>
    </row>
    <row r="112" ht="23" customHeight="1" spans="1:20">
      <c r="A112" s="2">
        <v>111</v>
      </c>
      <c r="B112" s="3" t="s">
        <v>542</v>
      </c>
      <c r="C112" s="2" t="s">
        <v>543</v>
      </c>
      <c r="D112" s="2" t="s">
        <v>21</v>
      </c>
      <c r="E112" s="2" t="s">
        <v>22</v>
      </c>
      <c r="F112" s="2" t="s">
        <v>544</v>
      </c>
      <c r="G112" s="2" t="s">
        <v>545</v>
      </c>
      <c r="H112" s="2" t="s">
        <v>56</v>
      </c>
      <c r="I112" s="2" t="s">
        <v>26</v>
      </c>
      <c r="J112" s="2" t="s">
        <v>27</v>
      </c>
      <c r="K112" s="2" t="s">
        <v>28</v>
      </c>
      <c r="L112" s="2" t="s">
        <v>29</v>
      </c>
      <c r="M112" s="2" t="s">
        <v>29</v>
      </c>
      <c r="N112" s="2" t="s">
        <v>29</v>
      </c>
      <c r="O112" s="2" t="s">
        <v>29</v>
      </c>
      <c r="P112" s="2" t="s">
        <v>546</v>
      </c>
      <c r="Q112" s="4" t="str">
        <f>HYPERLINK("http://weibo.com/5537306567/NmpiBqYuw")</f>
        <v>http://weibo.com/5537306567/NmpiBqYuw</v>
      </c>
      <c r="R112" s="3" t="s">
        <v>542</v>
      </c>
      <c r="S112" s="2" t="s">
        <v>31</v>
      </c>
      <c r="T112" t="s">
        <v>32</v>
      </c>
    </row>
    <row r="113" ht="23" customHeight="1" spans="1:20">
      <c r="A113" s="2">
        <v>112</v>
      </c>
      <c r="B113" s="3" t="s">
        <v>547</v>
      </c>
      <c r="C113" s="2" t="s">
        <v>548</v>
      </c>
      <c r="D113" s="2" t="s">
        <v>21</v>
      </c>
      <c r="E113" s="2" t="s">
        <v>22</v>
      </c>
      <c r="F113" s="2" t="s">
        <v>549</v>
      </c>
      <c r="G113" s="2" t="s">
        <v>550</v>
      </c>
      <c r="H113" s="2" t="s">
        <v>214</v>
      </c>
      <c r="I113" s="2" t="s">
        <v>26</v>
      </c>
      <c r="J113" s="2" t="s">
        <v>27</v>
      </c>
      <c r="K113" s="2" t="s">
        <v>28</v>
      </c>
      <c r="L113" s="2" t="s">
        <v>29</v>
      </c>
      <c r="M113" s="2" t="s">
        <v>29</v>
      </c>
      <c r="N113" s="2" t="s">
        <v>29</v>
      </c>
      <c r="O113" s="2" t="s">
        <v>29</v>
      </c>
      <c r="P113" s="2" t="s">
        <v>281</v>
      </c>
      <c r="Q113" s="4" t="str">
        <f>HYPERLINK("http://weibo.com/7523190161/Nmm9Zo6rI")</f>
        <v>http://weibo.com/7523190161/Nmm9Zo6rI</v>
      </c>
      <c r="R113" s="3" t="s">
        <v>547</v>
      </c>
      <c r="S113" s="2" t="s">
        <v>31</v>
      </c>
      <c r="T113" t="s">
        <v>32</v>
      </c>
    </row>
    <row r="114" ht="23" customHeight="1" spans="1:20">
      <c r="A114" s="2">
        <v>113</v>
      </c>
      <c r="B114" s="3" t="s">
        <v>551</v>
      </c>
      <c r="C114" s="2" t="s">
        <v>552</v>
      </c>
      <c r="D114" s="2" t="s">
        <v>21</v>
      </c>
      <c r="E114" s="2" t="s">
        <v>22</v>
      </c>
      <c r="F114" s="2" t="s">
        <v>553</v>
      </c>
      <c r="G114" s="2" t="s">
        <v>554</v>
      </c>
      <c r="H114" s="2" t="s">
        <v>25</v>
      </c>
      <c r="I114" s="2" t="s">
        <v>26</v>
      </c>
      <c r="J114" s="2" t="s">
        <v>27</v>
      </c>
      <c r="K114" s="2" t="s">
        <v>28</v>
      </c>
      <c r="L114" s="2" t="s">
        <v>29</v>
      </c>
      <c r="M114" s="2" t="s">
        <v>29</v>
      </c>
      <c r="N114" s="2" t="s">
        <v>29</v>
      </c>
      <c r="O114" s="2" t="s">
        <v>29</v>
      </c>
      <c r="P114" s="2" t="s">
        <v>555</v>
      </c>
      <c r="Q114" s="4" t="str">
        <f>HYPERLINK("http://weibo.com/2803542430/Nmm9eCixP")</f>
        <v>http://weibo.com/2803542430/Nmm9eCixP</v>
      </c>
      <c r="R114" s="3" t="s">
        <v>551</v>
      </c>
      <c r="S114" s="2" t="s">
        <v>31</v>
      </c>
      <c r="T114" t="s">
        <v>32</v>
      </c>
    </row>
    <row r="115" ht="23" customHeight="1" spans="1:20">
      <c r="A115" s="2">
        <v>114</v>
      </c>
      <c r="B115" s="3" t="s">
        <v>556</v>
      </c>
      <c r="C115" s="2" t="s">
        <v>557</v>
      </c>
      <c r="D115" s="2" t="s">
        <v>21</v>
      </c>
      <c r="E115" s="2" t="s">
        <v>22</v>
      </c>
      <c r="F115" s="2" t="s">
        <v>558</v>
      </c>
      <c r="G115" s="2" t="s">
        <v>559</v>
      </c>
      <c r="H115" s="2" t="s">
        <v>214</v>
      </c>
      <c r="I115" s="2" t="s">
        <v>26</v>
      </c>
      <c r="J115" s="2" t="s">
        <v>27</v>
      </c>
      <c r="K115" s="2" t="s">
        <v>28</v>
      </c>
      <c r="L115" s="2" t="s">
        <v>29</v>
      </c>
      <c r="M115" s="2" t="s">
        <v>29</v>
      </c>
      <c r="N115" s="2" t="s">
        <v>29</v>
      </c>
      <c r="O115" s="2" t="s">
        <v>29</v>
      </c>
      <c r="P115" s="2" t="s">
        <v>29</v>
      </c>
      <c r="Q115" s="4" t="str">
        <f>HYPERLINK("http://weibo.com/7540704885/Nmm8sbXet")</f>
        <v>http://weibo.com/7540704885/Nmm8sbXet</v>
      </c>
      <c r="R115" s="3" t="s">
        <v>556</v>
      </c>
      <c r="S115" s="2" t="s">
        <v>31</v>
      </c>
      <c r="T115" t="s">
        <v>32</v>
      </c>
    </row>
    <row r="116" ht="23" customHeight="1" spans="1:20">
      <c r="A116" s="2">
        <v>115</v>
      </c>
      <c r="B116" s="3" t="s">
        <v>560</v>
      </c>
      <c r="C116" s="2" t="s">
        <v>561</v>
      </c>
      <c r="D116" s="2" t="s">
        <v>21</v>
      </c>
      <c r="E116" s="2" t="s">
        <v>22</v>
      </c>
      <c r="F116" s="2" t="s">
        <v>562</v>
      </c>
      <c r="G116" s="2" t="s">
        <v>563</v>
      </c>
      <c r="H116" s="2" t="s">
        <v>214</v>
      </c>
      <c r="I116" s="2" t="s">
        <v>26</v>
      </c>
      <c r="J116" s="2" t="s">
        <v>27</v>
      </c>
      <c r="K116" s="2" t="s">
        <v>28</v>
      </c>
      <c r="L116" s="2" t="s">
        <v>29</v>
      </c>
      <c r="M116" s="2" t="s">
        <v>29</v>
      </c>
      <c r="N116" s="2" t="s">
        <v>29</v>
      </c>
      <c r="O116" s="2" t="s">
        <v>29</v>
      </c>
      <c r="P116" s="2" t="s">
        <v>564</v>
      </c>
      <c r="Q116" s="4" t="str">
        <f>HYPERLINK("http://weibo.com/3973866311/Nmm85pAba")</f>
        <v>http://weibo.com/3973866311/Nmm85pAba</v>
      </c>
      <c r="R116" s="3" t="s">
        <v>560</v>
      </c>
      <c r="S116" s="2" t="s">
        <v>31</v>
      </c>
      <c r="T116" t="s">
        <v>32</v>
      </c>
    </row>
    <row r="117" ht="23" customHeight="1" spans="1:20">
      <c r="A117" s="2">
        <v>116</v>
      </c>
      <c r="B117" s="3" t="s">
        <v>565</v>
      </c>
      <c r="C117" s="2" t="s">
        <v>566</v>
      </c>
      <c r="D117" s="2" t="s">
        <v>167</v>
      </c>
      <c r="E117" s="2" t="s">
        <v>22</v>
      </c>
      <c r="F117" s="2" t="s">
        <v>567</v>
      </c>
      <c r="G117" s="2" t="s">
        <v>568</v>
      </c>
      <c r="H117" s="2" t="s">
        <v>569</v>
      </c>
      <c r="I117" s="2" t="s">
        <v>26</v>
      </c>
      <c r="J117" s="2" t="s">
        <v>27</v>
      </c>
      <c r="K117" s="2" t="s">
        <v>28</v>
      </c>
      <c r="L117" s="2" t="s">
        <v>29</v>
      </c>
      <c r="M117" s="2" t="s">
        <v>29</v>
      </c>
      <c r="N117" s="2" t="s">
        <v>29</v>
      </c>
      <c r="O117" s="2" t="s">
        <v>29</v>
      </c>
      <c r="P117" s="2" t="s">
        <v>570</v>
      </c>
      <c r="Q117" s="4" t="str">
        <f>HYPERLINK("http://weibo.com/6118095836/Nmm7Yk5UL")</f>
        <v>http://weibo.com/6118095836/Nmm7Yk5UL</v>
      </c>
      <c r="R117" s="3" t="s">
        <v>565</v>
      </c>
      <c r="S117" s="2" t="s">
        <v>31</v>
      </c>
      <c r="T117" t="s">
        <v>32</v>
      </c>
    </row>
    <row r="118" ht="23" customHeight="1" spans="1:20">
      <c r="A118" s="2">
        <v>117</v>
      </c>
      <c r="B118" s="3" t="s">
        <v>571</v>
      </c>
      <c r="C118" s="2" t="s">
        <v>572</v>
      </c>
      <c r="D118" s="2" t="s">
        <v>21</v>
      </c>
      <c r="E118" s="2" t="s">
        <v>22</v>
      </c>
      <c r="F118" s="2" t="s">
        <v>573</v>
      </c>
      <c r="G118" s="2" t="s">
        <v>574</v>
      </c>
      <c r="H118" s="2" t="s">
        <v>246</v>
      </c>
      <c r="I118" s="2" t="s">
        <v>26</v>
      </c>
      <c r="J118" s="2" t="s">
        <v>27</v>
      </c>
      <c r="K118" s="2" t="s">
        <v>28</v>
      </c>
      <c r="L118" s="2" t="s">
        <v>29</v>
      </c>
      <c r="M118" s="2" t="s">
        <v>29</v>
      </c>
      <c r="N118" s="2" t="s">
        <v>29</v>
      </c>
      <c r="O118" s="2" t="s">
        <v>29</v>
      </c>
      <c r="P118" s="2" t="s">
        <v>575</v>
      </c>
      <c r="Q118" s="4" t="str">
        <f>HYPERLINK("http://weibo.com/2594906713/Nmm6Vhp6n")</f>
        <v>http://weibo.com/2594906713/Nmm6Vhp6n</v>
      </c>
      <c r="R118" s="3" t="s">
        <v>571</v>
      </c>
      <c r="S118" s="2" t="s">
        <v>31</v>
      </c>
      <c r="T118" t="s">
        <v>32</v>
      </c>
    </row>
    <row r="119" ht="23" customHeight="1" spans="1:20">
      <c r="A119" s="2">
        <v>118</v>
      </c>
      <c r="B119" s="3" t="s">
        <v>576</v>
      </c>
      <c r="C119" s="2" t="s">
        <v>577</v>
      </c>
      <c r="D119" s="2" t="s">
        <v>21</v>
      </c>
      <c r="E119" s="2" t="s">
        <v>22</v>
      </c>
      <c r="F119" s="2" t="s">
        <v>578</v>
      </c>
      <c r="G119" s="2" t="s">
        <v>579</v>
      </c>
      <c r="H119" s="2" t="s">
        <v>56</v>
      </c>
      <c r="I119" s="2" t="s">
        <v>26</v>
      </c>
      <c r="J119" s="2" t="s">
        <v>27</v>
      </c>
      <c r="K119" s="2" t="s">
        <v>28</v>
      </c>
      <c r="L119" s="2" t="s">
        <v>29</v>
      </c>
      <c r="M119" s="2" t="s">
        <v>29</v>
      </c>
      <c r="N119" s="2" t="s">
        <v>29</v>
      </c>
      <c r="O119" s="2" t="s">
        <v>29</v>
      </c>
      <c r="P119" s="2" t="s">
        <v>580</v>
      </c>
      <c r="Q119" s="4" t="str">
        <f>HYPERLINK("http://weibo.com/2767282584/Nmm6c5ZBS")</f>
        <v>http://weibo.com/2767282584/Nmm6c5ZBS</v>
      </c>
      <c r="R119" s="3" t="s">
        <v>576</v>
      </c>
      <c r="S119" s="2" t="s">
        <v>31</v>
      </c>
      <c r="T119" t="s">
        <v>32</v>
      </c>
    </row>
    <row r="120" ht="23" customHeight="1" spans="1:20">
      <c r="A120" s="2">
        <v>119</v>
      </c>
      <c r="B120" s="3" t="s">
        <v>581</v>
      </c>
      <c r="C120" s="2" t="s">
        <v>582</v>
      </c>
      <c r="D120" s="2" t="s">
        <v>21</v>
      </c>
      <c r="E120" s="2" t="s">
        <v>22</v>
      </c>
      <c r="F120" s="2" t="s">
        <v>583</v>
      </c>
      <c r="G120" s="2" t="s">
        <v>584</v>
      </c>
      <c r="H120" s="2" t="s">
        <v>46</v>
      </c>
      <c r="I120" s="2" t="s">
        <v>26</v>
      </c>
      <c r="J120" s="2" t="s">
        <v>27</v>
      </c>
      <c r="K120" s="2" t="s">
        <v>28</v>
      </c>
      <c r="L120" s="2" t="s">
        <v>29</v>
      </c>
      <c r="M120" s="2" t="s">
        <v>29</v>
      </c>
      <c r="N120" s="2" t="s">
        <v>29</v>
      </c>
      <c r="O120" s="2" t="s">
        <v>29</v>
      </c>
      <c r="P120" s="2" t="s">
        <v>585</v>
      </c>
      <c r="Q120" s="4" t="str">
        <f>HYPERLINK("http://weibo.com/1777813405/Nmm69rmxC")</f>
        <v>http://weibo.com/1777813405/Nmm69rmxC</v>
      </c>
      <c r="R120" s="3" t="s">
        <v>581</v>
      </c>
      <c r="S120" s="2" t="s">
        <v>31</v>
      </c>
      <c r="T120" t="s">
        <v>32</v>
      </c>
    </row>
    <row r="121" ht="23" customHeight="1" spans="1:20">
      <c r="A121" s="2">
        <v>120</v>
      </c>
      <c r="B121" s="3" t="s">
        <v>19</v>
      </c>
      <c r="C121" s="2" t="s">
        <v>586</v>
      </c>
      <c r="D121" s="2" t="s">
        <v>21</v>
      </c>
      <c r="E121" s="2" t="s">
        <v>22</v>
      </c>
      <c r="F121" s="2" t="s">
        <v>587</v>
      </c>
      <c r="G121" s="2" t="s">
        <v>588</v>
      </c>
      <c r="H121" s="2" t="s">
        <v>46</v>
      </c>
      <c r="I121" s="2" t="s">
        <v>26</v>
      </c>
      <c r="J121" s="2" t="s">
        <v>27</v>
      </c>
      <c r="K121" s="2" t="s">
        <v>28</v>
      </c>
      <c r="L121" s="2" t="s">
        <v>29</v>
      </c>
      <c r="M121" s="2" t="s">
        <v>29</v>
      </c>
      <c r="N121" s="2" t="s">
        <v>29</v>
      </c>
      <c r="O121" s="2" t="s">
        <v>29</v>
      </c>
      <c r="P121" s="2" t="s">
        <v>589</v>
      </c>
      <c r="Q121" s="4" t="str">
        <f>HYPERLINK("http://weibo.com/3226619967/Nmm2x8BdZ")</f>
        <v>http://weibo.com/3226619967/Nmm2x8BdZ</v>
      </c>
      <c r="R121" s="3" t="s">
        <v>19</v>
      </c>
      <c r="S121" s="2" t="s">
        <v>31</v>
      </c>
      <c r="T121" t="s">
        <v>32</v>
      </c>
    </row>
    <row r="122" ht="23" customHeight="1" spans="1:20">
      <c r="A122" s="2">
        <v>121</v>
      </c>
      <c r="B122" s="3" t="s">
        <v>590</v>
      </c>
      <c r="C122" s="2" t="s">
        <v>591</v>
      </c>
      <c r="D122" s="2" t="s">
        <v>21</v>
      </c>
      <c r="E122" s="2" t="s">
        <v>22</v>
      </c>
      <c r="F122" s="2" t="s">
        <v>592</v>
      </c>
      <c r="G122" s="2" t="s">
        <v>593</v>
      </c>
      <c r="H122" s="2" t="s">
        <v>214</v>
      </c>
      <c r="I122" s="2" t="s">
        <v>26</v>
      </c>
      <c r="J122" s="2" t="s">
        <v>27</v>
      </c>
      <c r="K122" s="2" t="s">
        <v>28</v>
      </c>
      <c r="L122" s="2" t="s">
        <v>29</v>
      </c>
      <c r="M122" s="2" t="s">
        <v>29</v>
      </c>
      <c r="N122" s="2" t="s">
        <v>29</v>
      </c>
      <c r="O122" s="2" t="s">
        <v>29</v>
      </c>
      <c r="P122" s="2" t="s">
        <v>107</v>
      </c>
      <c r="Q122" s="4" t="str">
        <f>HYPERLINK("http://weibo.com/5949265101/Nmm0RqvS8")</f>
        <v>http://weibo.com/5949265101/Nmm0RqvS8</v>
      </c>
      <c r="R122" s="3" t="s">
        <v>590</v>
      </c>
      <c r="S122" s="2" t="s">
        <v>31</v>
      </c>
      <c r="T122" t="s">
        <v>32</v>
      </c>
    </row>
    <row r="123" ht="23" customHeight="1" spans="1:20">
      <c r="A123" s="2">
        <v>122</v>
      </c>
      <c r="B123" s="3" t="s">
        <v>594</v>
      </c>
      <c r="C123" s="2" t="s">
        <v>595</v>
      </c>
      <c r="D123" s="2" t="s">
        <v>21</v>
      </c>
      <c r="E123" s="2" t="s">
        <v>22</v>
      </c>
      <c r="F123" s="2" t="s">
        <v>596</v>
      </c>
      <c r="G123" s="2" t="s">
        <v>597</v>
      </c>
      <c r="H123" s="2" t="s">
        <v>36</v>
      </c>
      <c r="I123" s="2" t="s">
        <v>26</v>
      </c>
      <c r="J123" s="2" t="s">
        <v>27</v>
      </c>
      <c r="K123" s="2" t="s">
        <v>28</v>
      </c>
      <c r="L123" s="2" t="s">
        <v>29</v>
      </c>
      <c r="M123" s="2" t="s">
        <v>29</v>
      </c>
      <c r="N123" s="2" t="s">
        <v>29</v>
      </c>
      <c r="O123" s="2" t="s">
        <v>29</v>
      </c>
      <c r="P123" s="2" t="s">
        <v>598</v>
      </c>
      <c r="Q123" s="4" t="str">
        <f>HYPERLINK("http://weibo.com/1688480494/Nmm0s5ff5")</f>
        <v>http://weibo.com/1688480494/Nmm0s5ff5</v>
      </c>
      <c r="R123" s="3" t="s">
        <v>594</v>
      </c>
      <c r="S123" s="2" t="s">
        <v>31</v>
      </c>
      <c r="T123" t="s">
        <v>32</v>
      </c>
    </row>
    <row r="124" ht="23" customHeight="1" spans="1:20">
      <c r="A124" s="2">
        <v>123</v>
      </c>
      <c r="B124" s="3" t="s">
        <v>599</v>
      </c>
      <c r="C124" s="2" t="s">
        <v>600</v>
      </c>
      <c r="D124" s="2" t="s">
        <v>21</v>
      </c>
      <c r="E124" s="2" t="s">
        <v>22</v>
      </c>
      <c r="F124" s="2" t="s">
        <v>601</v>
      </c>
      <c r="G124" s="2" t="s">
        <v>602</v>
      </c>
      <c r="H124" s="2" t="s">
        <v>46</v>
      </c>
      <c r="I124" s="2" t="s">
        <v>26</v>
      </c>
      <c r="J124" s="2" t="s">
        <v>27</v>
      </c>
      <c r="K124" s="2" t="s">
        <v>28</v>
      </c>
      <c r="L124" s="2" t="s">
        <v>29</v>
      </c>
      <c r="M124" s="2" t="s">
        <v>29</v>
      </c>
      <c r="N124" s="2" t="s">
        <v>29</v>
      </c>
      <c r="O124" s="2" t="s">
        <v>29</v>
      </c>
      <c r="P124" s="2" t="s">
        <v>603</v>
      </c>
      <c r="Q124" s="4" t="str">
        <f>HYPERLINK("http://weibo.com/1570921034/NmlZR7VJY")</f>
        <v>http://weibo.com/1570921034/NmlZR7VJY</v>
      </c>
      <c r="R124" s="3" t="s">
        <v>599</v>
      </c>
      <c r="S124" s="2" t="s">
        <v>31</v>
      </c>
      <c r="T124" t="s">
        <v>32</v>
      </c>
    </row>
    <row r="125" ht="23" customHeight="1" spans="1:20">
      <c r="A125" s="2">
        <v>124</v>
      </c>
      <c r="B125" s="3" t="s">
        <v>19</v>
      </c>
      <c r="C125" s="2" t="s">
        <v>604</v>
      </c>
      <c r="D125" s="2" t="s">
        <v>21</v>
      </c>
      <c r="E125" s="2" t="s">
        <v>22</v>
      </c>
      <c r="F125" s="2" t="s">
        <v>605</v>
      </c>
      <c r="G125" s="2" t="s">
        <v>606</v>
      </c>
      <c r="H125" s="2" t="s">
        <v>42</v>
      </c>
      <c r="I125" s="2" t="s">
        <v>26</v>
      </c>
      <c r="J125" s="2" t="s">
        <v>27</v>
      </c>
      <c r="K125" s="2" t="s">
        <v>28</v>
      </c>
      <c r="L125" s="2" t="s">
        <v>29</v>
      </c>
      <c r="M125" s="2" t="s">
        <v>29</v>
      </c>
      <c r="N125" s="2" t="s">
        <v>29</v>
      </c>
      <c r="O125" s="2" t="s">
        <v>29</v>
      </c>
      <c r="P125" s="2" t="s">
        <v>607</v>
      </c>
      <c r="Q125" s="4" t="str">
        <f>HYPERLINK("http://weibo.com/3122254154/NmlZGuBtm")</f>
        <v>http://weibo.com/3122254154/NmlZGuBtm</v>
      </c>
      <c r="R125" s="3" t="s">
        <v>19</v>
      </c>
      <c r="S125" s="2" t="s">
        <v>31</v>
      </c>
      <c r="T125" t="s">
        <v>32</v>
      </c>
    </row>
    <row r="126" ht="23" customHeight="1" spans="1:20">
      <c r="A126" s="2">
        <v>125</v>
      </c>
      <c r="B126" s="3" t="s">
        <v>608</v>
      </c>
      <c r="C126" s="2" t="s">
        <v>609</v>
      </c>
      <c r="D126" s="2" t="s">
        <v>21</v>
      </c>
      <c r="E126" s="2" t="s">
        <v>22</v>
      </c>
      <c r="F126" s="2" t="s">
        <v>610</v>
      </c>
      <c r="G126" s="2" t="s">
        <v>611</v>
      </c>
      <c r="H126" s="2" t="s">
        <v>432</v>
      </c>
      <c r="I126" s="2" t="s">
        <v>26</v>
      </c>
      <c r="J126" s="2" t="s">
        <v>27</v>
      </c>
      <c r="K126" s="2" t="s">
        <v>28</v>
      </c>
      <c r="L126" s="2" t="s">
        <v>29</v>
      </c>
      <c r="M126" s="2" t="s">
        <v>29</v>
      </c>
      <c r="N126" s="2" t="s">
        <v>29</v>
      </c>
      <c r="O126" s="2" t="s">
        <v>29</v>
      </c>
      <c r="P126" s="2" t="s">
        <v>612</v>
      </c>
      <c r="Q126" s="4" t="str">
        <f>HYPERLINK("http://weibo.com/2439935302/NmlZC73MH")</f>
        <v>http://weibo.com/2439935302/NmlZC73MH</v>
      </c>
      <c r="R126" s="3" t="s">
        <v>608</v>
      </c>
      <c r="S126" s="2" t="s">
        <v>31</v>
      </c>
      <c r="T126" t="s">
        <v>32</v>
      </c>
    </row>
    <row r="127" ht="23" customHeight="1" spans="1:20">
      <c r="A127" s="2">
        <v>126</v>
      </c>
      <c r="B127" s="3" t="s">
        <v>613</v>
      </c>
      <c r="C127" s="2" t="s">
        <v>614</v>
      </c>
      <c r="D127" s="2" t="s">
        <v>167</v>
      </c>
      <c r="E127" s="2" t="s">
        <v>22</v>
      </c>
      <c r="F127" s="2" t="s">
        <v>615</v>
      </c>
      <c r="G127" s="2" t="s">
        <v>616</v>
      </c>
      <c r="H127" s="2" t="s">
        <v>246</v>
      </c>
      <c r="I127" s="2" t="s">
        <v>26</v>
      </c>
      <c r="J127" s="2" t="s">
        <v>27</v>
      </c>
      <c r="K127" s="2" t="s">
        <v>28</v>
      </c>
      <c r="L127" s="2" t="s">
        <v>29</v>
      </c>
      <c r="M127" s="2" t="s">
        <v>29</v>
      </c>
      <c r="N127" s="2" t="s">
        <v>29</v>
      </c>
      <c r="O127" s="2" t="s">
        <v>29</v>
      </c>
      <c r="P127" s="2" t="s">
        <v>531</v>
      </c>
      <c r="Q127" s="4" t="str">
        <f>HYPERLINK("http://weibo.com/6146610616/NmlZC2DAr")</f>
        <v>http://weibo.com/6146610616/NmlZC2DAr</v>
      </c>
      <c r="R127" s="3" t="s">
        <v>613</v>
      </c>
      <c r="S127" s="2" t="s">
        <v>31</v>
      </c>
      <c r="T127" t="s">
        <v>32</v>
      </c>
    </row>
    <row r="128" ht="23" customHeight="1" spans="1:20">
      <c r="A128" s="2">
        <v>127</v>
      </c>
      <c r="B128" s="3" t="s">
        <v>617</v>
      </c>
      <c r="C128" s="2" t="s">
        <v>618</v>
      </c>
      <c r="D128" s="2" t="s">
        <v>21</v>
      </c>
      <c r="E128" s="2" t="s">
        <v>22</v>
      </c>
      <c r="F128" s="2" t="s">
        <v>619</v>
      </c>
      <c r="G128" s="2" t="s">
        <v>620</v>
      </c>
      <c r="H128" s="2" t="s">
        <v>56</v>
      </c>
      <c r="I128" s="2" t="s">
        <v>26</v>
      </c>
      <c r="J128" s="2" t="s">
        <v>27</v>
      </c>
      <c r="K128" s="2" t="s">
        <v>28</v>
      </c>
      <c r="L128" s="2" t="s">
        <v>29</v>
      </c>
      <c r="M128" s="2" t="s">
        <v>29</v>
      </c>
      <c r="N128" s="2" t="s">
        <v>29</v>
      </c>
      <c r="O128" s="2" t="s">
        <v>29</v>
      </c>
      <c r="P128" s="2" t="s">
        <v>147</v>
      </c>
      <c r="Q128" s="4" t="str">
        <f>HYPERLINK("http://weibo.com/2811991823/NmlZxfyfu")</f>
        <v>http://weibo.com/2811991823/NmlZxfyfu</v>
      </c>
      <c r="R128" s="3" t="s">
        <v>617</v>
      </c>
      <c r="S128" s="2" t="s">
        <v>31</v>
      </c>
      <c r="T128" t="s">
        <v>32</v>
      </c>
    </row>
    <row r="129" ht="23" customHeight="1" spans="1:20">
      <c r="A129" s="2">
        <v>128</v>
      </c>
      <c r="B129" s="3" t="s">
        <v>621</v>
      </c>
      <c r="C129" s="2" t="s">
        <v>622</v>
      </c>
      <c r="D129" s="2" t="s">
        <v>21</v>
      </c>
      <c r="E129" s="2" t="s">
        <v>22</v>
      </c>
      <c r="F129" s="2" t="s">
        <v>623</v>
      </c>
      <c r="G129" s="2" t="s">
        <v>624</v>
      </c>
      <c r="H129" s="2" t="s">
        <v>56</v>
      </c>
      <c r="I129" s="2" t="s">
        <v>26</v>
      </c>
      <c r="J129" s="2" t="s">
        <v>27</v>
      </c>
      <c r="K129" s="2" t="s">
        <v>28</v>
      </c>
      <c r="L129" s="2" t="s">
        <v>29</v>
      </c>
      <c r="M129" s="2" t="s">
        <v>29</v>
      </c>
      <c r="N129" s="2" t="s">
        <v>29</v>
      </c>
      <c r="O129" s="2" t="s">
        <v>29</v>
      </c>
      <c r="P129" s="2" t="s">
        <v>625</v>
      </c>
      <c r="Q129" s="4" t="str">
        <f>HYPERLINK("http://weibo.com/1735105060/NmlYcfMVJ")</f>
        <v>http://weibo.com/1735105060/NmlYcfMVJ</v>
      </c>
      <c r="R129" s="3" t="s">
        <v>621</v>
      </c>
      <c r="S129" s="2" t="s">
        <v>31</v>
      </c>
      <c r="T129" t="s">
        <v>32</v>
      </c>
    </row>
    <row r="130" ht="23" customHeight="1" spans="1:20">
      <c r="A130" s="2">
        <v>129</v>
      </c>
      <c r="B130" s="3" t="s">
        <v>626</v>
      </c>
      <c r="C130" s="2" t="s">
        <v>627</v>
      </c>
      <c r="D130" s="2" t="s">
        <v>21</v>
      </c>
      <c r="E130" s="2" t="s">
        <v>22</v>
      </c>
      <c r="F130" s="2" t="s">
        <v>628</v>
      </c>
      <c r="G130" s="2" t="s">
        <v>629</v>
      </c>
      <c r="H130" s="2" t="s">
        <v>146</v>
      </c>
      <c r="I130" s="2" t="s">
        <v>26</v>
      </c>
      <c r="J130" s="2" t="s">
        <v>27</v>
      </c>
      <c r="K130" s="2" t="s">
        <v>28</v>
      </c>
      <c r="L130" s="2" t="s">
        <v>29</v>
      </c>
      <c r="M130" s="2" t="s">
        <v>29</v>
      </c>
      <c r="N130" s="2" t="s">
        <v>29</v>
      </c>
      <c r="O130" s="2" t="s">
        <v>29</v>
      </c>
      <c r="P130" s="2" t="s">
        <v>630</v>
      </c>
      <c r="Q130" s="4" t="str">
        <f>HYPERLINK("http://weibo.com/2594951305/NmlXNb1qT")</f>
        <v>http://weibo.com/2594951305/NmlXNb1qT</v>
      </c>
      <c r="R130" s="3" t="s">
        <v>626</v>
      </c>
      <c r="S130" s="2" t="s">
        <v>31</v>
      </c>
      <c r="T130" t="s">
        <v>32</v>
      </c>
    </row>
    <row r="131" ht="23" customHeight="1" spans="1:20">
      <c r="A131" s="2">
        <v>130</v>
      </c>
      <c r="B131" s="3" t="s">
        <v>631</v>
      </c>
      <c r="C131" s="2" t="s">
        <v>632</v>
      </c>
      <c r="D131" s="2" t="s">
        <v>21</v>
      </c>
      <c r="E131" s="2" t="s">
        <v>22</v>
      </c>
      <c r="F131" s="2" t="s">
        <v>633</v>
      </c>
      <c r="G131" s="2" t="s">
        <v>634</v>
      </c>
      <c r="H131" s="2" t="s">
        <v>146</v>
      </c>
      <c r="I131" s="2" t="s">
        <v>26</v>
      </c>
      <c r="J131" s="2" t="s">
        <v>27</v>
      </c>
      <c r="K131" s="2" t="s">
        <v>28</v>
      </c>
      <c r="L131" s="2" t="s">
        <v>29</v>
      </c>
      <c r="M131" s="2" t="s">
        <v>29</v>
      </c>
      <c r="N131" s="2" t="s">
        <v>29</v>
      </c>
      <c r="O131" s="2" t="s">
        <v>29</v>
      </c>
      <c r="P131" s="2" t="s">
        <v>635</v>
      </c>
      <c r="Q131" s="4" t="str">
        <f>HYPERLINK("http://weibo.com/3640089293/NmlXI8wTg")</f>
        <v>http://weibo.com/3640089293/NmlXI8wTg</v>
      </c>
      <c r="R131" s="3" t="s">
        <v>631</v>
      </c>
      <c r="S131" s="2" t="s">
        <v>31</v>
      </c>
      <c r="T131" t="s">
        <v>32</v>
      </c>
    </row>
    <row r="132" ht="23" customHeight="1" spans="1:20">
      <c r="A132" s="2">
        <v>131</v>
      </c>
      <c r="B132" s="3" t="s">
        <v>636</v>
      </c>
      <c r="C132" s="2" t="s">
        <v>637</v>
      </c>
      <c r="D132" s="2" t="s">
        <v>21</v>
      </c>
      <c r="E132" s="2" t="s">
        <v>22</v>
      </c>
      <c r="F132" s="2" t="s">
        <v>638</v>
      </c>
      <c r="G132" s="2" t="s">
        <v>639</v>
      </c>
      <c r="H132" s="2" t="s">
        <v>36</v>
      </c>
      <c r="I132" s="2" t="s">
        <v>26</v>
      </c>
      <c r="J132" s="2" t="s">
        <v>27</v>
      </c>
      <c r="K132" s="2" t="s">
        <v>28</v>
      </c>
      <c r="L132" s="2" t="s">
        <v>29</v>
      </c>
      <c r="M132" s="2" t="s">
        <v>29</v>
      </c>
      <c r="N132" s="2" t="s">
        <v>29</v>
      </c>
      <c r="O132" s="2" t="s">
        <v>29</v>
      </c>
      <c r="P132" s="2" t="s">
        <v>640</v>
      </c>
      <c r="Q132" s="4" t="str">
        <f>HYPERLINK("http://weibo.com/1900952733/NmlWVo8Um")</f>
        <v>http://weibo.com/1900952733/NmlWVo8Um</v>
      </c>
      <c r="R132" s="3" t="s">
        <v>636</v>
      </c>
      <c r="S132" s="2" t="s">
        <v>31</v>
      </c>
      <c r="T132" t="s">
        <v>32</v>
      </c>
    </row>
    <row r="133" ht="23" customHeight="1" spans="1:20">
      <c r="A133" s="2">
        <v>132</v>
      </c>
      <c r="B133" s="3" t="s">
        <v>641</v>
      </c>
      <c r="C133" s="2" t="s">
        <v>642</v>
      </c>
      <c r="D133" s="2" t="s">
        <v>21</v>
      </c>
      <c r="E133" s="2" t="s">
        <v>22</v>
      </c>
      <c r="F133" s="2" t="s">
        <v>643</v>
      </c>
      <c r="G133" s="2" t="s">
        <v>644</v>
      </c>
      <c r="H133" s="2" t="s">
        <v>112</v>
      </c>
      <c r="I133" s="2" t="s">
        <v>26</v>
      </c>
      <c r="J133" s="2" t="s">
        <v>27</v>
      </c>
      <c r="K133" s="2" t="s">
        <v>28</v>
      </c>
      <c r="L133" s="2" t="s">
        <v>29</v>
      </c>
      <c r="M133" s="2" t="s">
        <v>29</v>
      </c>
      <c r="N133" s="2" t="s">
        <v>29</v>
      </c>
      <c r="O133" s="2" t="s">
        <v>29</v>
      </c>
      <c r="P133" s="2" t="s">
        <v>645</v>
      </c>
      <c r="Q133" s="4" t="str">
        <f>HYPERLINK("http://weibo.com/5321633047/NmlWilEzG")</f>
        <v>http://weibo.com/5321633047/NmlWilEzG</v>
      </c>
      <c r="R133" s="3" t="s">
        <v>641</v>
      </c>
      <c r="S133" s="2" t="s">
        <v>31</v>
      </c>
      <c r="T133" t="s">
        <v>32</v>
      </c>
    </row>
    <row r="134" ht="23" customHeight="1" spans="1:20">
      <c r="A134" s="2">
        <v>133</v>
      </c>
      <c r="B134" s="3" t="s">
        <v>646</v>
      </c>
      <c r="C134" s="2" t="s">
        <v>647</v>
      </c>
      <c r="D134" s="2" t="s">
        <v>21</v>
      </c>
      <c r="E134" s="2" t="s">
        <v>22</v>
      </c>
      <c r="F134" s="2" t="s">
        <v>558</v>
      </c>
      <c r="G134" s="2" t="s">
        <v>559</v>
      </c>
      <c r="H134" s="2" t="s">
        <v>214</v>
      </c>
      <c r="I134" s="2" t="s">
        <v>26</v>
      </c>
      <c r="J134" s="2" t="s">
        <v>27</v>
      </c>
      <c r="K134" s="2" t="s">
        <v>28</v>
      </c>
      <c r="L134" s="2" t="s">
        <v>29</v>
      </c>
      <c r="M134" s="2" t="s">
        <v>29</v>
      </c>
      <c r="N134" s="2" t="s">
        <v>29</v>
      </c>
      <c r="O134" s="2" t="s">
        <v>29</v>
      </c>
      <c r="P134" s="2" t="s">
        <v>29</v>
      </c>
      <c r="Q134" s="4" t="str">
        <f>HYPERLINK("http://weibo.com/7540704885/NmlVQitEA")</f>
        <v>http://weibo.com/7540704885/NmlVQitEA</v>
      </c>
      <c r="R134" s="3" t="s">
        <v>646</v>
      </c>
      <c r="S134" s="2" t="s">
        <v>31</v>
      </c>
      <c r="T134" t="s">
        <v>32</v>
      </c>
    </row>
    <row r="135" ht="23" customHeight="1" spans="1:20">
      <c r="A135" s="2">
        <v>134</v>
      </c>
      <c r="B135" s="3" t="s">
        <v>648</v>
      </c>
      <c r="C135" s="2" t="s">
        <v>649</v>
      </c>
      <c r="D135" s="2" t="s">
        <v>21</v>
      </c>
      <c r="E135" s="2" t="s">
        <v>22</v>
      </c>
      <c r="F135" s="2" t="s">
        <v>520</v>
      </c>
      <c r="G135" s="2" t="s">
        <v>521</v>
      </c>
      <c r="H135" s="2" t="s">
        <v>25</v>
      </c>
      <c r="I135" s="2" t="s">
        <v>26</v>
      </c>
      <c r="J135" s="2" t="s">
        <v>27</v>
      </c>
      <c r="K135" s="2" t="s">
        <v>28</v>
      </c>
      <c r="L135" s="2" t="s">
        <v>29</v>
      </c>
      <c r="M135" s="2" t="s">
        <v>29</v>
      </c>
      <c r="N135" s="2" t="s">
        <v>29</v>
      </c>
      <c r="O135" s="2" t="s">
        <v>29</v>
      </c>
      <c r="P135" s="2" t="s">
        <v>131</v>
      </c>
      <c r="Q135" s="4" t="str">
        <f>HYPERLINK("http://weibo.com/5741325620/NmlVNBFIz")</f>
        <v>http://weibo.com/5741325620/NmlVNBFIz</v>
      </c>
      <c r="R135" s="3" t="s">
        <v>648</v>
      </c>
      <c r="S135" s="2" t="s">
        <v>31</v>
      </c>
      <c r="T135" t="s">
        <v>32</v>
      </c>
    </row>
    <row r="136" ht="23" customHeight="1" spans="1:20">
      <c r="A136" s="2">
        <v>135</v>
      </c>
      <c r="B136" s="3" t="s">
        <v>650</v>
      </c>
      <c r="C136" s="2" t="s">
        <v>651</v>
      </c>
      <c r="D136" s="2" t="s">
        <v>21</v>
      </c>
      <c r="E136" s="2" t="s">
        <v>22</v>
      </c>
      <c r="F136" s="2" t="s">
        <v>652</v>
      </c>
      <c r="G136" s="2" t="s">
        <v>653</v>
      </c>
      <c r="H136" s="2" t="s">
        <v>102</v>
      </c>
      <c r="I136" s="2" t="s">
        <v>26</v>
      </c>
      <c r="J136" s="2" t="s">
        <v>27</v>
      </c>
      <c r="K136" s="2" t="s">
        <v>28</v>
      </c>
      <c r="L136" s="2" t="s">
        <v>29</v>
      </c>
      <c r="M136" s="2" t="s">
        <v>29</v>
      </c>
      <c r="N136" s="2" t="s">
        <v>29</v>
      </c>
      <c r="O136" s="2" t="s">
        <v>29</v>
      </c>
      <c r="P136" s="2" t="s">
        <v>654</v>
      </c>
      <c r="Q136" s="4" t="str">
        <f>HYPERLINK("http://weibo.com/2068205781/NmlVtiUoh")</f>
        <v>http://weibo.com/2068205781/NmlVtiUoh</v>
      </c>
      <c r="R136" s="3" t="s">
        <v>650</v>
      </c>
      <c r="S136" s="2" t="s">
        <v>31</v>
      </c>
      <c r="T136" t="s">
        <v>32</v>
      </c>
    </row>
    <row r="137" ht="23" customHeight="1" spans="1:20">
      <c r="A137" s="2">
        <v>136</v>
      </c>
      <c r="B137" s="3" t="s">
        <v>655</v>
      </c>
      <c r="C137" s="2" t="s">
        <v>656</v>
      </c>
      <c r="D137" s="2" t="s">
        <v>21</v>
      </c>
      <c r="E137" s="2" t="s">
        <v>22</v>
      </c>
      <c r="F137" s="2" t="s">
        <v>657</v>
      </c>
      <c r="G137" s="2" t="s">
        <v>658</v>
      </c>
      <c r="H137" s="2" t="s">
        <v>25</v>
      </c>
      <c r="I137" s="2" t="s">
        <v>26</v>
      </c>
      <c r="J137" s="2" t="s">
        <v>27</v>
      </c>
      <c r="K137" s="2" t="s">
        <v>28</v>
      </c>
      <c r="L137" s="2" t="s">
        <v>29</v>
      </c>
      <c r="M137" s="2" t="s">
        <v>29</v>
      </c>
      <c r="N137" s="2" t="s">
        <v>29</v>
      </c>
      <c r="O137" s="2" t="s">
        <v>29</v>
      </c>
      <c r="P137" s="2" t="s">
        <v>659</v>
      </c>
      <c r="Q137" s="4" t="str">
        <f>HYPERLINK("http://weibo.com/5257439686/NmlV4uDtL")</f>
        <v>http://weibo.com/5257439686/NmlV4uDtL</v>
      </c>
      <c r="R137" s="3" t="s">
        <v>655</v>
      </c>
      <c r="S137" s="2" t="s">
        <v>31</v>
      </c>
      <c r="T137" t="s">
        <v>32</v>
      </c>
    </row>
    <row r="138" ht="23" customHeight="1" spans="1:20">
      <c r="A138" s="2">
        <v>137</v>
      </c>
      <c r="B138" s="3" t="s">
        <v>660</v>
      </c>
      <c r="C138" s="2" t="s">
        <v>661</v>
      </c>
      <c r="D138" s="2" t="s">
        <v>167</v>
      </c>
      <c r="E138" s="2" t="s">
        <v>22</v>
      </c>
      <c r="F138" s="2" t="s">
        <v>662</v>
      </c>
      <c r="G138" s="2" t="s">
        <v>663</v>
      </c>
      <c r="H138" s="2" t="s">
        <v>91</v>
      </c>
      <c r="I138" s="2" t="s">
        <v>26</v>
      </c>
      <c r="J138" s="2" t="s">
        <v>27</v>
      </c>
      <c r="K138" s="2" t="s">
        <v>28</v>
      </c>
      <c r="L138" s="2" t="s">
        <v>29</v>
      </c>
      <c r="M138" s="2" t="s">
        <v>29</v>
      </c>
      <c r="N138" s="2" t="s">
        <v>29</v>
      </c>
      <c r="O138" s="2" t="s">
        <v>29</v>
      </c>
      <c r="P138" s="2" t="s">
        <v>664</v>
      </c>
      <c r="Q138" s="4" t="str">
        <f>HYPERLINK("http://weibo.com/1981218835/NmlV3ddi2")</f>
        <v>http://weibo.com/1981218835/NmlV3ddi2</v>
      </c>
      <c r="R138" s="3" t="s">
        <v>660</v>
      </c>
      <c r="S138" s="2" t="s">
        <v>31</v>
      </c>
      <c r="T138" t="s">
        <v>32</v>
      </c>
    </row>
    <row r="139" ht="23" customHeight="1" spans="1:20">
      <c r="A139" s="2">
        <v>138</v>
      </c>
      <c r="B139" s="3" t="s">
        <v>665</v>
      </c>
      <c r="C139" s="2" t="s">
        <v>666</v>
      </c>
      <c r="D139" s="2" t="s">
        <v>167</v>
      </c>
      <c r="E139" s="2" t="s">
        <v>22</v>
      </c>
      <c r="F139" s="2" t="s">
        <v>667</v>
      </c>
      <c r="G139" s="2" t="s">
        <v>668</v>
      </c>
      <c r="H139" s="2" t="s">
        <v>42</v>
      </c>
      <c r="I139" s="2" t="s">
        <v>26</v>
      </c>
      <c r="J139" s="2" t="s">
        <v>27</v>
      </c>
      <c r="K139" s="2" t="s">
        <v>28</v>
      </c>
      <c r="L139" s="2" t="s">
        <v>29</v>
      </c>
      <c r="M139" s="2" t="s">
        <v>29</v>
      </c>
      <c r="N139" s="2" t="s">
        <v>29</v>
      </c>
      <c r="O139" s="2" t="s">
        <v>29</v>
      </c>
      <c r="P139" s="2" t="s">
        <v>669</v>
      </c>
      <c r="Q139" s="4" t="str">
        <f>HYPERLINK("http://weibo.com/1891696133/NmlUdcOQo")</f>
        <v>http://weibo.com/1891696133/NmlUdcOQo</v>
      </c>
      <c r="R139" s="3" t="s">
        <v>665</v>
      </c>
      <c r="S139" s="2" t="s">
        <v>31</v>
      </c>
      <c r="T139" t="s">
        <v>32</v>
      </c>
    </row>
    <row r="140" ht="23" customHeight="1" spans="1:20">
      <c r="A140" s="2">
        <v>139</v>
      </c>
      <c r="B140" s="3" t="s">
        <v>670</v>
      </c>
      <c r="C140" s="2" t="s">
        <v>671</v>
      </c>
      <c r="D140" s="2" t="s">
        <v>21</v>
      </c>
      <c r="E140" s="2" t="s">
        <v>22</v>
      </c>
      <c r="F140" s="2" t="s">
        <v>672</v>
      </c>
      <c r="G140" s="2" t="s">
        <v>673</v>
      </c>
      <c r="H140" s="2" t="s">
        <v>204</v>
      </c>
      <c r="I140" s="2" t="s">
        <v>26</v>
      </c>
      <c r="J140" s="2" t="s">
        <v>27</v>
      </c>
      <c r="K140" s="2" t="s">
        <v>28</v>
      </c>
      <c r="L140" s="2" t="s">
        <v>29</v>
      </c>
      <c r="M140" s="2" t="s">
        <v>29</v>
      </c>
      <c r="N140" s="2" t="s">
        <v>29</v>
      </c>
      <c r="O140" s="2" t="s">
        <v>29</v>
      </c>
      <c r="P140" s="2" t="s">
        <v>674</v>
      </c>
      <c r="Q140" s="4" t="str">
        <f>HYPERLINK("http://weibo.com/2483391912/NmlSOmthm")</f>
        <v>http://weibo.com/2483391912/NmlSOmthm</v>
      </c>
      <c r="R140" s="3" t="s">
        <v>670</v>
      </c>
      <c r="S140" s="2" t="s">
        <v>31</v>
      </c>
      <c r="T140" t="s">
        <v>32</v>
      </c>
    </row>
    <row r="141" ht="23" customHeight="1" spans="1:20">
      <c r="A141" s="2">
        <v>140</v>
      </c>
      <c r="B141" s="3" t="s">
        <v>675</v>
      </c>
      <c r="C141" s="2" t="s">
        <v>676</v>
      </c>
      <c r="D141" s="2" t="s">
        <v>21</v>
      </c>
      <c r="E141" s="2" t="s">
        <v>22</v>
      </c>
      <c r="F141" s="2" t="s">
        <v>677</v>
      </c>
      <c r="G141" s="2" t="s">
        <v>678</v>
      </c>
      <c r="H141" s="2" t="s">
        <v>36</v>
      </c>
      <c r="I141" s="2" t="s">
        <v>26</v>
      </c>
      <c r="J141" s="2" t="s">
        <v>27</v>
      </c>
      <c r="K141" s="2" t="s">
        <v>28</v>
      </c>
      <c r="L141" s="2" t="s">
        <v>29</v>
      </c>
      <c r="M141" s="2" t="s">
        <v>29</v>
      </c>
      <c r="N141" s="2" t="s">
        <v>29</v>
      </c>
      <c r="O141" s="2" t="s">
        <v>29</v>
      </c>
      <c r="P141" s="2" t="s">
        <v>679</v>
      </c>
      <c r="Q141" s="4" t="str">
        <f>HYPERLINK("http://weibo.com/1596461300/NmlSbqA1o")</f>
        <v>http://weibo.com/1596461300/NmlSbqA1o</v>
      </c>
      <c r="R141" s="3" t="s">
        <v>675</v>
      </c>
      <c r="S141" s="2" t="s">
        <v>31</v>
      </c>
      <c r="T141" t="s">
        <v>32</v>
      </c>
    </row>
    <row r="142" ht="23" customHeight="1" spans="1:20">
      <c r="A142" s="2">
        <v>141</v>
      </c>
      <c r="B142" s="3" t="s">
        <v>680</v>
      </c>
      <c r="C142" s="2" t="s">
        <v>681</v>
      </c>
      <c r="D142" s="2" t="s">
        <v>21</v>
      </c>
      <c r="E142" s="2" t="s">
        <v>22</v>
      </c>
      <c r="F142" s="2" t="s">
        <v>682</v>
      </c>
      <c r="G142" s="2" t="s">
        <v>683</v>
      </c>
      <c r="H142" s="2" t="s">
        <v>112</v>
      </c>
      <c r="I142" s="2" t="s">
        <v>26</v>
      </c>
      <c r="J142" s="2" t="s">
        <v>27</v>
      </c>
      <c r="K142" s="2" t="s">
        <v>28</v>
      </c>
      <c r="L142" s="2" t="s">
        <v>29</v>
      </c>
      <c r="M142" s="2" t="s">
        <v>29</v>
      </c>
      <c r="N142" s="2" t="s">
        <v>29</v>
      </c>
      <c r="O142" s="2" t="s">
        <v>29</v>
      </c>
      <c r="P142" s="2" t="s">
        <v>107</v>
      </c>
      <c r="Q142" s="4" t="str">
        <f>HYPERLINK("http://weibo.com/6008875747/NmlRXdrTu")</f>
        <v>http://weibo.com/6008875747/NmlRXdrTu</v>
      </c>
      <c r="R142" s="3" t="s">
        <v>680</v>
      </c>
      <c r="S142" s="2" t="s">
        <v>31</v>
      </c>
      <c r="T142" t="s">
        <v>32</v>
      </c>
    </row>
    <row r="143" ht="23" customHeight="1" spans="1:20">
      <c r="A143" s="2">
        <v>142</v>
      </c>
      <c r="B143" s="3" t="s">
        <v>684</v>
      </c>
      <c r="C143" s="2" t="s">
        <v>685</v>
      </c>
      <c r="D143" s="2" t="s">
        <v>21</v>
      </c>
      <c r="E143" s="2" t="s">
        <v>22</v>
      </c>
      <c r="F143" s="2" t="s">
        <v>686</v>
      </c>
      <c r="G143" s="2" t="s">
        <v>687</v>
      </c>
      <c r="H143" s="2" t="s">
        <v>77</v>
      </c>
      <c r="I143" s="2" t="s">
        <v>26</v>
      </c>
      <c r="J143" s="2" t="s">
        <v>27</v>
      </c>
      <c r="K143" s="2" t="s">
        <v>28</v>
      </c>
      <c r="L143" s="2" t="s">
        <v>29</v>
      </c>
      <c r="M143" s="2" t="s">
        <v>29</v>
      </c>
      <c r="N143" s="2" t="s">
        <v>29</v>
      </c>
      <c r="O143" s="2" t="s">
        <v>29</v>
      </c>
      <c r="P143" s="2" t="s">
        <v>688</v>
      </c>
      <c r="Q143" s="4" t="str">
        <f>HYPERLINK("http://weibo.com/5458208150/NmlRHs97E")</f>
        <v>http://weibo.com/5458208150/NmlRHs97E</v>
      </c>
      <c r="R143" s="3" t="s">
        <v>684</v>
      </c>
      <c r="S143" s="2" t="s">
        <v>31</v>
      </c>
      <c r="T143" t="s">
        <v>32</v>
      </c>
    </row>
    <row r="144" ht="23" customHeight="1" spans="1:20">
      <c r="A144" s="2">
        <v>143</v>
      </c>
      <c r="B144" s="3" t="s">
        <v>689</v>
      </c>
      <c r="C144" s="2" t="s">
        <v>690</v>
      </c>
      <c r="D144" s="2" t="s">
        <v>21</v>
      </c>
      <c r="E144" s="2" t="s">
        <v>22</v>
      </c>
      <c r="F144" s="2" t="s">
        <v>691</v>
      </c>
      <c r="G144" s="2" t="s">
        <v>692</v>
      </c>
      <c r="H144" s="2" t="s">
        <v>77</v>
      </c>
      <c r="I144" s="2" t="s">
        <v>26</v>
      </c>
      <c r="J144" s="2" t="s">
        <v>27</v>
      </c>
      <c r="K144" s="2" t="s">
        <v>28</v>
      </c>
      <c r="L144" s="2" t="s">
        <v>29</v>
      </c>
      <c r="M144" s="2" t="s">
        <v>29</v>
      </c>
      <c r="N144" s="2" t="s">
        <v>29</v>
      </c>
      <c r="O144" s="2" t="s">
        <v>29</v>
      </c>
      <c r="P144" s="2" t="s">
        <v>693</v>
      </c>
      <c r="Q144" s="4" t="str">
        <f>HYPERLINK("http://weibo.com/1228927354/NmlQXqM6X")</f>
        <v>http://weibo.com/1228927354/NmlQXqM6X</v>
      </c>
      <c r="R144" s="3" t="s">
        <v>689</v>
      </c>
      <c r="S144" s="2" t="s">
        <v>31</v>
      </c>
      <c r="T144" t="s">
        <v>32</v>
      </c>
    </row>
    <row r="145" ht="23" customHeight="1" spans="1:20">
      <c r="A145" s="2">
        <v>144</v>
      </c>
      <c r="B145" s="3" t="s">
        <v>19</v>
      </c>
      <c r="C145" s="2" t="s">
        <v>694</v>
      </c>
      <c r="D145" s="2" t="s">
        <v>21</v>
      </c>
      <c r="E145" s="2" t="s">
        <v>22</v>
      </c>
      <c r="F145" s="2" t="s">
        <v>695</v>
      </c>
      <c r="G145" s="2" t="s">
        <v>696</v>
      </c>
      <c r="H145" s="2" t="s">
        <v>86</v>
      </c>
      <c r="I145" s="2" t="s">
        <v>26</v>
      </c>
      <c r="J145" s="2" t="s">
        <v>27</v>
      </c>
      <c r="K145" s="2" t="s">
        <v>28</v>
      </c>
      <c r="L145" s="2" t="s">
        <v>29</v>
      </c>
      <c r="M145" s="2" t="s">
        <v>29</v>
      </c>
      <c r="N145" s="2" t="s">
        <v>29</v>
      </c>
      <c r="O145" s="2" t="s">
        <v>29</v>
      </c>
      <c r="P145" s="2" t="s">
        <v>697</v>
      </c>
      <c r="Q145" s="4" t="str">
        <f>HYPERLINK("http://weibo.com/6300471503/NmlQU8xMG")</f>
        <v>http://weibo.com/6300471503/NmlQU8xMG</v>
      </c>
      <c r="R145" s="3" t="s">
        <v>19</v>
      </c>
      <c r="S145" s="2" t="s">
        <v>31</v>
      </c>
      <c r="T145" t="s">
        <v>32</v>
      </c>
    </row>
    <row r="146" ht="23" customHeight="1" spans="1:20">
      <c r="A146" s="2">
        <v>145</v>
      </c>
      <c r="B146" s="3" t="s">
        <v>698</v>
      </c>
      <c r="C146" s="2" t="s">
        <v>699</v>
      </c>
      <c r="D146" s="2" t="s">
        <v>21</v>
      </c>
      <c r="E146" s="2" t="s">
        <v>22</v>
      </c>
      <c r="F146" s="2" t="s">
        <v>700</v>
      </c>
      <c r="G146" s="2" t="s">
        <v>701</v>
      </c>
      <c r="H146" s="2" t="s">
        <v>25</v>
      </c>
      <c r="I146" s="2" t="s">
        <v>26</v>
      </c>
      <c r="J146" s="2" t="s">
        <v>27</v>
      </c>
      <c r="K146" s="2" t="s">
        <v>28</v>
      </c>
      <c r="L146" s="2" t="s">
        <v>29</v>
      </c>
      <c r="M146" s="2" t="s">
        <v>29</v>
      </c>
      <c r="N146" s="2" t="s">
        <v>29</v>
      </c>
      <c r="O146" s="2" t="s">
        <v>29</v>
      </c>
      <c r="P146" s="2" t="s">
        <v>702</v>
      </c>
      <c r="Q146" s="4" t="str">
        <f>HYPERLINK("http://weibo.com/1881253875/NmlPb9lK7")</f>
        <v>http://weibo.com/1881253875/NmlPb9lK7</v>
      </c>
      <c r="R146" s="3" t="s">
        <v>698</v>
      </c>
      <c r="S146" s="2" t="s">
        <v>31</v>
      </c>
      <c r="T146" t="s">
        <v>32</v>
      </c>
    </row>
    <row r="147" ht="23" customHeight="1" spans="1:20">
      <c r="A147" s="2">
        <v>146</v>
      </c>
      <c r="B147" s="3" t="s">
        <v>703</v>
      </c>
      <c r="C147" s="2" t="s">
        <v>704</v>
      </c>
      <c r="D147" s="2" t="s">
        <v>21</v>
      </c>
      <c r="E147" s="2" t="s">
        <v>22</v>
      </c>
      <c r="F147" s="2" t="s">
        <v>705</v>
      </c>
      <c r="G147" s="2" t="s">
        <v>706</v>
      </c>
      <c r="H147" s="2" t="s">
        <v>146</v>
      </c>
      <c r="I147" s="2" t="s">
        <v>26</v>
      </c>
      <c r="J147" s="2" t="s">
        <v>27</v>
      </c>
      <c r="K147" s="2" t="s">
        <v>28</v>
      </c>
      <c r="L147" s="2" t="s">
        <v>29</v>
      </c>
      <c r="M147" s="2" t="s">
        <v>29</v>
      </c>
      <c r="N147" s="2" t="s">
        <v>29</v>
      </c>
      <c r="O147" s="2" t="s">
        <v>29</v>
      </c>
      <c r="P147" s="2" t="s">
        <v>707</v>
      </c>
      <c r="Q147" s="4" t="str">
        <f>HYPERLINK("http://weibo.com/1752587922/NmlP98zTZ")</f>
        <v>http://weibo.com/1752587922/NmlP98zTZ</v>
      </c>
      <c r="R147" s="3" t="s">
        <v>703</v>
      </c>
      <c r="S147" s="2" t="s">
        <v>31</v>
      </c>
      <c r="T147" t="s">
        <v>32</v>
      </c>
    </row>
    <row r="148" ht="23" customHeight="1" spans="1:20">
      <c r="A148" s="2">
        <v>147</v>
      </c>
      <c r="B148" s="3" t="s">
        <v>708</v>
      </c>
      <c r="C148" s="2" t="s">
        <v>709</v>
      </c>
      <c r="D148" s="2" t="s">
        <v>21</v>
      </c>
      <c r="E148" s="2" t="s">
        <v>22</v>
      </c>
      <c r="F148" s="2" t="s">
        <v>710</v>
      </c>
      <c r="G148" s="2" t="s">
        <v>711</v>
      </c>
      <c r="H148" s="2" t="s">
        <v>77</v>
      </c>
      <c r="I148" s="2" t="s">
        <v>26</v>
      </c>
      <c r="J148" s="2" t="s">
        <v>27</v>
      </c>
      <c r="K148" s="2" t="s">
        <v>28</v>
      </c>
      <c r="L148" s="2" t="s">
        <v>29</v>
      </c>
      <c r="M148" s="2" t="s">
        <v>29</v>
      </c>
      <c r="N148" s="2" t="s">
        <v>29</v>
      </c>
      <c r="O148" s="2" t="s">
        <v>29</v>
      </c>
      <c r="P148" s="2" t="s">
        <v>603</v>
      </c>
      <c r="Q148" s="4" t="str">
        <f>HYPERLINK("http://weibo.com/2951211830/NmlOHCp0H")</f>
        <v>http://weibo.com/2951211830/NmlOHCp0H</v>
      </c>
      <c r="R148" s="3" t="s">
        <v>708</v>
      </c>
      <c r="S148" s="2" t="s">
        <v>31</v>
      </c>
      <c r="T148" t="s">
        <v>32</v>
      </c>
    </row>
    <row r="149" ht="23" customHeight="1" spans="1:20">
      <c r="A149" s="2">
        <v>148</v>
      </c>
      <c r="B149" s="3" t="s">
        <v>712</v>
      </c>
      <c r="C149" s="2" t="s">
        <v>713</v>
      </c>
      <c r="D149" s="2" t="s">
        <v>21</v>
      </c>
      <c r="E149" s="2" t="s">
        <v>22</v>
      </c>
      <c r="F149" s="2" t="s">
        <v>714</v>
      </c>
      <c r="G149" s="2" t="s">
        <v>715</v>
      </c>
      <c r="H149" s="2" t="s">
        <v>25</v>
      </c>
      <c r="I149" s="2" t="s">
        <v>26</v>
      </c>
      <c r="J149" s="2" t="s">
        <v>27</v>
      </c>
      <c r="K149" s="2" t="s">
        <v>28</v>
      </c>
      <c r="L149" s="2" t="s">
        <v>29</v>
      </c>
      <c r="M149" s="2" t="s">
        <v>29</v>
      </c>
      <c r="N149" s="2" t="s">
        <v>29</v>
      </c>
      <c r="O149" s="2" t="s">
        <v>29</v>
      </c>
      <c r="P149" s="2" t="s">
        <v>716</v>
      </c>
      <c r="Q149" s="4" t="str">
        <f>HYPERLINK("http://weibo.com/2828948654/NmlOA3eiK")</f>
        <v>http://weibo.com/2828948654/NmlOA3eiK</v>
      </c>
      <c r="R149" s="3" t="s">
        <v>712</v>
      </c>
      <c r="S149" s="2" t="s">
        <v>31</v>
      </c>
      <c r="T149" t="s">
        <v>32</v>
      </c>
    </row>
    <row r="150" ht="23" customHeight="1" spans="1:20">
      <c r="A150" s="2">
        <v>149</v>
      </c>
      <c r="B150" s="3" t="s">
        <v>19</v>
      </c>
      <c r="C150" s="2" t="s">
        <v>717</v>
      </c>
      <c r="D150" s="2" t="s">
        <v>21</v>
      </c>
      <c r="E150" s="2" t="s">
        <v>22</v>
      </c>
      <c r="F150" s="2" t="s">
        <v>718</v>
      </c>
      <c r="G150" s="2" t="s">
        <v>719</v>
      </c>
      <c r="H150" s="2" t="s">
        <v>25</v>
      </c>
      <c r="I150" s="2" t="s">
        <v>26</v>
      </c>
      <c r="J150" s="2" t="s">
        <v>27</v>
      </c>
      <c r="K150" s="2" t="s">
        <v>28</v>
      </c>
      <c r="L150" s="2" t="s">
        <v>29</v>
      </c>
      <c r="M150" s="2" t="s">
        <v>29</v>
      </c>
      <c r="N150" s="2" t="s">
        <v>29</v>
      </c>
      <c r="O150" s="2" t="s">
        <v>29</v>
      </c>
      <c r="P150" s="2" t="s">
        <v>720</v>
      </c>
      <c r="Q150" s="4" t="str">
        <f>HYPERLINK("http://weibo.com/5226326903/NmlO93c93")</f>
        <v>http://weibo.com/5226326903/NmlO93c93</v>
      </c>
      <c r="R150" s="3" t="s">
        <v>19</v>
      </c>
      <c r="S150" s="2" t="s">
        <v>31</v>
      </c>
      <c r="T150" t="s">
        <v>32</v>
      </c>
    </row>
    <row r="151" ht="23" customHeight="1" spans="1:20">
      <c r="A151" s="2">
        <v>150</v>
      </c>
      <c r="B151" s="3" t="s">
        <v>721</v>
      </c>
      <c r="C151" s="2" t="s">
        <v>722</v>
      </c>
      <c r="D151" s="2" t="s">
        <v>21</v>
      </c>
      <c r="E151" s="2" t="s">
        <v>22</v>
      </c>
      <c r="F151" s="2" t="s">
        <v>723</v>
      </c>
      <c r="G151" s="2" t="s">
        <v>724</v>
      </c>
      <c r="H151" s="2" t="s">
        <v>36</v>
      </c>
      <c r="I151" s="2" t="s">
        <v>26</v>
      </c>
      <c r="J151" s="2" t="s">
        <v>27</v>
      </c>
      <c r="K151" s="2" t="s">
        <v>28</v>
      </c>
      <c r="L151" s="2" t="s">
        <v>29</v>
      </c>
      <c r="M151" s="2" t="s">
        <v>29</v>
      </c>
      <c r="N151" s="2" t="s">
        <v>29</v>
      </c>
      <c r="O151" s="2" t="s">
        <v>29</v>
      </c>
      <c r="P151" s="2" t="s">
        <v>725</v>
      </c>
      <c r="Q151" s="4" t="str">
        <f>HYPERLINK("http://weibo.com/3247808402/NmlNL75oc")</f>
        <v>http://weibo.com/3247808402/NmlNL75oc</v>
      </c>
      <c r="R151" s="3" t="s">
        <v>721</v>
      </c>
      <c r="S151" s="2" t="s">
        <v>31</v>
      </c>
      <c r="T151" t="s">
        <v>32</v>
      </c>
    </row>
    <row r="152" ht="23" customHeight="1" spans="1:20">
      <c r="A152" s="2">
        <v>151</v>
      </c>
      <c r="B152" s="3" t="s">
        <v>726</v>
      </c>
      <c r="C152" s="2" t="s">
        <v>727</v>
      </c>
      <c r="D152" s="2" t="s">
        <v>21</v>
      </c>
      <c r="E152" s="2" t="s">
        <v>22</v>
      </c>
      <c r="F152" s="2" t="s">
        <v>728</v>
      </c>
      <c r="G152" s="2" t="s">
        <v>729</v>
      </c>
      <c r="H152" s="2" t="s">
        <v>530</v>
      </c>
      <c r="I152" s="2" t="s">
        <v>26</v>
      </c>
      <c r="J152" s="2" t="s">
        <v>27</v>
      </c>
      <c r="K152" s="2" t="s">
        <v>28</v>
      </c>
      <c r="L152" s="2" t="s">
        <v>29</v>
      </c>
      <c r="M152" s="2" t="s">
        <v>29</v>
      </c>
      <c r="N152" s="2" t="s">
        <v>29</v>
      </c>
      <c r="O152" s="2" t="s">
        <v>29</v>
      </c>
      <c r="P152" s="2" t="s">
        <v>730</v>
      </c>
      <c r="Q152" s="4" t="str">
        <f>HYPERLINK("http://weibo.com/2538031164/NmlNClJp1")</f>
        <v>http://weibo.com/2538031164/NmlNClJp1</v>
      </c>
      <c r="R152" s="3" t="s">
        <v>726</v>
      </c>
      <c r="S152" s="2" t="s">
        <v>31</v>
      </c>
      <c r="T152" t="s">
        <v>32</v>
      </c>
    </row>
    <row r="153" ht="23" customHeight="1" spans="1:20">
      <c r="A153" s="2">
        <v>152</v>
      </c>
      <c r="B153" s="3" t="s">
        <v>731</v>
      </c>
      <c r="C153" s="2" t="s">
        <v>732</v>
      </c>
      <c r="D153" s="2" t="s">
        <v>21</v>
      </c>
      <c r="E153" s="2" t="s">
        <v>22</v>
      </c>
      <c r="F153" s="2" t="s">
        <v>733</v>
      </c>
      <c r="G153" s="2" t="s">
        <v>734</v>
      </c>
      <c r="H153" s="2" t="s">
        <v>72</v>
      </c>
      <c r="I153" s="2" t="s">
        <v>26</v>
      </c>
      <c r="J153" s="2" t="s">
        <v>27</v>
      </c>
      <c r="K153" s="2" t="s">
        <v>28</v>
      </c>
      <c r="L153" s="2" t="s">
        <v>29</v>
      </c>
      <c r="M153" s="2" t="s">
        <v>29</v>
      </c>
      <c r="N153" s="2" t="s">
        <v>29</v>
      </c>
      <c r="O153" s="2" t="s">
        <v>29</v>
      </c>
      <c r="P153" s="2" t="s">
        <v>735</v>
      </c>
      <c r="Q153" s="4" t="str">
        <f>HYPERLINK("http://weibo.com/7334720453/NmlNa9Ly4")</f>
        <v>http://weibo.com/7334720453/NmlNa9Ly4</v>
      </c>
      <c r="R153" s="3" t="s">
        <v>731</v>
      </c>
      <c r="S153" s="2" t="s">
        <v>31</v>
      </c>
      <c r="T153" t="s">
        <v>32</v>
      </c>
    </row>
    <row r="154" ht="23" customHeight="1" spans="1:20">
      <c r="A154" s="2">
        <v>153</v>
      </c>
      <c r="B154" s="3" t="s">
        <v>19</v>
      </c>
      <c r="C154" s="2" t="s">
        <v>736</v>
      </c>
      <c r="D154" s="2" t="s">
        <v>21</v>
      </c>
      <c r="E154" s="2" t="s">
        <v>22</v>
      </c>
      <c r="F154" s="2" t="s">
        <v>737</v>
      </c>
      <c r="G154" s="2" t="s">
        <v>738</v>
      </c>
      <c r="H154" s="2" t="s">
        <v>303</v>
      </c>
      <c r="I154" s="2" t="s">
        <v>26</v>
      </c>
      <c r="J154" s="2" t="s">
        <v>27</v>
      </c>
      <c r="K154" s="2" t="s">
        <v>28</v>
      </c>
      <c r="L154" s="2" t="s">
        <v>29</v>
      </c>
      <c r="M154" s="2" t="s">
        <v>29</v>
      </c>
      <c r="N154" s="2" t="s">
        <v>29</v>
      </c>
      <c r="O154" s="2" t="s">
        <v>29</v>
      </c>
      <c r="P154" s="2" t="s">
        <v>739</v>
      </c>
      <c r="Q154" s="4" t="str">
        <f>HYPERLINK("http://weibo.com/1651440343/NmlN70lR3")</f>
        <v>http://weibo.com/1651440343/NmlN70lR3</v>
      </c>
      <c r="R154" s="3" t="s">
        <v>19</v>
      </c>
      <c r="S154" s="2" t="s">
        <v>31</v>
      </c>
      <c r="T154" t="s">
        <v>32</v>
      </c>
    </row>
    <row r="155" ht="23" customHeight="1" spans="1:20">
      <c r="A155" s="2">
        <v>154</v>
      </c>
      <c r="B155" s="3" t="s">
        <v>740</v>
      </c>
      <c r="C155" s="2" t="s">
        <v>741</v>
      </c>
      <c r="D155" s="2" t="s">
        <v>21</v>
      </c>
      <c r="E155" s="2" t="s">
        <v>22</v>
      </c>
      <c r="F155" s="2" t="s">
        <v>742</v>
      </c>
      <c r="G155" s="2" t="s">
        <v>743</v>
      </c>
      <c r="H155" s="2" t="s">
        <v>214</v>
      </c>
      <c r="I155" s="2" t="s">
        <v>26</v>
      </c>
      <c r="J155" s="2" t="s">
        <v>27</v>
      </c>
      <c r="K155" s="2" t="s">
        <v>28</v>
      </c>
      <c r="L155" s="2" t="s">
        <v>29</v>
      </c>
      <c r="M155" s="2" t="s">
        <v>29</v>
      </c>
      <c r="N155" s="2" t="s">
        <v>29</v>
      </c>
      <c r="O155" s="2" t="s">
        <v>29</v>
      </c>
      <c r="P155" s="2" t="s">
        <v>744</v>
      </c>
      <c r="Q155" s="4" t="str">
        <f>HYPERLINK("http://weibo.com/2571449821/NmlMLs6M9")</f>
        <v>http://weibo.com/2571449821/NmlMLs6M9</v>
      </c>
      <c r="R155" s="3" t="s">
        <v>740</v>
      </c>
      <c r="S155" s="2" t="s">
        <v>31</v>
      </c>
      <c r="T155" t="s">
        <v>32</v>
      </c>
    </row>
    <row r="156" ht="23" customHeight="1" spans="1:20">
      <c r="A156" s="2">
        <v>155</v>
      </c>
      <c r="B156" s="3" t="s">
        <v>745</v>
      </c>
      <c r="C156" s="2" t="s">
        <v>746</v>
      </c>
      <c r="D156" s="2" t="s">
        <v>21</v>
      </c>
      <c r="E156" s="2" t="s">
        <v>22</v>
      </c>
      <c r="F156" s="2" t="s">
        <v>747</v>
      </c>
      <c r="G156" s="2" t="s">
        <v>748</v>
      </c>
      <c r="H156" s="2" t="s">
        <v>204</v>
      </c>
      <c r="I156" s="2" t="s">
        <v>26</v>
      </c>
      <c r="J156" s="2" t="s">
        <v>27</v>
      </c>
      <c r="K156" s="2" t="s">
        <v>28</v>
      </c>
      <c r="L156" s="2" t="s">
        <v>29</v>
      </c>
      <c r="M156" s="2" t="s">
        <v>29</v>
      </c>
      <c r="N156" s="2" t="s">
        <v>29</v>
      </c>
      <c r="O156" s="2" t="s">
        <v>29</v>
      </c>
      <c r="P156" s="2" t="s">
        <v>749</v>
      </c>
      <c r="Q156" s="4" t="str">
        <f>HYPERLINK("http://weibo.com/1849574443/NmlMLavvh")</f>
        <v>http://weibo.com/1849574443/NmlMLavvh</v>
      </c>
      <c r="R156" s="3" t="s">
        <v>745</v>
      </c>
      <c r="S156" s="2" t="s">
        <v>31</v>
      </c>
      <c r="T156" t="s">
        <v>32</v>
      </c>
    </row>
    <row r="157" ht="23" customHeight="1" spans="1:20">
      <c r="A157" s="2">
        <v>156</v>
      </c>
      <c r="B157" s="3" t="s">
        <v>750</v>
      </c>
      <c r="C157" s="2" t="s">
        <v>751</v>
      </c>
      <c r="D157" s="2" t="s">
        <v>21</v>
      </c>
      <c r="E157" s="2" t="s">
        <v>22</v>
      </c>
      <c r="F157" s="2" t="s">
        <v>752</v>
      </c>
      <c r="G157" s="2" t="s">
        <v>753</v>
      </c>
      <c r="H157" s="2" t="s">
        <v>25</v>
      </c>
      <c r="I157" s="2" t="s">
        <v>26</v>
      </c>
      <c r="J157" s="2" t="s">
        <v>27</v>
      </c>
      <c r="K157" s="2" t="s">
        <v>28</v>
      </c>
      <c r="L157" s="2" t="s">
        <v>29</v>
      </c>
      <c r="M157" s="2" t="s">
        <v>29</v>
      </c>
      <c r="N157" s="2" t="s">
        <v>29</v>
      </c>
      <c r="O157" s="2" t="s">
        <v>29</v>
      </c>
      <c r="P157" s="2" t="s">
        <v>754</v>
      </c>
      <c r="Q157" s="4" t="str">
        <f>HYPERLINK("http://weibo.com/2169419840/NmlMkughR")</f>
        <v>http://weibo.com/2169419840/NmlMkughR</v>
      </c>
      <c r="R157" s="3" t="s">
        <v>750</v>
      </c>
      <c r="S157" s="2" t="s">
        <v>31</v>
      </c>
      <c r="T157" t="s">
        <v>32</v>
      </c>
    </row>
    <row r="158" ht="23" customHeight="1" spans="1:20">
      <c r="A158" s="2">
        <v>157</v>
      </c>
      <c r="B158" s="3" t="s">
        <v>19</v>
      </c>
      <c r="C158" s="2" t="s">
        <v>755</v>
      </c>
      <c r="D158" s="2" t="s">
        <v>21</v>
      </c>
      <c r="E158" s="2" t="s">
        <v>22</v>
      </c>
      <c r="F158" s="2" t="s">
        <v>756</v>
      </c>
      <c r="G158" s="2" t="s">
        <v>757</v>
      </c>
      <c r="H158" s="2" t="s">
        <v>56</v>
      </c>
      <c r="I158" s="2" t="s">
        <v>26</v>
      </c>
      <c r="J158" s="2" t="s">
        <v>27</v>
      </c>
      <c r="K158" s="2" t="s">
        <v>28</v>
      </c>
      <c r="L158" s="2" t="s">
        <v>29</v>
      </c>
      <c r="M158" s="2" t="s">
        <v>29</v>
      </c>
      <c r="N158" s="2" t="s">
        <v>29</v>
      </c>
      <c r="O158" s="2" t="s">
        <v>29</v>
      </c>
      <c r="P158" s="2" t="s">
        <v>758</v>
      </c>
      <c r="Q158" s="4" t="str">
        <f>HYPERLINK("http://weibo.com/2405456777/NmlM8ov2V")</f>
        <v>http://weibo.com/2405456777/NmlM8ov2V</v>
      </c>
      <c r="R158" s="3" t="s">
        <v>19</v>
      </c>
      <c r="S158" s="2" t="s">
        <v>31</v>
      </c>
      <c r="T158" t="s">
        <v>32</v>
      </c>
    </row>
    <row r="159" ht="23" customHeight="1" spans="1:20">
      <c r="A159" s="2">
        <v>158</v>
      </c>
      <c r="B159" s="3" t="s">
        <v>759</v>
      </c>
      <c r="C159" s="2" t="s">
        <v>760</v>
      </c>
      <c r="D159" s="2" t="s">
        <v>21</v>
      </c>
      <c r="E159" s="2" t="s">
        <v>22</v>
      </c>
      <c r="F159" s="2" t="s">
        <v>761</v>
      </c>
      <c r="G159" s="2" t="s">
        <v>762</v>
      </c>
      <c r="H159" s="2" t="s">
        <v>204</v>
      </c>
      <c r="I159" s="2" t="s">
        <v>26</v>
      </c>
      <c r="J159" s="2" t="s">
        <v>27</v>
      </c>
      <c r="K159" s="2" t="s">
        <v>28</v>
      </c>
      <c r="L159" s="2" t="s">
        <v>29</v>
      </c>
      <c r="M159" s="2" t="s">
        <v>29</v>
      </c>
      <c r="N159" s="2" t="s">
        <v>29</v>
      </c>
      <c r="O159" s="2" t="s">
        <v>29</v>
      </c>
      <c r="P159" s="2" t="s">
        <v>400</v>
      </c>
      <c r="Q159" s="4" t="str">
        <f>HYPERLINK("http://weibo.com/7762233994/NmlLk8oMk")</f>
        <v>http://weibo.com/7762233994/NmlLk8oMk</v>
      </c>
      <c r="R159" s="3" t="s">
        <v>759</v>
      </c>
      <c r="S159" s="2" t="s">
        <v>31</v>
      </c>
      <c r="T159" t="s">
        <v>32</v>
      </c>
    </row>
    <row r="160" ht="23" customHeight="1" spans="1:20">
      <c r="A160" s="2">
        <v>159</v>
      </c>
      <c r="B160" s="3" t="s">
        <v>763</v>
      </c>
      <c r="C160" s="2" t="s">
        <v>764</v>
      </c>
      <c r="D160" s="2" t="s">
        <v>21</v>
      </c>
      <c r="E160" s="2" t="s">
        <v>22</v>
      </c>
      <c r="F160" s="2" t="s">
        <v>765</v>
      </c>
      <c r="G160" s="2" t="s">
        <v>766</v>
      </c>
      <c r="H160" s="2" t="s">
        <v>36</v>
      </c>
      <c r="I160" s="2" t="s">
        <v>26</v>
      </c>
      <c r="J160" s="2" t="s">
        <v>27</v>
      </c>
      <c r="K160" s="2" t="s">
        <v>28</v>
      </c>
      <c r="L160" s="2" t="s">
        <v>29</v>
      </c>
      <c r="M160" s="2" t="s">
        <v>29</v>
      </c>
      <c r="N160" s="2" t="s">
        <v>29</v>
      </c>
      <c r="O160" s="2" t="s">
        <v>29</v>
      </c>
      <c r="P160" s="2" t="s">
        <v>767</v>
      </c>
      <c r="Q160" s="4" t="str">
        <f>HYPERLINK("http://weibo.com/1627636824/NmlL11zLG")</f>
        <v>http://weibo.com/1627636824/NmlL11zLG</v>
      </c>
      <c r="R160" s="3" t="s">
        <v>763</v>
      </c>
      <c r="S160" s="2" t="s">
        <v>31</v>
      </c>
      <c r="T160" t="s">
        <v>32</v>
      </c>
    </row>
    <row r="161" ht="23" customHeight="1" spans="1:20">
      <c r="A161" s="2">
        <v>160</v>
      </c>
      <c r="B161" s="3" t="s">
        <v>19</v>
      </c>
      <c r="C161" s="2" t="s">
        <v>768</v>
      </c>
      <c r="D161" s="2" t="s">
        <v>21</v>
      </c>
      <c r="E161" s="2" t="s">
        <v>22</v>
      </c>
      <c r="F161" s="2" t="s">
        <v>769</v>
      </c>
      <c r="G161" s="2" t="s">
        <v>770</v>
      </c>
      <c r="H161" s="2" t="s">
        <v>214</v>
      </c>
      <c r="I161" s="2" t="s">
        <v>26</v>
      </c>
      <c r="J161" s="2" t="s">
        <v>27</v>
      </c>
      <c r="K161" s="2" t="s">
        <v>28</v>
      </c>
      <c r="L161" s="2" t="s">
        <v>29</v>
      </c>
      <c r="M161" s="2" t="s">
        <v>29</v>
      </c>
      <c r="N161" s="2" t="s">
        <v>29</v>
      </c>
      <c r="O161" s="2" t="s">
        <v>29</v>
      </c>
      <c r="P161" s="2" t="s">
        <v>771</v>
      </c>
      <c r="Q161" s="4" t="str">
        <f>HYPERLINK("http://weibo.com/3743705635/NmlKfnCcg")</f>
        <v>http://weibo.com/3743705635/NmlKfnCcg</v>
      </c>
      <c r="R161" s="3" t="s">
        <v>19</v>
      </c>
      <c r="S161" s="2" t="s">
        <v>31</v>
      </c>
      <c r="T161" t="s">
        <v>32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1</vt:i4>
      </vt:variant>
    </vt:vector>
  </HeadingPairs>
  <TitlesOfParts>
    <vt:vector size="1" baseType="lpstr">
      <vt:lpstr>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王拥军</cp:lastModifiedBy>
  <dcterms:created xsi:type="dcterms:W3CDTF">2023-10-17T07:22:00Z</dcterms:created>
  <dcterms:modified xsi:type="dcterms:W3CDTF">2023-10-17T07:28:22Z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F481A435EC5D4D99A532E7261525CE31_12</vt:lpwstr>
  </property>
  <property fmtid="{D5CDD505-2E9C-101B-9397-08002B2CF9AE}" pid="3" name="KSOProductBuildVer">
    <vt:lpwstr>2052-12.1.0.15712</vt:lpwstr>
  </property>
</Properties>
</file>