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6\Desktop\Project Report\BPFCAudit-Data\Data\"/>
    </mc:Choice>
  </mc:AlternateContent>
  <xr:revisionPtr revIDLastSave="0" documentId="13_ncr:1_{A63249E1-73CB-4C6C-BF1E-4D32BA4F8082}" xr6:coauthVersionLast="47" xr6:coauthVersionMax="47" xr10:uidLastSave="{00000000-0000-0000-0000-000000000000}"/>
  <bookViews>
    <workbookView xWindow="27390" yWindow="3735" windowWidth="21600" windowHeight="11385" activeTab="2" xr2:uid="{B7AB6E38-9E64-4D49-9055-0C7FA7B61D22}"/>
  </bookViews>
  <sheets>
    <sheet name="Old method" sheetId="1" r:id="rId1"/>
    <sheet name="New Method" sheetId="4" r:id="rId2"/>
    <sheet name="New Method Improve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2" i="1" s="1"/>
  <c r="B5" i="1"/>
  <c r="B4" i="1"/>
  <c r="B3" i="1"/>
  <c r="B5" i="5"/>
  <c r="D5" i="5" s="1"/>
  <c r="B4" i="5"/>
  <c r="B3" i="5"/>
  <c r="B2" i="5"/>
  <c r="D2" i="5" s="1"/>
  <c r="F5" i="5"/>
  <c r="F4" i="5"/>
  <c r="D4" i="5"/>
  <c r="F3" i="5"/>
  <c r="D3" i="5"/>
  <c r="F2" i="5"/>
  <c r="D2" i="4"/>
  <c r="B5" i="4"/>
  <c r="D5" i="4" s="1"/>
  <c r="B4" i="4"/>
  <c r="B3" i="4"/>
  <c r="B2" i="4"/>
  <c r="F5" i="4"/>
  <c r="F4" i="4"/>
  <c r="D4" i="4"/>
  <c r="F3" i="4"/>
  <c r="D3" i="4"/>
  <c r="F2" i="4"/>
  <c r="F3" i="1"/>
  <c r="F4" i="1"/>
  <c r="F5" i="1"/>
  <c r="F2" i="1"/>
  <c r="D3" i="1"/>
  <c r="D4" i="1"/>
  <c r="D5" i="1"/>
</calcChain>
</file>

<file path=xl/sharedStrings.xml><?xml version="1.0" encoding="utf-8"?>
<sst xmlns="http://schemas.openxmlformats.org/spreadsheetml/2006/main" count="18" uniqueCount="6">
  <si>
    <t>Threads</t>
  </si>
  <si>
    <t>Raw events</t>
  </si>
  <si>
    <t>BPFContain Audit Events Captured</t>
  </si>
  <si>
    <t>Audit Events Captured by Backend</t>
  </si>
  <si>
    <t>Proportion of Events Captured by BPFContain</t>
  </si>
  <si>
    <t>Proportion of BPFContain Events Captured by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</si>
</sst>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E32E-C7D0-406A-9DD8-5D5C7A1F9845}">
  <dimension ref="A1:F5"/>
  <sheetViews>
    <sheetView topLeftCell="C1" workbookViewId="0">
      <selection activeCell="F2" sqref="F2:F5"/>
    </sheetView>
  </sheetViews>
  <sheetFormatPr defaultRowHeight="15" x14ac:dyDescent="0.25"/>
  <cols>
    <col min="2" max="2" width="15.7109375" customWidth="1"/>
    <col min="3" max="3" width="33.140625" customWidth="1"/>
    <col min="4" max="4" width="41.140625" customWidth="1"/>
    <col min="5" max="5" width="31.7109375" customWidth="1"/>
    <col min="6" max="6" width="4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f>3319543 * 30</f>
        <v>99586290</v>
      </c>
      <c r="C2">
        <v>3509844</v>
      </c>
      <c r="D2" s="1">
        <f>C2/B2</f>
        <v>3.5244248982465358E-2</v>
      </c>
      <c r="E2">
        <v>22642</v>
      </c>
      <c r="F2" s="1">
        <f>E2/C2</f>
        <v>6.450998961777219E-3</v>
      </c>
    </row>
    <row r="3" spans="1:6" x14ac:dyDescent="0.25">
      <c r="A3">
        <v>2</v>
      </c>
      <c r="B3">
        <f>4851665 * 30</f>
        <v>145549950</v>
      </c>
      <c r="C3">
        <v>3441138</v>
      </c>
      <c r="D3" s="1">
        <f t="shared" ref="D3:D5" si="0">C3/B3</f>
        <v>2.3642316606773139E-2</v>
      </c>
      <c r="E3">
        <v>31223</v>
      </c>
      <c r="F3" s="1">
        <f t="shared" ref="F3:F5" si="1">E3/C3</f>
        <v>9.0734518638892134E-3</v>
      </c>
    </row>
    <row r="4" spans="1:6" x14ac:dyDescent="0.25">
      <c r="A4">
        <v>3</v>
      </c>
      <c r="B4">
        <f>4684200 * 30</f>
        <v>140526000</v>
      </c>
      <c r="C4">
        <v>3356742</v>
      </c>
      <c r="D4" s="1">
        <f t="shared" si="0"/>
        <v>2.3886981768498357E-2</v>
      </c>
      <c r="E4">
        <v>21024</v>
      </c>
      <c r="F4" s="1">
        <f t="shared" si="1"/>
        <v>6.2632159397415709E-3</v>
      </c>
    </row>
    <row r="5" spans="1:6" x14ac:dyDescent="0.25">
      <c r="A5">
        <v>4</v>
      </c>
      <c r="B5">
        <f>4855861 * 30</f>
        <v>145675830</v>
      </c>
      <c r="C5">
        <v>3396958</v>
      </c>
      <c r="D5" s="1">
        <f t="shared" si="0"/>
        <v>2.331861091850309E-2</v>
      </c>
      <c r="E5">
        <v>29528</v>
      </c>
      <c r="F5" s="1">
        <f t="shared" si="1"/>
        <v>8.6924830981130758E-3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2C84-839C-4B83-BFE9-B0A857F11CB4}">
  <dimension ref="A1:F5"/>
  <sheetViews>
    <sheetView workbookViewId="0">
      <selection activeCell="C11" sqref="C11"/>
    </sheetView>
  </sheetViews>
  <sheetFormatPr defaultRowHeight="15" x14ac:dyDescent="0.25"/>
  <cols>
    <col min="2" max="2" width="15.7109375" customWidth="1"/>
    <col min="3" max="3" width="33.140625" customWidth="1"/>
    <col min="4" max="4" width="41.140625" customWidth="1"/>
    <col min="5" max="5" width="31.7109375" customWidth="1"/>
    <col min="6" max="6" width="4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f>3447700 * 30</f>
        <v>103431000</v>
      </c>
      <c r="C2">
        <v>3537032</v>
      </c>
      <c r="D2" s="1">
        <f>C2/B2</f>
        <v>3.4197020235712694E-2</v>
      </c>
      <c r="E2">
        <v>247253</v>
      </c>
      <c r="F2" s="1">
        <f>E2/C2</f>
        <v>6.9904089078074494E-2</v>
      </c>
    </row>
    <row r="3" spans="1:6" x14ac:dyDescent="0.25">
      <c r="A3">
        <v>2</v>
      </c>
      <c r="B3">
        <f>3905644 * 30</f>
        <v>117169320</v>
      </c>
      <c r="C3">
        <v>3423780</v>
      </c>
      <c r="D3" s="1">
        <f t="shared" ref="D3:D5" si="0">C3/B3</f>
        <v>2.9220789196352764E-2</v>
      </c>
      <c r="E3">
        <v>502572</v>
      </c>
      <c r="F3" s="1">
        <f t="shared" ref="F3:F5" si="1">E3/C3</f>
        <v>0.14678863712037574</v>
      </c>
    </row>
    <row r="4" spans="1:6" x14ac:dyDescent="0.25">
      <c r="A4">
        <v>3</v>
      </c>
      <c r="B4">
        <f>4479928 * 30</f>
        <v>134397840</v>
      </c>
      <c r="C4">
        <v>3386912</v>
      </c>
      <c r="D4" s="1">
        <f t="shared" si="0"/>
        <v>2.5200643105573722E-2</v>
      </c>
      <c r="E4">
        <v>560019</v>
      </c>
      <c r="F4" s="1">
        <f t="shared" si="1"/>
        <v>0.16534796298220916</v>
      </c>
    </row>
    <row r="5" spans="1:6" x14ac:dyDescent="0.25">
      <c r="A5">
        <v>4</v>
      </c>
      <c r="B5">
        <f>4053658 * 30</f>
        <v>121609740</v>
      </c>
      <c r="C5">
        <v>3435899</v>
      </c>
      <c r="D5" s="1">
        <f t="shared" si="0"/>
        <v>2.8253485288267207E-2</v>
      </c>
      <c r="E5">
        <v>427268</v>
      </c>
      <c r="F5" s="1">
        <f t="shared" si="1"/>
        <v>0.12435406279404604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4A96-5C26-4C24-827A-9FA9200B4493}">
  <dimension ref="A1:F5"/>
  <sheetViews>
    <sheetView tabSelected="1" topLeftCell="D1" workbookViewId="0">
      <selection activeCell="F3" sqref="F3"/>
    </sheetView>
  </sheetViews>
  <sheetFormatPr defaultRowHeight="15" x14ac:dyDescent="0.25"/>
  <cols>
    <col min="2" max="2" width="15.7109375" customWidth="1"/>
    <col min="3" max="3" width="33.140625" customWidth="1"/>
    <col min="4" max="4" width="41.140625" customWidth="1"/>
    <col min="5" max="5" width="31.7109375" customWidth="1"/>
    <col min="6" max="6" width="4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f>3573305 * 30</f>
        <v>107199150</v>
      </c>
      <c r="C2">
        <v>3534894</v>
      </c>
      <c r="D2" s="1">
        <f>C2/B2</f>
        <v>3.2975018925056776E-2</v>
      </c>
      <c r="E2">
        <v>3534894</v>
      </c>
      <c r="F2" s="1">
        <f>E2/C2</f>
        <v>1</v>
      </c>
    </row>
    <row r="3" spans="1:6" x14ac:dyDescent="0.25">
      <c r="A3">
        <v>2</v>
      </c>
      <c r="B3">
        <f>4608362 * 30</f>
        <v>138250860</v>
      </c>
      <c r="C3">
        <v>3436073</v>
      </c>
      <c r="D3" s="1">
        <f t="shared" ref="D3:D5" si="0">C3/B3</f>
        <v>2.4853899643011261E-2</v>
      </c>
      <c r="E3">
        <v>3436073</v>
      </c>
      <c r="F3" s="1">
        <f t="shared" ref="F3:F5" si="1">E3/C3</f>
        <v>1</v>
      </c>
    </row>
    <row r="4" spans="1:6" x14ac:dyDescent="0.25">
      <c r="A4">
        <v>3</v>
      </c>
      <c r="B4">
        <f>4729298 * 30</f>
        <v>141878940</v>
      </c>
      <c r="C4">
        <v>3428633</v>
      </c>
      <c r="D4" s="1">
        <f t="shared" si="0"/>
        <v>2.4165905101912941E-2</v>
      </c>
      <c r="E4">
        <v>3428633</v>
      </c>
      <c r="F4" s="1">
        <f t="shared" si="1"/>
        <v>1</v>
      </c>
    </row>
    <row r="5" spans="1:6" x14ac:dyDescent="0.25">
      <c r="A5">
        <v>4</v>
      </c>
      <c r="B5">
        <f>4333746 * 30</f>
        <v>130012380</v>
      </c>
      <c r="C5">
        <v>3428633</v>
      </c>
      <c r="D5" s="1">
        <f t="shared" si="0"/>
        <v>2.6371588613330516E-2</v>
      </c>
      <c r="E5">
        <v>3428633</v>
      </c>
      <c r="F5" s="1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method</vt:lpstr>
      <vt:lpstr>New Method</vt:lpstr>
      <vt:lpstr>New Method Improved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D</dc:creator>
  <cp:lastModifiedBy>Cody D</cp:lastModifiedBy>
  <dcterms:created xsi:type="dcterms:W3CDTF">2021-11-04T19:45:57Z</dcterms:created>
  <dcterms:modified xsi:type="dcterms:W3CDTF">2021-11-14T02:43:30Z</dcterms:modified>
</cp:coreProperties>
</file>