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dygunter/Documents/SMU/smu-data-12-19-21-homework/01-Excel/Submission/"/>
    </mc:Choice>
  </mc:AlternateContent>
  <xr:revisionPtr revIDLastSave="0" documentId="8_{535B5BFD-27CF-1D4C-9573-F582EE053FA6}" xr6:coauthVersionLast="47" xr6:coauthVersionMax="47" xr10:uidLastSave="{00000000-0000-0000-0000-000000000000}"/>
  <bookViews>
    <workbookView xWindow="0" yWindow="500" windowWidth="25180" windowHeight="19300" activeTab="5" xr2:uid="{00000000-000D-0000-FFFF-FFFF00000000}"/>
  </bookViews>
  <sheets>
    <sheet name="KickStarter Data" sheetId="1" r:id="rId1"/>
    <sheet name="Category &amp; State" sheetId="2" r:id="rId2"/>
    <sheet name="Sub-Category &amp; State" sheetId="3" r:id="rId3"/>
    <sheet name="Yearly Report" sheetId="8" r:id="rId4"/>
    <sheet name="Goal Success Rate" sheetId="5" r:id="rId5"/>
    <sheet name="Successes Vs. Failures" sheetId="7" r:id="rId6"/>
  </sheets>
  <definedNames>
    <definedName name="_xlnm._FilterDatabase" localSheetId="0" hidden="1">'KickStarter Data'!$F$2:$F$4115</definedName>
    <definedName name="Goal">'KickStarter Data'!$D$2:$D$4115</definedName>
    <definedName name="Percent_Funded">'KickStarter Data'!$O$2:$O$4115</definedName>
    <definedName name="State">'KickStarter Data'!$F$2:$F$4115</definedName>
  </definedNames>
  <calcPr calcId="191029"/>
  <pivotCaches>
    <pivotCache cacheId="98" r:id="rId7"/>
    <pivotCache cacheId="9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7" l="1"/>
  <c r="H7" i="7"/>
  <c r="I6" i="7"/>
  <c r="H6" i="7"/>
  <c r="I5" i="7"/>
  <c r="H5" i="7"/>
  <c r="H4" i="7"/>
  <c r="I3" i="7"/>
  <c r="H3" i="7"/>
  <c r="I2" i="7"/>
  <c r="H2" i="7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C2" i="5"/>
  <c r="D5" i="5"/>
  <c r="C5" i="5"/>
  <c r="B5" i="5"/>
  <c r="B4" i="5"/>
  <c r="C4" i="5"/>
  <c r="D4" i="5"/>
  <c r="D3" i="5"/>
  <c r="C3" i="5"/>
  <c r="B3" i="5"/>
  <c r="D2" i="5"/>
  <c r="B2" i="5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Y2" i="1" s="1"/>
  <c r="S2" i="1"/>
  <c r="T2" i="1"/>
  <c r="S3" i="1"/>
  <c r="T3" i="1"/>
  <c r="Q3" i="1" s="1"/>
  <c r="S4" i="1"/>
  <c r="T4" i="1"/>
  <c r="Q4" i="1" s="1"/>
  <c r="S5" i="1"/>
  <c r="T5" i="1"/>
  <c r="Q5" i="1" s="1"/>
  <c r="S6" i="1"/>
  <c r="T6" i="1"/>
  <c r="Q6" i="1" s="1"/>
  <c r="S7" i="1"/>
  <c r="T7" i="1"/>
  <c r="Q7" i="1" s="1"/>
  <c r="S8" i="1"/>
  <c r="T8" i="1"/>
  <c r="Q8" i="1" s="1"/>
  <c r="S9" i="1"/>
  <c r="T9" i="1"/>
  <c r="Q9" i="1" s="1"/>
  <c r="S10" i="1"/>
  <c r="T10" i="1"/>
  <c r="Q10" i="1" s="1"/>
  <c r="S11" i="1"/>
  <c r="T11" i="1"/>
  <c r="Q11" i="1" s="1"/>
  <c r="S12" i="1"/>
  <c r="T12" i="1"/>
  <c r="Q12" i="1" s="1"/>
  <c r="S13" i="1"/>
  <c r="T13" i="1"/>
  <c r="Q13" i="1" s="1"/>
  <c r="S14" i="1"/>
  <c r="T14" i="1"/>
  <c r="Q14" i="1" s="1"/>
  <c r="S15" i="1"/>
  <c r="T15" i="1"/>
  <c r="Q15" i="1" s="1"/>
  <c r="S16" i="1"/>
  <c r="T16" i="1"/>
  <c r="Q16" i="1" s="1"/>
  <c r="S17" i="1"/>
  <c r="T17" i="1"/>
  <c r="Q17" i="1" s="1"/>
  <c r="S18" i="1"/>
  <c r="T18" i="1"/>
  <c r="Q18" i="1" s="1"/>
  <c r="S19" i="1"/>
  <c r="T19" i="1"/>
  <c r="Q19" i="1" s="1"/>
  <c r="S20" i="1"/>
  <c r="T20" i="1"/>
  <c r="S21" i="1"/>
  <c r="T21" i="1"/>
  <c r="Q21" i="1" s="1"/>
  <c r="S22" i="1"/>
  <c r="T22" i="1"/>
  <c r="Q22" i="1" s="1"/>
  <c r="S23" i="1"/>
  <c r="T23" i="1"/>
  <c r="Q23" i="1" s="1"/>
  <c r="S24" i="1"/>
  <c r="T24" i="1"/>
  <c r="Q24" i="1" s="1"/>
  <c r="S25" i="1"/>
  <c r="T25" i="1"/>
  <c r="Q25" i="1" s="1"/>
  <c r="S26" i="1"/>
  <c r="T26" i="1"/>
  <c r="Q26" i="1" s="1"/>
  <c r="S27" i="1"/>
  <c r="T27" i="1"/>
  <c r="Q27" i="1" s="1"/>
  <c r="S28" i="1"/>
  <c r="T28" i="1"/>
  <c r="Q28" i="1" s="1"/>
  <c r="S29" i="1"/>
  <c r="T29" i="1"/>
  <c r="Q29" i="1" s="1"/>
  <c r="S30" i="1"/>
  <c r="T30" i="1"/>
  <c r="Q30" i="1" s="1"/>
  <c r="S31" i="1"/>
  <c r="T31" i="1"/>
  <c r="Q31" i="1" s="1"/>
  <c r="S32" i="1"/>
  <c r="T32" i="1"/>
  <c r="Q32" i="1" s="1"/>
  <c r="S33" i="1"/>
  <c r="T33" i="1"/>
  <c r="Q33" i="1" s="1"/>
  <c r="S34" i="1"/>
  <c r="T34" i="1"/>
  <c r="S35" i="1"/>
  <c r="T35" i="1"/>
  <c r="Q35" i="1" s="1"/>
  <c r="S36" i="1"/>
  <c r="T36" i="1"/>
  <c r="Q36" i="1" s="1"/>
  <c r="S37" i="1"/>
  <c r="T37" i="1"/>
  <c r="Q37" i="1" s="1"/>
  <c r="S38" i="1"/>
  <c r="T38" i="1"/>
  <c r="Q38" i="1" s="1"/>
  <c r="S39" i="1"/>
  <c r="T39" i="1"/>
  <c r="Q39" i="1" s="1"/>
  <c r="S40" i="1"/>
  <c r="T40" i="1"/>
  <c r="Q40" i="1" s="1"/>
  <c r="S41" i="1"/>
  <c r="T41" i="1"/>
  <c r="Q41" i="1" s="1"/>
  <c r="S42" i="1"/>
  <c r="T42" i="1"/>
  <c r="Q42" i="1" s="1"/>
  <c r="S43" i="1"/>
  <c r="T43" i="1"/>
  <c r="Q43" i="1" s="1"/>
  <c r="S44" i="1"/>
  <c r="T44" i="1"/>
  <c r="Q44" i="1" s="1"/>
  <c r="S45" i="1"/>
  <c r="T45" i="1"/>
  <c r="Q45" i="1" s="1"/>
  <c r="S46" i="1"/>
  <c r="T46" i="1"/>
  <c r="Q46" i="1" s="1"/>
  <c r="S47" i="1"/>
  <c r="T47" i="1"/>
  <c r="Q47" i="1" s="1"/>
  <c r="S48" i="1"/>
  <c r="T48" i="1"/>
  <c r="Q48" i="1" s="1"/>
  <c r="S49" i="1"/>
  <c r="T49" i="1"/>
  <c r="Q49" i="1" s="1"/>
  <c r="S50" i="1"/>
  <c r="T50" i="1"/>
  <c r="Q50" i="1" s="1"/>
  <c r="S51" i="1"/>
  <c r="T51" i="1"/>
  <c r="Q51" i="1" s="1"/>
  <c r="S52" i="1"/>
  <c r="T52" i="1"/>
  <c r="Q52" i="1" s="1"/>
  <c r="S53" i="1"/>
  <c r="T53" i="1"/>
  <c r="Q53" i="1" s="1"/>
  <c r="S54" i="1"/>
  <c r="T54" i="1"/>
  <c r="Q54" i="1" s="1"/>
  <c r="S55" i="1"/>
  <c r="T55" i="1"/>
  <c r="Q55" i="1" s="1"/>
  <c r="S56" i="1"/>
  <c r="T56" i="1"/>
  <c r="Q56" i="1" s="1"/>
  <c r="S57" i="1"/>
  <c r="T57" i="1"/>
  <c r="Q57" i="1" s="1"/>
  <c r="S58" i="1"/>
  <c r="T58" i="1"/>
  <c r="S59" i="1"/>
  <c r="T59" i="1"/>
  <c r="Q59" i="1" s="1"/>
  <c r="S60" i="1"/>
  <c r="T60" i="1"/>
  <c r="Q60" i="1" s="1"/>
  <c r="S61" i="1"/>
  <c r="T61" i="1"/>
  <c r="Q61" i="1" s="1"/>
  <c r="S62" i="1"/>
  <c r="T62" i="1"/>
  <c r="Q62" i="1" s="1"/>
  <c r="S63" i="1"/>
  <c r="T63" i="1"/>
  <c r="Q63" i="1" s="1"/>
  <c r="S64" i="1"/>
  <c r="T64" i="1"/>
  <c r="Q64" i="1" s="1"/>
  <c r="S65" i="1"/>
  <c r="T65" i="1"/>
  <c r="Q65" i="1" s="1"/>
  <c r="S66" i="1"/>
  <c r="T66" i="1"/>
  <c r="Q66" i="1" s="1"/>
  <c r="S67" i="1"/>
  <c r="T67" i="1"/>
  <c r="Q67" i="1" s="1"/>
  <c r="S68" i="1"/>
  <c r="T68" i="1"/>
  <c r="Q68" i="1" s="1"/>
  <c r="S69" i="1"/>
  <c r="T69" i="1"/>
  <c r="Q69" i="1" s="1"/>
  <c r="S70" i="1"/>
  <c r="T70" i="1"/>
  <c r="Q70" i="1" s="1"/>
  <c r="S71" i="1"/>
  <c r="T71" i="1"/>
  <c r="Q71" i="1" s="1"/>
  <c r="S72" i="1"/>
  <c r="T72" i="1"/>
  <c r="Q72" i="1" s="1"/>
  <c r="S73" i="1"/>
  <c r="T73" i="1"/>
  <c r="Q73" i="1" s="1"/>
  <c r="S74" i="1"/>
  <c r="T74" i="1"/>
  <c r="Q74" i="1" s="1"/>
  <c r="S75" i="1"/>
  <c r="T75" i="1"/>
  <c r="Q75" i="1" s="1"/>
  <c r="S76" i="1"/>
  <c r="T76" i="1"/>
  <c r="S77" i="1"/>
  <c r="T77" i="1"/>
  <c r="Q77" i="1" s="1"/>
  <c r="S78" i="1"/>
  <c r="T78" i="1"/>
  <c r="Q78" i="1" s="1"/>
  <c r="S79" i="1"/>
  <c r="T79" i="1"/>
  <c r="Q79" i="1" s="1"/>
  <c r="S80" i="1"/>
  <c r="T80" i="1"/>
  <c r="S81" i="1"/>
  <c r="T81" i="1"/>
  <c r="Q81" i="1" s="1"/>
  <c r="S82" i="1"/>
  <c r="T82" i="1"/>
  <c r="S83" i="1"/>
  <c r="T83" i="1"/>
  <c r="Q83" i="1" s="1"/>
  <c r="S84" i="1"/>
  <c r="T84" i="1"/>
  <c r="Q84" i="1" s="1"/>
  <c r="S85" i="1"/>
  <c r="T85" i="1"/>
  <c r="Q85" i="1" s="1"/>
  <c r="S86" i="1"/>
  <c r="T86" i="1"/>
  <c r="S87" i="1"/>
  <c r="T87" i="1"/>
  <c r="Q87" i="1" s="1"/>
  <c r="S88" i="1"/>
  <c r="T88" i="1"/>
  <c r="Q88" i="1" s="1"/>
  <c r="S89" i="1"/>
  <c r="T89" i="1"/>
  <c r="Q89" i="1" s="1"/>
  <c r="S90" i="1"/>
  <c r="T90" i="1"/>
  <c r="Q90" i="1" s="1"/>
  <c r="S91" i="1"/>
  <c r="T91" i="1"/>
  <c r="Q91" i="1" s="1"/>
  <c r="S92" i="1"/>
  <c r="T92" i="1"/>
  <c r="Q92" i="1" s="1"/>
  <c r="S93" i="1"/>
  <c r="T93" i="1"/>
  <c r="Q93" i="1" s="1"/>
  <c r="S94" i="1"/>
  <c r="T94" i="1"/>
  <c r="Q94" i="1" s="1"/>
  <c r="S95" i="1"/>
  <c r="T95" i="1"/>
  <c r="Q95" i="1" s="1"/>
  <c r="S96" i="1"/>
  <c r="T96" i="1"/>
  <c r="Q96" i="1" s="1"/>
  <c r="S97" i="1"/>
  <c r="T97" i="1"/>
  <c r="Q97" i="1" s="1"/>
  <c r="S98" i="1"/>
  <c r="T98" i="1"/>
  <c r="S99" i="1"/>
  <c r="T99" i="1"/>
  <c r="Q99" i="1" s="1"/>
  <c r="S100" i="1"/>
  <c r="T100" i="1"/>
  <c r="Q100" i="1" s="1"/>
  <c r="S101" i="1"/>
  <c r="T101" i="1"/>
  <c r="Q101" i="1" s="1"/>
  <c r="S102" i="1"/>
  <c r="T102" i="1"/>
  <c r="S103" i="1"/>
  <c r="T103" i="1"/>
  <c r="Q103" i="1" s="1"/>
  <c r="S104" i="1"/>
  <c r="T104" i="1"/>
  <c r="Q104" i="1" s="1"/>
  <c r="S105" i="1"/>
  <c r="T105" i="1"/>
  <c r="Q105" i="1" s="1"/>
  <c r="S106" i="1"/>
  <c r="T106" i="1"/>
  <c r="Q106" i="1" s="1"/>
  <c r="S107" i="1"/>
  <c r="T107" i="1"/>
  <c r="Q107" i="1" s="1"/>
  <c r="S108" i="1"/>
  <c r="T108" i="1"/>
  <c r="S109" i="1"/>
  <c r="T109" i="1"/>
  <c r="Q109" i="1" s="1"/>
  <c r="S110" i="1"/>
  <c r="T110" i="1"/>
  <c r="Q110" i="1" s="1"/>
  <c r="S111" i="1"/>
  <c r="T111" i="1"/>
  <c r="Q111" i="1" s="1"/>
  <c r="S112" i="1"/>
  <c r="T112" i="1"/>
  <c r="Q112" i="1" s="1"/>
  <c r="S113" i="1"/>
  <c r="T113" i="1"/>
  <c r="Q113" i="1" s="1"/>
  <c r="S114" i="1"/>
  <c r="T114" i="1"/>
  <c r="Q114" i="1" s="1"/>
  <c r="S115" i="1"/>
  <c r="T115" i="1"/>
  <c r="Q115" i="1" s="1"/>
  <c r="S116" i="1"/>
  <c r="T116" i="1"/>
  <c r="Q116" i="1" s="1"/>
  <c r="S117" i="1"/>
  <c r="T117" i="1"/>
  <c r="Q117" i="1" s="1"/>
  <c r="S118" i="1"/>
  <c r="T118" i="1"/>
  <c r="Q118" i="1" s="1"/>
  <c r="S119" i="1"/>
  <c r="T119" i="1"/>
  <c r="Q119" i="1" s="1"/>
  <c r="S120" i="1"/>
  <c r="T120" i="1"/>
  <c r="S121" i="1"/>
  <c r="T121" i="1"/>
  <c r="Q121" i="1" s="1"/>
  <c r="S122" i="1"/>
  <c r="T122" i="1"/>
  <c r="Q122" i="1" s="1"/>
  <c r="S123" i="1"/>
  <c r="T123" i="1"/>
  <c r="Q123" i="1" s="1"/>
  <c r="S124" i="1"/>
  <c r="T124" i="1"/>
  <c r="Q124" i="1" s="1"/>
  <c r="S125" i="1"/>
  <c r="T125" i="1"/>
  <c r="Q125" i="1" s="1"/>
  <c r="S126" i="1"/>
  <c r="T126" i="1"/>
  <c r="S127" i="1"/>
  <c r="T127" i="1"/>
  <c r="Q127" i="1" s="1"/>
  <c r="S128" i="1"/>
  <c r="T128" i="1"/>
  <c r="Q128" i="1" s="1"/>
  <c r="S129" i="1"/>
  <c r="T129" i="1"/>
  <c r="Q129" i="1" s="1"/>
  <c r="S130" i="1"/>
  <c r="T130" i="1"/>
  <c r="Q130" i="1" s="1"/>
  <c r="S131" i="1"/>
  <c r="T131" i="1"/>
  <c r="Q131" i="1" s="1"/>
  <c r="S132" i="1"/>
  <c r="T132" i="1"/>
  <c r="Q132" i="1" s="1"/>
  <c r="S133" i="1"/>
  <c r="T133" i="1"/>
  <c r="Q133" i="1" s="1"/>
  <c r="S134" i="1"/>
  <c r="T134" i="1"/>
  <c r="Q134" i="1" s="1"/>
  <c r="S135" i="1"/>
  <c r="T135" i="1"/>
  <c r="Q135" i="1" s="1"/>
  <c r="S136" i="1"/>
  <c r="T136" i="1"/>
  <c r="Q136" i="1" s="1"/>
  <c r="S137" i="1"/>
  <c r="T137" i="1"/>
  <c r="Q137" i="1" s="1"/>
  <c r="S138" i="1"/>
  <c r="T138" i="1"/>
  <c r="Q138" i="1" s="1"/>
  <c r="S139" i="1"/>
  <c r="T139" i="1"/>
  <c r="Q139" i="1" s="1"/>
  <c r="S140" i="1"/>
  <c r="T140" i="1"/>
  <c r="Q140" i="1" s="1"/>
  <c r="S141" i="1"/>
  <c r="T141" i="1"/>
  <c r="Q141" i="1" s="1"/>
  <c r="S142" i="1"/>
  <c r="T142" i="1"/>
  <c r="Q142" i="1" s="1"/>
  <c r="S143" i="1"/>
  <c r="T143" i="1"/>
  <c r="Q143" i="1" s="1"/>
  <c r="S144" i="1"/>
  <c r="T144" i="1"/>
  <c r="Q144" i="1" s="1"/>
  <c r="S145" i="1"/>
  <c r="T145" i="1"/>
  <c r="Q145" i="1" s="1"/>
  <c r="S146" i="1"/>
  <c r="T146" i="1"/>
  <c r="Q146" i="1" s="1"/>
  <c r="S147" i="1"/>
  <c r="T147" i="1"/>
  <c r="Q147" i="1" s="1"/>
  <c r="S148" i="1"/>
  <c r="T148" i="1"/>
  <c r="Q148" i="1" s="1"/>
  <c r="S149" i="1"/>
  <c r="T149" i="1"/>
  <c r="Q149" i="1" s="1"/>
  <c r="S150" i="1"/>
  <c r="T150" i="1"/>
  <c r="Q150" i="1" s="1"/>
  <c r="S151" i="1"/>
  <c r="T151" i="1"/>
  <c r="Q151" i="1" s="1"/>
  <c r="S152" i="1"/>
  <c r="T152" i="1"/>
  <c r="Q152" i="1" s="1"/>
  <c r="S153" i="1"/>
  <c r="T153" i="1"/>
  <c r="Q153" i="1" s="1"/>
  <c r="S154" i="1"/>
  <c r="T154" i="1"/>
  <c r="S155" i="1"/>
  <c r="T155" i="1"/>
  <c r="Q155" i="1" s="1"/>
  <c r="S156" i="1"/>
  <c r="T156" i="1"/>
  <c r="Q156" i="1" s="1"/>
  <c r="S157" i="1"/>
  <c r="T157" i="1"/>
  <c r="Q157" i="1" s="1"/>
  <c r="S158" i="1"/>
  <c r="T158" i="1"/>
  <c r="Q158" i="1" s="1"/>
  <c r="S159" i="1"/>
  <c r="T159" i="1"/>
  <c r="Q159" i="1" s="1"/>
  <c r="S160" i="1"/>
  <c r="T160" i="1"/>
  <c r="Q160" i="1" s="1"/>
  <c r="S161" i="1"/>
  <c r="T161" i="1"/>
  <c r="Q161" i="1" s="1"/>
  <c r="S162" i="1"/>
  <c r="T162" i="1"/>
  <c r="Q162" i="1" s="1"/>
  <c r="S163" i="1"/>
  <c r="T163" i="1"/>
  <c r="Q163" i="1" s="1"/>
  <c r="S164" i="1"/>
  <c r="T164" i="1"/>
  <c r="Q164" i="1" s="1"/>
  <c r="S165" i="1"/>
  <c r="T165" i="1"/>
  <c r="Q165" i="1" s="1"/>
  <c r="S166" i="1"/>
  <c r="T166" i="1"/>
  <c r="Q166" i="1" s="1"/>
  <c r="S167" i="1"/>
  <c r="T167" i="1"/>
  <c r="Q167" i="1" s="1"/>
  <c r="S168" i="1"/>
  <c r="T168" i="1"/>
  <c r="Q168" i="1" s="1"/>
  <c r="S169" i="1"/>
  <c r="T169" i="1"/>
  <c r="Q169" i="1" s="1"/>
  <c r="S170" i="1"/>
  <c r="T170" i="1"/>
  <c r="Q170" i="1" s="1"/>
  <c r="S171" i="1"/>
  <c r="T171" i="1"/>
  <c r="Q171" i="1" s="1"/>
  <c r="S172" i="1"/>
  <c r="T172" i="1"/>
  <c r="Q172" i="1" s="1"/>
  <c r="S173" i="1"/>
  <c r="T173" i="1"/>
  <c r="Q173" i="1" s="1"/>
  <c r="S174" i="1"/>
  <c r="T174" i="1"/>
  <c r="Q174" i="1" s="1"/>
  <c r="S175" i="1"/>
  <c r="T175" i="1"/>
  <c r="S176" i="1"/>
  <c r="T176" i="1"/>
  <c r="S177" i="1"/>
  <c r="T177" i="1"/>
  <c r="Q177" i="1" s="1"/>
  <c r="S178" i="1"/>
  <c r="T178" i="1"/>
  <c r="Q178" i="1" s="1"/>
  <c r="S179" i="1"/>
  <c r="T179" i="1"/>
  <c r="Q179" i="1" s="1"/>
  <c r="S180" i="1"/>
  <c r="T180" i="1"/>
  <c r="Q180" i="1" s="1"/>
  <c r="S181" i="1"/>
  <c r="T181" i="1"/>
  <c r="Q181" i="1" s="1"/>
  <c r="S182" i="1"/>
  <c r="T182" i="1"/>
  <c r="Q182" i="1" s="1"/>
  <c r="S183" i="1"/>
  <c r="T183" i="1"/>
  <c r="Q183" i="1" s="1"/>
  <c r="S184" i="1"/>
  <c r="T184" i="1"/>
  <c r="Q184" i="1" s="1"/>
  <c r="S185" i="1"/>
  <c r="T185" i="1"/>
  <c r="Q185" i="1" s="1"/>
  <c r="S186" i="1"/>
  <c r="T186" i="1"/>
  <c r="Q186" i="1" s="1"/>
  <c r="S187" i="1"/>
  <c r="T187" i="1"/>
  <c r="Q187" i="1" s="1"/>
  <c r="S188" i="1"/>
  <c r="T188" i="1"/>
  <c r="Q188" i="1" s="1"/>
  <c r="S189" i="1"/>
  <c r="T189" i="1"/>
  <c r="Q189" i="1" s="1"/>
  <c r="S190" i="1"/>
  <c r="T190" i="1"/>
  <c r="Q190" i="1" s="1"/>
  <c r="S191" i="1"/>
  <c r="T191" i="1"/>
  <c r="Q191" i="1" s="1"/>
  <c r="S192" i="1"/>
  <c r="T192" i="1"/>
  <c r="S193" i="1"/>
  <c r="T193" i="1"/>
  <c r="Q193" i="1" s="1"/>
  <c r="S194" i="1"/>
  <c r="T194" i="1"/>
  <c r="Q194" i="1" s="1"/>
  <c r="S195" i="1"/>
  <c r="T195" i="1"/>
  <c r="Q195" i="1" s="1"/>
  <c r="S196" i="1"/>
  <c r="T196" i="1"/>
  <c r="Q196" i="1" s="1"/>
  <c r="S197" i="1"/>
  <c r="T197" i="1"/>
  <c r="Q197" i="1" s="1"/>
  <c r="S198" i="1"/>
  <c r="T198" i="1"/>
  <c r="Q198" i="1" s="1"/>
  <c r="S199" i="1"/>
  <c r="T199" i="1"/>
  <c r="Q199" i="1" s="1"/>
  <c r="S200" i="1"/>
  <c r="T200" i="1"/>
  <c r="Q200" i="1" s="1"/>
  <c r="S201" i="1"/>
  <c r="T201" i="1"/>
  <c r="Q201" i="1" s="1"/>
  <c r="S202" i="1"/>
  <c r="T202" i="1"/>
  <c r="Q202" i="1" s="1"/>
  <c r="S203" i="1"/>
  <c r="T203" i="1"/>
  <c r="Q203" i="1" s="1"/>
  <c r="S204" i="1"/>
  <c r="T204" i="1"/>
  <c r="Q204" i="1" s="1"/>
  <c r="S205" i="1"/>
  <c r="T205" i="1"/>
  <c r="Q205" i="1" s="1"/>
  <c r="S206" i="1"/>
  <c r="T206" i="1"/>
  <c r="Q206" i="1" s="1"/>
  <c r="S207" i="1"/>
  <c r="T207" i="1"/>
  <c r="Q207" i="1" s="1"/>
  <c r="S208" i="1"/>
  <c r="T208" i="1"/>
  <c r="Q208" i="1" s="1"/>
  <c r="S209" i="1"/>
  <c r="T209" i="1"/>
  <c r="Q209" i="1" s="1"/>
  <c r="S210" i="1"/>
  <c r="T210" i="1"/>
  <c r="Q210" i="1" s="1"/>
  <c r="S211" i="1"/>
  <c r="T211" i="1"/>
  <c r="Q211" i="1" s="1"/>
  <c r="S212" i="1"/>
  <c r="T212" i="1"/>
  <c r="Q212" i="1" s="1"/>
  <c r="S213" i="1"/>
  <c r="T213" i="1"/>
  <c r="Q213" i="1" s="1"/>
  <c r="S214" i="1"/>
  <c r="T214" i="1"/>
  <c r="Q214" i="1" s="1"/>
  <c r="S215" i="1"/>
  <c r="T215" i="1"/>
  <c r="Q215" i="1" s="1"/>
  <c r="S216" i="1"/>
  <c r="T216" i="1"/>
  <c r="Q216" i="1" s="1"/>
  <c r="S217" i="1"/>
  <c r="T217" i="1"/>
  <c r="Q217" i="1" s="1"/>
  <c r="S218" i="1"/>
  <c r="T218" i="1"/>
  <c r="Q218" i="1" s="1"/>
  <c r="S219" i="1"/>
  <c r="T219" i="1"/>
  <c r="Q219" i="1" s="1"/>
  <c r="S220" i="1"/>
  <c r="T220" i="1"/>
  <c r="Q220" i="1" s="1"/>
  <c r="S221" i="1"/>
  <c r="T221" i="1"/>
  <c r="Q221" i="1" s="1"/>
  <c r="S222" i="1"/>
  <c r="T222" i="1"/>
  <c r="Q222" i="1" s="1"/>
  <c r="S223" i="1"/>
  <c r="T223" i="1"/>
  <c r="Q223" i="1" s="1"/>
  <c r="S224" i="1"/>
  <c r="T224" i="1"/>
  <c r="Q224" i="1" s="1"/>
  <c r="S225" i="1"/>
  <c r="T225" i="1"/>
  <c r="Q225" i="1" s="1"/>
  <c r="S226" i="1"/>
  <c r="T226" i="1"/>
  <c r="Q226" i="1" s="1"/>
  <c r="S227" i="1"/>
  <c r="T227" i="1"/>
  <c r="Q227" i="1" s="1"/>
  <c r="S228" i="1"/>
  <c r="T228" i="1"/>
  <c r="S229" i="1"/>
  <c r="T229" i="1"/>
  <c r="Q229" i="1" s="1"/>
  <c r="S230" i="1"/>
  <c r="T230" i="1"/>
  <c r="Q230" i="1" s="1"/>
  <c r="S231" i="1"/>
  <c r="T231" i="1"/>
  <c r="Q231" i="1" s="1"/>
  <c r="S232" i="1"/>
  <c r="T232" i="1"/>
  <c r="Q232" i="1" s="1"/>
  <c r="S233" i="1"/>
  <c r="T233" i="1"/>
  <c r="Q233" i="1" s="1"/>
  <c r="S234" i="1"/>
  <c r="T234" i="1"/>
  <c r="Q234" i="1" s="1"/>
  <c r="S235" i="1"/>
  <c r="T235" i="1"/>
  <c r="Q235" i="1" s="1"/>
  <c r="S236" i="1"/>
  <c r="T236" i="1"/>
  <c r="Q236" i="1" s="1"/>
  <c r="S237" i="1"/>
  <c r="T237" i="1"/>
  <c r="Q237" i="1" s="1"/>
  <c r="S238" i="1"/>
  <c r="T238" i="1"/>
  <c r="Q238" i="1" s="1"/>
  <c r="S239" i="1"/>
  <c r="T239" i="1"/>
  <c r="Q239" i="1" s="1"/>
  <c r="S240" i="1"/>
  <c r="T240" i="1"/>
  <c r="Q240" i="1" s="1"/>
  <c r="S241" i="1"/>
  <c r="T241" i="1"/>
  <c r="Q241" i="1" s="1"/>
  <c r="S242" i="1"/>
  <c r="T242" i="1"/>
  <c r="Q242" i="1" s="1"/>
  <c r="S243" i="1"/>
  <c r="T243" i="1"/>
  <c r="Q243" i="1" s="1"/>
  <c r="S244" i="1"/>
  <c r="T244" i="1"/>
  <c r="S245" i="1"/>
  <c r="T245" i="1"/>
  <c r="Q245" i="1" s="1"/>
  <c r="S246" i="1"/>
  <c r="T246" i="1"/>
  <c r="Q246" i="1" s="1"/>
  <c r="S247" i="1"/>
  <c r="T247" i="1"/>
  <c r="Q247" i="1" s="1"/>
  <c r="S248" i="1"/>
  <c r="T248" i="1"/>
  <c r="Q248" i="1" s="1"/>
  <c r="S249" i="1"/>
  <c r="T249" i="1"/>
  <c r="Q249" i="1" s="1"/>
  <c r="S250" i="1"/>
  <c r="T250" i="1"/>
  <c r="Q250" i="1" s="1"/>
  <c r="S251" i="1"/>
  <c r="T251" i="1"/>
  <c r="Q251" i="1" s="1"/>
  <c r="S252" i="1"/>
  <c r="T252" i="1"/>
  <c r="Q252" i="1" s="1"/>
  <c r="S253" i="1"/>
  <c r="T253" i="1"/>
  <c r="Q253" i="1" s="1"/>
  <c r="S254" i="1"/>
  <c r="T254" i="1"/>
  <c r="Q254" i="1" s="1"/>
  <c r="S255" i="1"/>
  <c r="T255" i="1"/>
  <c r="Q255" i="1" s="1"/>
  <c r="S256" i="1"/>
  <c r="T256" i="1"/>
  <c r="Q256" i="1" s="1"/>
  <c r="S257" i="1"/>
  <c r="T257" i="1"/>
  <c r="Q257" i="1" s="1"/>
  <c r="S258" i="1"/>
  <c r="T258" i="1"/>
  <c r="Q258" i="1" s="1"/>
  <c r="S259" i="1"/>
  <c r="T259" i="1"/>
  <c r="Q259" i="1" s="1"/>
  <c r="S260" i="1"/>
  <c r="T260" i="1"/>
  <c r="Q260" i="1" s="1"/>
  <c r="S261" i="1"/>
  <c r="T261" i="1"/>
  <c r="Q261" i="1" s="1"/>
  <c r="S262" i="1"/>
  <c r="T262" i="1"/>
  <c r="Q262" i="1" s="1"/>
  <c r="S263" i="1"/>
  <c r="T263" i="1"/>
  <c r="Q263" i="1" s="1"/>
  <c r="S264" i="1"/>
  <c r="T264" i="1"/>
  <c r="Q264" i="1" s="1"/>
  <c r="S265" i="1"/>
  <c r="T265" i="1"/>
  <c r="Q265" i="1" s="1"/>
  <c r="S266" i="1"/>
  <c r="T266" i="1"/>
  <c r="Q266" i="1" s="1"/>
  <c r="S267" i="1"/>
  <c r="T267" i="1"/>
  <c r="S268" i="1"/>
  <c r="T268" i="1"/>
  <c r="Q268" i="1" s="1"/>
  <c r="S269" i="1"/>
  <c r="T269" i="1"/>
  <c r="Q269" i="1" s="1"/>
  <c r="S270" i="1"/>
  <c r="T270" i="1"/>
  <c r="Q270" i="1" s="1"/>
  <c r="S271" i="1"/>
  <c r="T271" i="1"/>
  <c r="Q271" i="1" s="1"/>
  <c r="S272" i="1"/>
  <c r="T272" i="1"/>
  <c r="Q272" i="1" s="1"/>
  <c r="S273" i="1"/>
  <c r="T273" i="1"/>
  <c r="Q273" i="1" s="1"/>
  <c r="S274" i="1"/>
  <c r="T274" i="1"/>
  <c r="Q274" i="1" s="1"/>
  <c r="S275" i="1"/>
  <c r="T275" i="1"/>
  <c r="Q275" i="1" s="1"/>
  <c r="S276" i="1"/>
  <c r="T276" i="1"/>
  <c r="Q276" i="1" s="1"/>
  <c r="S277" i="1"/>
  <c r="T277" i="1"/>
  <c r="Q277" i="1" s="1"/>
  <c r="S278" i="1"/>
  <c r="T278" i="1"/>
  <c r="Q278" i="1" s="1"/>
  <c r="S279" i="1"/>
  <c r="T279" i="1"/>
  <c r="Q279" i="1" s="1"/>
  <c r="S280" i="1"/>
  <c r="T280" i="1"/>
  <c r="Q280" i="1" s="1"/>
  <c r="S281" i="1"/>
  <c r="T281" i="1"/>
  <c r="Q281" i="1" s="1"/>
  <c r="S282" i="1"/>
  <c r="T282" i="1"/>
  <c r="Q282" i="1" s="1"/>
  <c r="S283" i="1"/>
  <c r="T283" i="1"/>
  <c r="Q283" i="1" s="1"/>
  <c r="S284" i="1"/>
  <c r="T284" i="1"/>
  <c r="Q284" i="1" s="1"/>
  <c r="S285" i="1"/>
  <c r="T285" i="1"/>
  <c r="Q285" i="1" s="1"/>
  <c r="S286" i="1"/>
  <c r="T286" i="1"/>
  <c r="Q286" i="1" s="1"/>
  <c r="S287" i="1"/>
  <c r="T287" i="1"/>
  <c r="Q287" i="1" s="1"/>
  <c r="S288" i="1"/>
  <c r="T288" i="1"/>
  <c r="S289" i="1"/>
  <c r="T289" i="1"/>
  <c r="Q289" i="1" s="1"/>
  <c r="S290" i="1"/>
  <c r="T290" i="1"/>
  <c r="Q290" i="1" s="1"/>
  <c r="S291" i="1"/>
  <c r="T291" i="1"/>
  <c r="Q291" i="1" s="1"/>
  <c r="S292" i="1"/>
  <c r="T292" i="1"/>
  <c r="Q292" i="1" s="1"/>
  <c r="S293" i="1"/>
  <c r="T293" i="1"/>
  <c r="Q293" i="1" s="1"/>
  <c r="S294" i="1"/>
  <c r="T294" i="1"/>
  <c r="Q294" i="1" s="1"/>
  <c r="S295" i="1"/>
  <c r="T295" i="1"/>
  <c r="Q295" i="1" s="1"/>
  <c r="S296" i="1"/>
  <c r="T296" i="1"/>
  <c r="Q296" i="1" s="1"/>
  <c r="S297" i="1"/>
  <c r="T297" i="1"/>
  <c r="Q297" i="1" s="1"/>
  <c r="S298" i="1"/>
  <c r="T298" i="1"/>
  <c r="Q298" i="1" s="1"/>
  <c r="S299" i="1"/>
  <c r="T299" i="1"/>
  <c r="Q299" i="1" s="1"/>
  <c r="S300" i="1"/>
  <c r="T300" i="1"/>
  <c r="Q300" i="1" s="1"/>
  <c r="S301" i="1"/>
  <c r="T301" i="1"/>
  <c r="Q301" i="1" s="1"/>
  <c r="S302" i="1"/>
  <c r="T302" i="1"/>
  <c r="Q302" i="1" s="1"/>
  <c r="S303" i="1"/>
  <c r="T303" i="1"/>
  <c r="Q303" i="1" s="1"/>
  <c r="S304" i="1"/>
  <c r="T304" i="1"/>
  <c r="S305" i="1"/>
  <c r="T305" i="1"/>
  <c r="Q305" i="1" s="1"/>
  <c r="S306" i="1"/>
  <c r="T306" i="1"/>
  <c r="Q306" i="1" s="1"/>
  <c r="S307" i="1"/>
  <c r="T307" i="1"/>
  <c r="Q307" i="1" s="1"/>
  <c r="S308" i="1"/>
  <c r="T308" i="1"/>
  <c r="Q308" i="1" s="1"/>
  <c r="S309" i="1"/>
  <c r="T309" i="1"/>
  <c r="Q309" i="1" s="1"/>
  <c r="S310" i="1"/>
  <c r="T310" i="1"/>
  <c r="Q310" i="1" s="1"/>
  <c r="S311" i="1"/>
  <c r="T311" i="1"/>
  <c r="Q311" i="1" s="1"/>
  <c r="S312" i="1"/>
  <c r="T312" i="1"/>
  <c r="Q312" i="1" s="1"/>
  <c r="S313" i="1"/>
  <c r="T313" i="1"/>
  <c r="Q313" i="1" s="1"/>
  <c r="S314" i="1"/>
  <c r="T314" i="1"/>
  <c r="Q314" i="1" s="1"/>
  <c r="S315" i="1"/>
  <c r="T315" i="1"/>
  <c r="Q315" i="1" s="1"/>
  <c r="S316" i="1"/>
  <c r="T316" i="1"/>
  <c r="S317" i="1"/>
  <c r="T317" i="1"/>
  <c r="Q317" i="1" s="1"/>
  <c r="S318" i="1"/>
  <c r="T318" i="1"/>
  <c r="Q318" i="1" s="1"/>
  <c r="S319" i="1"/>
  <c r="T319" i="1"/>
  <c r="Q319" i="1" s="1"/>
  <c r="S320" i="1"/>
  <c r="T320" i="1"/>
  <c r="Q320" i="1" s="1"/>
  <c r="S321" i="1"/>
  <c r="T321" i="1"/>
  <c r="Q321" i="1" s="1"/>
  <c r="S322" i="1"/>
  <c r="T322" i="1"/>
  <c r="Q322" i="1" s="1"/>
  <c r="S323" i="1"/>
  <c r="T323" i="1"/>
  <c r="Q323" i="1" s="1"/>
  <c r="S324" i="1"/>
  <c r="T324" i="1"/>
  <c r="Q324" i="1" s="1"/>
  <c r="S325" i="1"/>
  <c r="T325" i="1"/>
  <c r="Q325" i="1" s="1"/>
  <c r="S326" i="1"/>
  <c r="T326" i="1"/>
  <c r="Q326" i="1" s="1"/>
  <c r="S327" i="1"/>
  <c r="T327" i="1"/>
  <c r="Q327" i="1" s="1"/>
  <c r="S328" i="1"/>
  <c r="T328" i="1"/>
  <c r="S329" i="1"/>
  <c r="T329" i="1"/>
  <c r="Q329" i="1" s="1"/>
  <c r="S330" i="1"/>
  <c r="T330" i="1"/>
  <c r="Q330" i="1" s="1"/>
  <c r="S331" i="1"/>
  <c r="T331" i="1"/>
  <c r="Q331" i="1" s="1"/>
  <c r="S332" i="1"/>
  <c r="T332" i="1"/>
  <c r="S333" i="1"/>
  <c r="T333" i="1"/>
  <c r="Q333" i="1" s="1"/>
  <c r="S334" i="1"/>
  <c r="T334" i="1"/>
  <c r="Q334" i="1" s="1"/>
  <c r="S335" i="1"/>
  <c r="T335" i="1"/>
  <c r="Q335" i="1" s="1"/>
  <c r="S336" i="1"/>
  <c r="T336" i="1"/>
  <c r="S337" i="1"/>
  <c r="T337" i="1"/>
  <c r="Q337" i="1" s="1"/>
  <c r="S338" i="1"/>
  <c r="T338" i="1"/>
  <c r="Q338" i="1" s="1"/>
  <c r="S339" i="1"/>
  <c r="T339" i="1"/>
  <c r="Q339" i="1" s="1"/>
  <c r="S340" i="1"/>
  <c r="T340" i="1"/>
  <c r="Q340" i="1" s="1"/>
  <c r="S341" i="1"/>
  <c r="T341" i="1"/>
  <c r="Q341" i="1" s="1"/>
  <c r="S342" i="1"/>
  <c r="T342" i="1"/>
  <c r="Q342" i="1" s="1"/>
  <c r="S343" i="1"/>
  <c r="T343" i="1"/>
  <c r="Q343" i="1" s="1"/>
  <c r="S344" i="1"/>
  <c r="T344" i="1"/>
  <c r="Q344" i="1" s="1"/>
  <c r="S345" i="1"/>
  <c r="T345" i="1"/>
  <c r="S346" i="1"/>
  <c r="T346" i="1"/>
  <c r="Q346" i="1" s="1"/>
  <c r="S347" i="1"/>
  <c r="T347" i="1"/>
  <c r="Q347" i="1" s="1"/>
  <c r="S348" i="1"/>
  <c r="T348" i="1"/>
  <c r="Q348" i="1" s="1"/>
  <c r="S349" i="1"/>
  <c r="T349" i="1"/>
  <c r="Q349" i="1" s="1"/>
  <c r="S350" i="1"/>
  <c r="T350" i="1"/>
  <c r="Q350" i="1" s="1"/>
  <c r="S351" i="1"/>
  <c r="T351" i="1"/>
  <c r="Q351" i="1" s="1"/>
  <c r="S352" i="1"/>
  <c r="T352" i="1"/>
  <c r="Q352" i="1" s="1"/>
  <c r="S353" i="1"/>
  <c r="T353" i="1"/>
  <c r="Q353" i="1" s="1"/>
  <c r="S354" i="1"/>
  <c r="T354" i="1"/>
  <c r="Q354" i="1" s="1"/>
  <c r="S355" i="1"/>
  <c r="T355" i="1"/>
  <c r="Q355" i="1" s="1"/>
  <c r="S356" i="1"/>
  <c r="T356" i="1"/>
  <c r="Q356" i="1" s="1"/>
  <c r="S357" i="1"/>
  <c r="T357" i="1"/>
  <c r="Q357" i="1" s="1"/>
  <c r="S358" i="1"/>
  <c r="T358" i="1"/>
  <c r="S359" i="1"/>
  <c r="T359" i="1"/>
  <c r="Q359" i="1" s="1"/>
  <c r="S360" i="1"/>
  <c r="T360" i="1"/>
  <c r="Q360" i="1" s="1"/>
  <c r="S361" i="1"/>
  <c r="T361" i="1"/>
  <c r="Q361" i="1" s="1"/>
  <c r="S362" i="1"/>
  <c r="T362" i="1"/>
  <c r="Q362" i="1" s="1"/>
  <c r="S363" i="1"/>
  <c r="T363" i="1"/>
  <c r="Q363" i="1" s="1"/>
  <c r="S364" i="1"/>
  <c r="T364" i="1"/>
  <c r="S365" i="1"/>
  <c r="T365" i="1"/>
  <c r="Q365" i="1" s="1"/>
  <c r="S366" i="1"/>
  <c r="T366" i="1"/>
  <c r="Q366" i="1" s="1"/>
  <c r="S367" i="1"/>
  <c r="T367" i="1"/>
  <c r="Q367" i="1" s="1"/>
  <c r="S368" i="1"/>
  <c r="T368" i="1"/>
  <c r="Q368" i="1" s="1"/>
  <c r="S369" i="1"/>
  <c r="T369" i="1"/>
  <c r="Q369" i="1" s="1"/>
  <c r="S370" i="1"/>
  <c r="T370" i="1"/>
  <c r="Q370" i="1" s="1"/>
  <c r="S371" i="1"/>
  <c r="T371" i="1"/>
  <c r="Q371" i="1" s="1"/>
  <c r="S372" i="1"/>
  <c r="T372" i="1"/>
  <c r="Q372" i="1" s="1"/>
  <c r="S373" i="1"/>
  <c r="T373" i="1"/>
  <c r="Q373" i="1" s="1"/>
  <c r="S374" i="1"/>
  <c r="T374" i="1"/>
  <c r="S375" i="1"/>
  <c r="T375" i="1"/>
  <c r="Q375" i="1" s="1"/>
  <c r="S376" i="1"/>
  <c r="T376" i="1"/>
  <c r="Q376" i="1" s="1"/>
  <c r="S377" i="1"/>
  <c r="T377" i="1"/>
  <c r="Q377" i="1" s="1"/>
  <c r="S378" i="1"/>
  <c r="T378" i="1"/>
  <c r="Q378" i="1" s="1"/>
  <c r="S379" i="1"/>
  <c r="T379" i="1"/>
  <c r="Q379" i="1" s="1"/>
  <c r="S380" i="1"/>
  <c r="T380" i="1"/>
  <c r="Q380" i="1" s="1"/>
  <c r="S381" i="1"/>
  <c r="T381" i="1"/>
  <c r="Q381" i="1" s="1"/>
  <c r="S382" i="1"/>
  <c r="T382" i="1"/>
  <c r="Q382" i="1" s="1"/>
  <c r="S383" i="1"/>
  <c r="T383" i="1"/>
  <c r="Q383" i="1" s="1"/>
  <c r="S384" i="1"/>
  <c r="T384" i="1"/>
  <c r="Q384" i="1" s="1"/>
  <c r="S385" i="1"/>
  <c r="T385" i="1"/>
  <c r="Q385" i="1" s="1"/>
  <c r="S386" i="1"/>
  <c r="T386" i="1"/>
  <c r="Q386" i="1" s="1"/>
  <c r="S387" i="1"/>
  <c r="T387" i="1"/>
  <c r="Q387" i="1" s="1"/>
  <c r="S388" i="1"/>
  <c r="T388" i="1"/>
  <c r="Q388" i="1" s="1"/>
  <c r="S389" i="1"/>
  <c r="T389" i="1"/>
  <c r="Q389" i="1" s="1"/>
  <c r="S390" i="1"/>
  <c r="T390" i="1"/>
  <c r="Q390" i="1" s="1"/>
  <c r="S391" i="1"/>
  <c r="T391" i="1"/>
  <c r="Q391" i="1" s="1"/>
  <c r="S392" i="1"/>
  <c r="T392" i="1"/>
  <c r="Q392" i="1" s="1"/>
  <c r="S393" i="1"/>
  <c r="T393" i="1"/>
  <c r="Q393" i="1" s="1"/>
  <c r="S394" i="1"/>
  <c r="T394" i="1"/>
  <c r="Q394" i="1" s="1"/>
  <c r="S395" i="1"/>
  <c r="T395" i="1"/>
  <c r="Q395" i="1" s="1"/>
  <c r="S396" i="1"/>
  <c r="T396" i="1"/>
  <c r="S397" i="1"/>
  <c r="T397" i="1"/>
  <c r="Q397" i="1" s="1"/>
  <c r="S398" i="1"/>
  <c r="T398" i="1"/>
  <c r="Q398" i="1" s="1"/>
  <c r="S399" i="1"/>
  <c r="T399" i="1"/>
  <c r="Q399" i="1" s="1"/>
  <c r="S400" i="1"/>
  <c r="T400" i="1"/>
  <c r="Q400" i="1" s="1"/>
  <c r="S401" i="1"/>
  <c r="T401" i="1"/>
  <c r="Q401" i="1" s="1"/>
  <c r="S402" i="1"/>
  <c r="T402" i="1"/>
  <c r="Q402" i="1" s="1"/>
  <c r="S403" i="1"/>
  <c r="T403" i="1"/>
  <c r="Q403" i="1" s="1"/>
  <c r="S404" i="1"/>
  <c r="T404" i="1"/>
  <c r="Q404" i="1" s="1"/>
  <c r="S405" i="1"/>
  <c r="T405" i="1"/>
  <c r="Q405" i="1" s="1"/>
  <c r="S406" i="1"/>
  <c r="T406" i="1"/>
  <c r="Q406" i="1" s="1"/>
  <c r="S407" i="1"/>
  <c r="T407" i="1"/>
  <c r="S408" i="1"/>
  <c r="T408" i="1"/>
  <c r="S409" i="1"/>
  <c r="T409" i="1"/>
  <c r="Q409" i="1" s="1"/>
  <c r="S410" i="1"/>
  <c r="T410" i="1"/>
  <c r="Q410" i="1" s="1"/>
  <c r="S411" i="1"/>
  <c r="T411" i="1"/>
  <c r="Q411" i="1" s="1"/>
  <c r="S412" i="1"/>
  <c r="T412" i="1"/>
  <c r="Q412" i="1" s="1"/>
  <c r="S413" i="1"/>
  <c r="T413" i="1"/>
  <c r="Q413" i="1" s="1"/>
  <c r="S414" i="1"/>
  <c r="T414" i="1"/>
  <c r="Q414" i="1" s="1"/>
  <c r="S415" i="1"/>
  <c r="T415" i="1"/>
  <c r="Q415" i="1" s="1"/>
  <c r="S416" i="1"/>
  <c r="T416" i="1"/>
  <c r="Q416" i="1" s="1"/>
  <c r="S417" i="1"/>
  <c r="T417" i="1"/>
  <c r="Q417" i="1" s="1"/>
  <c r="S418" i="1"/>
  <c r="T418" i="1"/>
  <c r="Q418" i="1" s="1"/>
  <c r="S419" i="1"/>
  <c r="T419" i="1"/>
  <c r="S420" i="1"/>
  <c r="T420" i="1"/>
  <c r="S421" i="1"/>
  <c r="T421" i="1"/>
  <c r="Q421" i="1" s="1"/>
  <c r="S422" i="1"/>
  <c r="T422" i="1"/>
  <c r="Q422" i="1" s="1"/>
  <c r="S423" i="1"/>
  <c r="T423" i="1"/>
  <c r="Q423" i="1" s="1"/>
  <c r="S424" i="1"/>
  <c r="T424" i="1"/>
  <c r="Q424" i="1" s="1"/>
  <c r="S425" i="1"/>
  <c r="T425" i="1"/>
  <c r="Q425" i="1" s="1"/>
  <c r="S426" i="1"/>
  <c r="T426" i="1"/>
  <c r="Q426" i="1" s="1"/>
  <c r="S427" i="1"/>
  <c r="T427" i="1"/>
  <c r="Q427" i="1" s="1"/>
  <c r="S428" i="1"/>
  <c r="T428" i="1"/>
  <c r="Q428" i="1" s="1"/>
  <c r="S429" i="1"/>
  <c r="T429" i="1"/>
  <c r="Q429" i="1" s="1"/>
  <c r="S430" i="1"/>
  <c r="T430" i="1"/>
  <c r="Q430" i="1" s="1"/>
  <c r="S431" i="1"/>
  <c r="T431" i="1"/>
  <c r="Q431" i="1" s="1"/>
  <c r="S432" i="1"/>
  <c r="T432" i="1"/>
  <c r="Q432" i="1" s="1"/>
  <c r="S433" i="1"/>
  <c r="T433" i="1"/>
  <c r="Q433" i="1" s="1"/>
  <c r="S434" i="1"/>
  <c r="T434" i="1"/>
  <c r="Q434" i="1" s="1"/>
  <c r="S435" i="1"/>
  <c r="T435" i="1"/>
  <c r="Q435" i="1" s="1"/>
  <c r="S436" i="1"/>
  <c r="T436" i="1"/>
  <c r="Q436" i="1" s="1"/>
  <c r="S437" i="1"/>
  <c r="T437" i="1"/>
  <c r="Q437" i="1" s="1"/>
  <c r="S438" i="1"/>
  <c r="T438" i="1"/>
  <c r="Q438" i="1" s="1"/>
  <c r="S439" i="1"/>
  <c r="T439" i="1"/>
  <c r="Q439" i="1" s="1"/>
  <c r="S440" i="1"/>
  <c r="T440" i="1"/>
  <c r="Q440" i="1" s="1"/>
  <c r="S441" i="1"/>
  <c r="T441" i="1"/>
  <c r="Q441" i="1" s="1"/>
  <c r="S442" i="1"/>
  <c r="T442" i="1"/>
  <c r="Q442" i="1" s="1"/>
  <c r="S443" i="1"/>
  <c r="T443" i="1"/>
  <c r="Q443" i="1" s="1"/>
  <c r="S444" i="1"/>
  <c r="T444" i="1"/>
  <c r="Q444" i="1" s="1"/>
  <c r="S445" i="1"/>
  <c r="T445" i="1"/>
  <c r="Q445" i="1" s="1"/>
  <c r="S446" i="1"/>
  <c r="T446" i="1"/>
  <c r="Q446" i="1" s="1"/>
  <c r="S447" i="1"/>
  <c r="T447" i="1"/>
  <c r="Q447" i="1" s="1"/>
  <c r="S448" i="1"/>
  <c r="T448" i="1"/>
  <c r="Q448" i="1" s="1"/>
  <c r="S449" i="1"/>
  <c r="T449" i="1"/>
  <c r="Q449" i="1" s="1"/>
  <c r="S450" i="1"/>
  <c r="T450" i="1"/>
  <c r="Q450" i="1" s="1"/>
  <c r="S451" i="1"/>
  <c r="T451" i="1"/>
  <c r="Q451" i="1" s="1"/>
  <c r="S452" i="1"/>
  <c r="T452" i="1"/>
  <c r="Q452" i="1" s="1"/>
  <c r="S453" i="1"/>
  <c r="T453" i="1"/>
  <c r="Q453" i="1" s="1"/>
  <c r="S454" i="1"/>
  <c r="T454" i="1"/>
  <c r="Q454" i="1" s="1"/>
  <c r="S455" i="1"/>
  <c r="T455" i="1"/>
  <c r="Q455" i="1" s="1"/>
  <c r="S456" i="1"/>
  <c r="T456" i="1"/>
  <c r="Q456" i="1" s="1"/>
  <c r="S457" i="1"/>
  <c r="T457" i="1"/>
  <c r="Q457" i="1" s="1"/>
  <c r="S458" i="1"/>
  <c r="T458" i="1"/>
  <c r="Q458" i="1" s="1"/>
  <c r="S459" i="1"/>
  <c r="T459" i="1"/>
  <c r="Q459" i="1" s="1"/>
  <c r="S460" i="1"/>
  <c r="T460" i="1"/>
  <c r="Q460" i="1" s="1"/>
  <c r="S461" i="1"/>
  <c r="T461" i="1"/>
  <c r="Q461" i="1" s="1"/>
  <c r="S462" i="1"/>
  <c r="T462" i="1"/>
  <c r="Q462" i="1" s="1"/>
  <c r="S463" i="1"/>
  <c r="T463" i="1"/>
  <c r="Q463" i="1" s="1"/>
  <c r="S464" i="1"/>
  <c r="T464" i="1"/>
  <c r="Q464" i="1" s="1"/>
  <c r="S465" i="1"/>
  <c r="T465" i="1"/>
  <c r="Q465" i="1" s="1"/>
  <c r="S466" i="1"/>
  <c r="T466" i="1"/>
  <c r="Q466" i="1" s="1"/>
  <c r="S467" i="1"/>
  <c r="T467" i="1"/>
  <c r="Q467" i="1" s="1"/>
  <c r="S468" i="1"/>
  <c r="T468" i="1"/>
  <c r="Q468" i="1" s="1"/>
  <c r="S469" i="1"/>
  <c r="T469" i="1"/>
  <c r="Q469" i="1" s="1"/>
  <c r="S470" i="1"/>
  <c r="T470" i="1"/>
  <c r="Q470" i="1" s="1"/>
  <c r="S471" i="1"/>
  <c r="T471" i="1"/>
  <c r="Q471" i="1" s="1"/>
  <c r="S472" i="1"/>
  <c r="T472" i="1"/>
  <c r="Q472" i="1" s="1"/>
  <c r="S473" i="1"/>
  <c r="T473" i="1"/>
  <c r="S474" i="1"/>
  <c r="T474" i="1"/>
  <c r="Q474" i="1" s="1"/>
  <c r="S475" i="1"/>
  <c r="T475" i="1"/>
  <c r="Q475" i="1" s="1"/>
  <c r="S476" i="1"/>
  <c r="T476" i="1"/>
  <c r="Q476" i="1" s="1"/>
  <c r="S477" i="1"/>
  <c r="T477" i="1"/>
  <c r="Q477" i="1" s="1"/>
  <c r="S478" i="1"/>
  <c r="T478" i="1"/>
  <c r="Q478" i="1" s="1"/>
  <c r="S479" i="1"/>
  <c r="T479" i="1"/>
  <c r="Q479" i="1" s="1"/>
  <c r="S480" i="1"/>
  <c r="T480" i="1"/>
  <c r="S481" i="1"/>
  <c r="T481" i="1"/>
  <c r="Q481" i="1" s="1"/>
  <c r="S482" i="1"/>
  <c r="T482" i="1"/>
  <c r="Q482" i="1" s="1"/>
  <c r="S483" i="1"/>
  <c r="T483" i="1"/>
  <c r="Q483" i="1" s="1"/>
  <c r="S484" i="1"/>
  <c r="T484" i="1"/>
  <c r="Q484" i="1" s="1"/>
  <c r="S485" i="1"/>
  <c r="T485" i="1"/>
  <c r="Q485" i="1" s="1"/>
  <c r="S486" i="1"/>
  <c r="T486" i="1"/>
  <c r="Q486" i="1" s="1"/>
  <c r="S487" i="1"/>
  <c r="T487" i="1"/>
  <c r="Q487" i="1" s="1"/>
  <c r="S488" i="1"/>
  <c r="T488" i="1"/>
  <c r="Q488" i="1" s="1"/>
  <c r="S489" i="1"/>
  <c r="T489" i="1"/>
  <c r="Q489" i="1" s="1"/>
  <c r="S490" i="1"/>
  <c r="T490" i="1"/>
  <c r="Q490" i="1" s="1"/>
  <c r="S491" i="1"/>
  <c r="T491" i="1"/>
  <c r="S492" i="1"/>
  <c r="T492" i="1"/>
  <c r="Q492" i="1" s="1"/>
  <c r="S493" i="1"/>
  <c r="T493" i="1"/>
  <c r="Q493" i="1" s="1"/>
  <c r="S494" i="1"/>
  <c r="T494" i="1"/>
  <c r="Q494" i="1" s="1"/>
  <c r="S495" i="1"/>
  <c r="T495" i="1"/>
  <c r="Q495" i="1" s="1"/>
  <c r="S496" i="1"/>
  <c r="T496" i="1"/>
  <c r="Q496" i="1" s="1"/>
  <c r="S497" i="1"/>
  <c r="T497" i="1"/>
  <c r="Q497" i="1" s="1"/>
  <c r="S498" i="1"/>
  <c r="T498" i="1"/>
  <c r="Q498" i="1" s="1"/>
  <c r="S499" i="1"/>
  <c r="T499" i="1"/>
  <c r="Q499" i="1" s="1"/>
  <c r="S500" i="1"/>
  <c r="T500" i="1"/>
  <c r="Q500" i="1" s="1"/>
  <c r="S501" i="1"/>
  <c r="T501" i="1"/>
  <c r="Q501" i="1" s="1"/>
  <c r="S502" i="1"/>
  <c r="T502" i="1"/>
  <c r="Q502" i="1" s="1"/>
  <c r="S503" i="1"/>
  <c r="T503" i="1"/>
  <c r="S504" i="1"/>
  <c r="T504" i="1"/>
  <c r="Q504" i="1" s="1"/>
  <c r="S505" i="1"/>
  <c r="T505" i="1"/>
  <c r="Q505" i="1" s="1"/>
  <c r="S506" i="1"/>
  <c r="T506" i="1"/>
  <c r="Q506" i="1" s="1"/>
  <c r="S507" i="1"/>
  <c r="T507" i="1"/>
  <c r="Q507" i="1" s="1"/>
  <c r="S508" i="1"/>
  <c r="T508" i="1"/>
  <c r="Q508" i="1" s="1"/>
  <c r="S509" i="1"/>
  <c r="T509" i="1"/>
  <c r="Q509" i="1" s="1"/>
  <c r="S510" i="1"/>
  <c r="T510" i="1"/>
  <c r="Q510" i="1" s="1"/>
  <c r="S511" i="1"/>
  <c r="T511" i="1"/>
  <c r="Q511" i="1" s="1"/>
  <c r="S512" i="1"/>
  <c r="T512" i="1"/>
  <c r="Q512" i="1" s="1"/>
  <c r="S513" i="1"/>
  <c r="T513" i="1"/>
  <c r="S514" i="1"/>
  <c r="T514" i="1"/>
  <c r="Q514" i="1" s="1"/>
  <c r="S515" i="1"/>
  <c r="T515" i="1"/>
  <c r="Q515" i="1" s="1"/>
  <c r="S516" i="1"/>
  <c r="T516" i="1"/>
  <c r="Q516" i="1" s="1"/>
  <c r="S517" i="1"/>
  <c r="T517" i="1"/>
  <c r="Q517" i="1" s="1"/>
  <c r="S518" i="1"/>
  <c r="T518" i="1"/>
  <c r="Q518" i="1" s="1"/>
  <c r="S519" i="1"/>
  <c r="T519" i="1"/>
  <c r="Q519" i="1" s="1"/>
  <c r="S520" i="1"/>
  <c r="T520" i="1"/>
  <c r="Q520" i="1" s="1"/>
  <c r="S521" i="1"/>
  <c r="T521" i="1"/>
  <c r="Q521" i="1" s="1"/>
  <c r="S522" i="1"/>
  <c r="T522" i="1"/>
  <c r="Q522" i="1" s="1"/>
  <c r="S523" i="1"/>
  <c r="T523" i="1"/>
  <c r="Q523" i="1" s="1"/>
  <c r="S524" i="1"/>
  <c r="T524" i="1"/>
  <c r="S525" i="1"/>
  <c r="T525" i="1"/>
  <c r="Q525" i="1" s="1"/>
  <c r="S526" i="1"/>
  <c r="T526" i="1"/>
  <c r="Q526" i="1" s="1"/>
  <c r="S527" i="1"/>
  <c r="T527" i="1"/>
  <c r="Q527" i="1" s="1"/>
  <c r="S528" i="1"/>
  <c r="T528" i="1"/>
  <c r="Q528" i="1" s="1"/>
  <c r="S529" i="1"/>
  <c r="T529" i="1"/>
  <c r="Q529" i="1" s="1"/>
  <c r="S530" i="1"/>
  <c r="T530" i="1"/>
  <c r="Q530" i="1" s="1"/>
  <c r="S531" i="1"/>
  <c r="T531" i="1"/>
  <c r="Q531" i="1" s="1"/>
  <c r="S532" i="1"/>
  <c r="T532" i="1"/>
  <c r="S533" i="1"/>
  <c r="T533" i="1"/>
  <c r="Q533" i="1" s="1"/>
  <c r="S534" i="1"/>
  <c r="T534" i="1"/>
  <c r="Q534" i="1" s="1"/>
  <c r="S535" i="1"/>
  <c r="T535" i="1"/>
  <c r="Q535" i="1" s="1"/>
  <c r="S536" i="1"/>
  <c r="T536" i="1"/>
  <c r="Q536" i="1" s="1"/>
  <c r="S537" i="1"/>
  <c r="T537" i="1"/>
  <c r="Q537" i="1" s="1"/>
  <c r="S538" i="1"/>
  <c r="T538" i="1"/>
  <c r="Q538" i="1" s="1"/>
  <c r="S539" i="1"/>
  <c r="T539" i="1"/>
  <c r="Q539" i="1" s="1"/>
  <c r="S540" i="1"/>
  <c r="T540" i="1"/>
  <c r="Q540" i="1" s="1"/>
  <c r="S541" i="1"/>
  <c r="T541" i="1"/>
  <c r="Q541" i="1" s="1"/>
  <c r="S542" i="1"/>
  <c r="T542" i="1"/>
  <c r="Q542" i="1" s="1"/>
  <c r="S543" i="1"/>
  <c r="T543" i="1"/>
  <c r="Q543" i="1" s="1"/>
  <c r="S544" i="1"/>
  <c r="T544" i="1"/>
  <c r="Q544" i="1" s="1"/>
  <c r="S545" i="1"/>
  <c r="T545" i="1"/>
  <c r="Q545" i="1" s="1"/>
  <c r="S546" i="1"/>
  <c r="T546" i="1"/>
  <c r="Q546" i="1" s="1"/>
  <c r="S547" i="1"/>
  <c r="T547" i="1"/>
  <c r="Q547" i="1" s="1"/>
  <c r="S548" i="1"/>
  <c r="T548" i="1"/>
  <c r="Q548" i="1" s="1"/>
  <c r="S549" i="1"/>
  <c r="T549" i="1"/>
  <c r="Q549" i="1" s="1"/>
  <c r="S550" i="1"/>
  <c r="T550" i="1"/>
  <c r="Q550" i="1" s="1"/>
  <c r="S551" i="1"/>
  <c r="T551" i="1"/>
  <c r="Q551" i="1" s="1"/>
  <c r="S552" i="1"/>
  <c r="T552" i="1"/>
  <c r="S553" i="1"/>
  <c r="T553" i="1"/>
  <c r="Q553" i="1" s="1"/>
  <c r="S554" i="1"/>
  <c r="T554" i="1"/>
  <c r="Q554" i="1" s="1"/>
  <c r="S555" i="1"/>
  <c r="T555" i="1"/>
  <c r="Q555" i="1" s="1"/>
  <c r="S556" i="1"/>
  <c r="T556" i="1"/>
  <c r="Q556" i="1" s="1"/>
  <c r="S557" i="1"/>
  <c r="T557" i="1"/>
  <c r="Q557" i="1" s="1"/>
  <c r="S558" i="1"/>
  <c r="T558" i="1"/>
  <c r="Q558" i="1" s="1"/>
  <c r="S559" i="1"/>
  <c r="T559" i="1"/>
  <c r="Q559" i="1" s="1"/>
  <c r="S560" i="1"/>
  <c r="T560" i="1"/>
  <c r="Q560" i="1" s="1"/>
  <c r="S561" i="1"/>
  <c r="T561" i="1"/>
  <c r="Q561" i="1" s="1"/>
  <c r="S562" i="1"/>
  <c r="T562" i="1"/>
  <c r="Q562" i="1" s="1"/>
  <c r="S563" i="1"/>
  <c r="T563" i="1"/>
  <c r="Q563" i="1" s="1"/>
  <c r="S564" i="1"/>
  <c r="T564" i="1"/>
  <c r="Q564" i="1" s="1"/>
  <c r="S565" i="1"/>
  <c r="T565" i="1"/>
  <c r="Q565" i="1" s="1"/>
  <c r="S566" i="1"/>
  <c r="T566" i="1"/>
  <c r="Q566" i="1" s="1"/>
  <c r="S567" i="1"/>
  <c r="T567" i="1"/>
  <c r="Q567" i="1" s="1"/>
  <c r="S568" i="1"/>
  <c r="T568" i="1"/>
  <c r="Q568" i="1" s="1"/>
  <c r="S569" i="1"/>
  <c r="T569" i="1"/>
  <c r="Q569" i="1" s="1"/>
  <c r="S570" i="1"/>
  <c r="T570" i="1"/>
  <c r="Q570" i="1" s="1"/>
  <c r="S571" i="1"/>
  <c r="T571" i="1"/>
  <c r="Q571" i="1" s="1"/>
  <c r="S572" i="1"/>
  <c r="T572" i="1"/>
  <c r="Q572" i="1" s="1"/>
  <c r="S573" i="1"/>
  <c r="T573" i="1"/>
  <c r="Q573" i="1" s="1"/>
  <c r="S574" i="1"/>
  <c r="T574" i="1"/>
  <c r="Q574" i="1" s="1"/>
  <c r="S575" i="1"/>
  <c r="T575" i="1"/>
  <c r="Q575" i="1" s="1"/>
  <c r="S576" i="1"/>
  <c r="T576" i="1"/>
  <c r="S577" i="1"/>
  <c r="T577" i="1"/>
  <c r="Q577" i="1" s="1"/>
  <c r="S578" i="1"/>
  <c r="T578" i="1"/>
  <c r="Q578" i="1" s="1"/>
  <c r="S579" i="1"/>
  <c r="T579" i="1"/>
  <c r="Q579" i="1" s="1"/>
  <c r="S580" i="1"/>
  <c r="T580" i="1"/>
  <c r="Q580" i="1" s="1"/>
  <c r="S581" i="1"/>
  <c r="T581" i="1"/>
  <c r="Q581" i="1" s="1"/>
  <c r="S582" i="1"/>
  <c r="T582" i="1"/>
  <c r="Q582" i="1" s="1"/>
  <c r="S583" i="1"/>
  <c r="T583" i="1"/>
  <c r="Q583" i="1" s="1"/>
  <c r="S584" i="1"/>
  <c r="T584" i="1"/>
  <c r="Q584" i="1" s="1"/>
  <c r="S585" i="1"/>
  <c r="T585" i="1"/>
  <c r="Q585" i="1" s="1"/>
  <c r="S586" i="1"/>
  <c r="T586" i="1"/>
  <c r="Q586" i="1" s="1"/>
  <c r="S587" i="1"/>
  <c r="T587" i="1"/>
  <c r="Q587" i="1" s="1"/>
  <c r="S588" i="1"/>
  <c r="T588" i="1"/>
  <c r="Q588" i="1" s="1"/>
  <c r="S589" i="1"/>
  <c r="T589" i="1"/>
  <c r="Q589" i="1" s="1"/>
  <c r="S590" i="1"/>
  <c r="T590" i="1"/>
  <c r="Q590" i="1" s="1"/>
  <c r="S591" i="1"/>
  <c r="T591" i="1"/>
  <c r="Q591" i="1" s="1"/>
  <c r="S592" i="1"/>
  <c r="T592" i="1"/>
  <c r="Q592" i="1" s="1"/>
  <c r="S593" i="1"/>
  <c r="T593" i="1"/>
  <c r="Q593" i="1" s="1"/>
  <c r="S594" i="1"/>
  <c r="T594" i="1"/>
  <c r="Q594" i="1" s="1"/>
  <c r="S595" i="1"/>
  <c r="T595" i="1"/>
  <c r="Q595" i="1" s="1"/>
  <c r="S596" i="1"/>
  <c r="T596" i="1"/>
  <c r="Q596" i="1" s="1"/>
  <c r="S597" i="1"/>
  <c r="T597" i="1"/>
  <c r="Q597" i="1" s="1"/>
  <c r="S598" i="1"/>
  <c r="T598" i="1"/>
  <c r="Q598" i="1" s="1"/>
  <c r="S599" i="1"/>
  <c r="T599" i="1"/>
  <c r="Q599" i="1" s="1"/>
  <c r="S600" i="1"/>
  <c r="T600" i="1"/>
  <c r="Q600" i="1" s="1"/>
  <c r="S601" i="1"/>
  <c r="T601" i="1"/>
  <c r="Q601" i="1" s="1"/>
  <c r="S602" i="1"/>
  <c r="T602" i="1"/>
  <c r="Q602" i="1" s="1"/>
  <c r="S603" i="1"/>
  <c r="T603" i="1"/>
  <c r="Q603" i="1" s="1"/>
  <c r="S604" i="1"/>
  <c r="T604" i="1"/>
  <c r="Q604" i="1" s="1"/>
  <c r="S605" i="1"/>
  <c r="T605" i="1"/>
  <c r="Q605" i="1" s="1"/>
  <c r="S606" i="1"/>
  <c r="T606" i="1"/>
  <c r="Q606" i="1" s="1"/>
  <c r="S607" i="1"/>
  <c r="T607" i="1"/>
  <c r="Q607" i="1" s="1"/>
  <c r="S608" i="1"/>
  <c r="T608" i="1"/>
  <c r="S609" i="1"/>
  <c r="T609" i="1"/>
  <c r="Q609" i="1" s="1"/>
  <c r="S610" i="1"/>
  <c r="T610" i="1"/>
  <c r="Q610" i="1" s="1"/>
  <c r="S611" i="1"/>
  <c r="T611" i="1"/>
  <c r="Q611" i="1" s="1"/>
  <c r="S612" i="1"/>
  <c r="T612" i="1"/>
  <c r="Q612" i="1" s="1"/>
  <c r="S613" i="1"/>
  <c r="T613" i="1"/>
  <c r="Q613" i="1" s="1"/>
  <c r="S614" i="1"/>
  <c r="T614" i="1"/>
  <c r="Q614" i="1" s="1"/>
  <c r="S615" i="1"/>
  <c r="T615" i="1"/>
  <c r="Q615" i="1" s="1"/>
  <c r="S616" i="1"/>
  <c r="T616" i="1"/>
  <c r="Q616" i="1" s="1"/>
  <c r="S617" i="1"/>
  <c r="T617" i="1"/>
  <c r="Q617" i="1" s="1"/>
  <c r="S618" i="1"/>
  <c r="T618" i="1"/>
  <c r="Q618" i="1" s="1"/>
  <c r="S619" i="1"/>
  <c r="T619" i="1"/>
  <c r="Q619" i="1" s="1"/>
  <c r="S620" i="1"/>
  <c r="T620" i="1"/>
  <c r="Q620" i="1" s="1"/>
  <c r="S621" i="1"/>
  <c r="T621" i="1"/>
  <c r="Q621" i="1" s="1"/>
  <c r="S622" i="1"/>
  <c r="T622" i="1"/>
  <c r="Q622" i="1" s="1"/>
  <c r="S623" i="1"/>
  <c r="T623" i="1"/>
  <c r="Q623" i="1" s="1"/>
  <c r="S624" i="1"/>
  <c r="T624" i="1"/>
  <c r="Q624" i="1" s="1"/>
  <c r="S625" i="1"/>
  <c r="T625" i="1"/>
  <c r="Q625" i="1" s="1"/>
  <c r="S626" i="1"/>
  <c r="T626" i="1"/>
  <c r="Q626" i="1" s="1"/>
  <c r="S627" i="1"/>
  <c r="T627" i="1"/>
  <c r="Q627" i="1" s="1"/>
  <c r="S628" i="1"/>
  <c r="T628" i="1"/>
  <c r="Q628" i="1" s="1"/>
  <c r="S629" i="1"/>
  <c r="T629" i="1"/>
  <c r="Q629" i="1" s="1"/>
  <c r="S630" i="1"/>
  <c r="T630" i="1"/>
  <c r="Q630" i="1" s="1"/>
  <c r="S631" i="1"/>
  <c r="T631" i="1"/>
  <c r="Q631" i="1" s="1"/>
  <c r="S632" i="1"/>
  <c r="T632" i="1"/>
  <c r="Q632" i="1" s="1"/>
  <c r="S633" i="1"/>
  <c r="T633" i="1"/>
  <c r="Q633" i="1" s="1"/>
  <c r="S634" i="1"/>
  <c r="T634" i="1"/>
  <c r="Q634" i="1" s="1"/>
  <c r="S635" i="1"/>
  <c r="T635" i="1"/>
  <c r="Q635" i="1" s="1"/>
  <c r="S636" i="1"/>
  <c r="T636" i="1"/>
  <c r="Q636" i="1" s="1"/>
  <c r="S637" i="1"/>
  <c r="T637" i="1"/>
  <c r="Q637" i="1" s="1"/>
  <c r="S638" i="1"/>
  <c r="T638" i="1"/>
  <c r="Q638" i="1" s="1"/>
  <c r="S639" i="1"/>
  <c r="T639" i="1"/>
  <c r="Q639" i="1" s="1"/>
  <c r="S640" i="1"/>
  <c r="T640" i="1"/>
  <c r="Q640" i="1" s="1"/>
  <c r="S641" i="1"/>
  <c r="T641" i="1"/>
  <c r="S642" i="1"/>
  <c r="T642" i="1"/>
  <c r="Q642" i="1" s="1"/>
  <c r="S643" i="1"/>
  <c r="T643" i="1"/>
  <c r="Q643" i="1" s="1"/>
  <c r="S644" i="1"/>
  <c r="T644" i="1"/>
  <c r="Q644" i="1" s="1"/>
  <c r="S645" i="1"/>
  <c r="T645" i="1"/>
  <c r="Q645" i="1" s="1"/>
  <c r="S646" i="1"/>
  <c r="T646" i="1"/>
  <c r="Q646" i="1" s="1"/>
  <c r="S647" i="1"/>
  <c r="T647" i="1"/>
  <c r="Q647" i="1" s="1"/>
  <c r="S648" i="1"/>
  <c r="T648" i="1"/>
  <c r="Q648" i="1" s="1"/>
  <c r="S649" i="1"/>
  <c r="T649" i="1"/>
  <c r="Q649" i="1" s="1"/>
  <c r="S650" i="1"/>
  <c r="T650" i="1"/>
  <c r="Q650" i="1" s="1"/>
  <c r="S651" i="1"/>
  <c r="T651" i="1"/>
  <c r="Q651" i="1" s="1"/>
  <c r="S652" i="1"/>
  <c r="T652" i="1"/>
  <c r="Q652" i="1" s="1"/>
  <c r="S653" i="1"/>
  <c r="T653" i="1"/>
  <c r="Q653" i="1" s="1"/>
  <c r="S654" i="1"/>
  <c r="T654" i="1"/>
  <c r="Q654" i="1" s="1"/>
  <c r="S655" i="1"/>
  <c r="T655" i="1"/>
  <c r="Q655" i="1" s="1"/>
  <c r="S656" i="1"/>
  <c r="T656" i="1"/>
  <c r="Q656" i="1" s="1"/>
  <c r="S657" i="1"/>
  <c r="T657" i="1"/>
  <c r="Q657" i="1" s="1"/>
  <c r="S658" i="1"/>
  <c r="T658" i="1"/>
  <c r="Q658" i="1" s="1"/>
  <c r="S659" i="1"/>
  <c r="T659" i="1"/>
  <c r="Q659" i="1" s="1"/>
  <c r="S660" i="1"/>
  <c r="T660" i="1"/>
  <c r="Q660" i="1" s="1"/>
  <c r="S661" i="1"/>
  <c r="T661" i="1"/>
  <c r="Q661" i="1" s="1"/>
  <c r="S662" i="1"/>
  <c r="T662" i="1"/>
  <c r="Q662" i="1" s="1"/>
  <c r="S663" i="1"/>
  <c r="T663" i="1"/>
  <c r="Q663" i="1" s="1"/>
  <c r="S664" i="1"/>
  <c r="T664" i="1"/>
  <c r="Q664" i="1" s="1"/>
  <c r="S665" i="1"/>
  <c r="T665" i="1"/>
  <c r="Q665" i="1" s="1"/>
  <c r="S666" i="1"/>
  <c r="T666" i="1"/>
  <c r="Q666" i="1" s="1"/>
  <c r="S667" i="1"/>
  <c r="T667" i="1"/>
  <c r="Q667" i="1" s="1"/>
  <c r="S668" i="1"/>
  <c r="T668" i="1"/>
  <c r="Q668" i="1" s="1"/>
  <c r="S669" i="1"/>
  <c r="T669" i="1"/>
  <c r="Q669" i="1" s="1"/>
  <c r="S670" i="1"/>
  <c r="T670" i="1"/>
  <c r="Q670" i="1" s="1"/>
  <c r="S671" i="1"/>
  <c r="T671" i="1"/>
  <c r="Q671" i="1" s="1"/>
  <c r="S672" i="1"/>
  <c r="T672" i="1"/>
  <c r="Q672" i="1" s="1"/>
  <c r="S673" i="1"/>
  <c r="T673" i="1"/>
  <c r="Q673" i="1" s="1"/>
  <c r="S674" i="1"/>
  <c r="T674" i="1"/>
  <c r="Q674" i="1" s="1"/>
  <c r="S675" i="1"/>
  <c r="T675" i="1"/>
  <c r="Q675" i="1" s="1"/>
  <c r="S676" i="1"/>
  <c r="T676" i="1"/>
  <c r="S677" i="1"/>
  <c r="T677" i="1"/>
  <c r="Q677" i="1" s="1"/>
  <c r="S678" i="1"/>
  <c r="T678" i="1"/>
  <c r="Q678" i="1" s="1"/>
  <c r="S679" i="1"/>
  <c r="T679" i="1"/>
  <c r="Q679" i="1" s="1"/>
  <c r="S680" i="1"/>
  <c r="T680" i="1"/>
  <c r="S681" i="1"/>
  <c r="T681" i="1"/>
  <c r="Q681" i="1" s="1"/>
  <c r="S682" i="1"/>
  <c r="T682" i="1"/>
  <c r="Q682" i="1" s="1"/>
  <c r="S683" i="1"/>
  <c r="T683" i="1"/>
  <c r="Q683" i="1" s="1"/>
  <c r="S684" i="1"/>
  <c r="T684" i="1"/>
  <c r="Q684" i="1" s="1"/>
  <c r="S685" i="1"/>
  <c r="T685" i="1"/>
  <c r="Q685" i="1" s="1"/>
  <c r="S686" i="1"/>
  <c r="T686" i="1"/>
  <c r="Q686" i="1" s="1"/>
  <c r="S687" i="1"/>
  <c r="T687" i="1"/>
  <c r="Q687" i="1" s="1"/>
  <c r="S688" i="1"/>
  <c r="T688" i="1"/>
  <c r="Q688" i="1" s="1"/>
  <c r="S689" i="1"/>
  <c r="T689" i="1"/>
  <c r="Q689" i="1" s="1"/>
  <c r="S690" i="1"/>
  <c r="T690" i="1"/>
  <c r="Q690" i="1" s="1"/>
  <c r="S691" i="1"/>
  <c r="T691" i="1"/>
  <c r="Q691" i="1" s="1"/>
  <c r="S692" i="1"/>
  <c r="T692" i="1"/>
  <c r="Q692" i="1" s="1"/>
  <c r="S693" i="1"/>
  <c r="T693" i="1"/>
  <c r="Q693" i="1" s="1"/>
  <c r="S694" i="1"/>
  <c r="T694" i="1"/>
  <c r="Q694" i="1" s="1"/>
  <c r="S695" i="1"/>
  <c r="T695" i="1"/>
  <c r="Q695" i="1" s="1"/>
  <c r="S696" i="1"/>
  <c r="T696" i="1"/>
  <c r="Q696" i="1" s="1"/>
  <c r="S697" i="1"/>
  <c r="T697" i="1"/>
  <c r="Q697" i="1" s="1"/>
  <c r="S698" i="1"/>
  <c r="T698" i="1"/>
  <c r="Q698" i="1" s="1"/>
  <c r="S699" i="1"/>
  <c r="T699" i="1"/>
  <c r="S700" i="1"/>
  <c r="T700" i="1"/>
  <c r="Q700" i="1" s="1"/>
  <c r="S701" i="1"/>
  <c r="T701" i="1"/>
  <c r="Q701" i="1" s="1"/>
  <c r="S702" i="1"/>
  <c r="T702" i="1"/>
  <c r="Q702" i="1" s="1"/>
  <c r="S703" i="1"/>
  <c r="T703" i="1"/>
  <c r="Q703" i="1" s="1"/>
  <c r="S704" i="1"/>
  <c r="T704" i="1"/>
  <c r="Q704" i="1" s="1"/>
  <c r="S705" i="1"/>
  <c r="T705" i="1"/>
  <c r="Q705" i="1" s="1"/>
  <c r="S706" i="1"/>
  <c r="T706" i="1"/>
  <c r="Q706" i="1" s="1"/>
  <c r="S707" i="1"/>
  <c r="T707" i="1"/>
  <c r="Q707" i="1" s="1"/>
  <c r="S708" i="1"/>
  <c r="T708" i="1"/>
  <c r="Q708" i="1" s="1"/>
  <c r="S709" i="1"/>
  <c r="T709" i="1"/>
  <c r="Q709" i="1" s="1"/>
  <c r="S710" i="1"/>
  <c r="T710" i="1"/>
  <c r="Q710" i="1" s="1"/>
  <c r="S711" i="1"/>
  <c r="T711" i="1"/>
  <c r="Q711" i="1" s="1"/>
  <c r="S712" i="1"/>
  <c r="T712" i="1"/>
  <c r="Q712" i="1" s="1"/>
  <c r="S713" i="1"/>
  <c r="T713" i="1"/>
  <c r="Q713" i="1" s="1"/>
  <c r="S714" i="1"/>
  <c r="T714" i="1"/>
  <c r="Q714" i="1" s="1"/>
  <c r="S715" i="1"/>
  <c r="T715" i="1"/>
  <c r="Q715" i="1" s="1"/>
  <c r="S716" i="1"/>
  <c r="T716" i="1"/>
  <c r="Q716" i="1" s="1"/>
  <c r="S717" i="1"/>
  <c r="T717" i="1"/>
  <c r="Q717" i="1" s="1"/>
  <c r="S718" i="1"/>
  <c r="T718" i="1"/>
  <c r="Q718" i="1" s="1"/>
  <c r="S719" i="1"/>
  <c r="T719" i="1"/>
  <c r="Q719" i="1" s="1"/>
  <c r="S720" i="1"/>
  <c r="T720" i="1"/>
  <c r="Q720" i="1" s="1"/>
  <c r="S721" i="1"/>
  <c r="T721" i="1"/>
  <c r="Q721" i="1" s="1"/>
  <c r="S722" i="1"/>
  <c r="T722" i="1"/>
  <c r="Q722" i="1" s="1"/>
  <c r="S723" i="1"/>
  <c r="T723" i="1"/>
  <c r="Q723" i="1" s="1"/>
  <c r="S724" i="1"/>
  <c r="T724" i="1"/>
  <c r="Q724" i="1" s="1"/>
  <c r="S725" i="1"/>
  <c r="T725" i="1"/>
  <c r="Q725" i="1" s="1"/>
  <c r="S726" i="1"/>
  <c r="T726" i="1"/>
  <c r="Q726" i="1" s="1"/>
  <c r="S727" i="1"/>
  <c r="T727" i="1"/>
  <c r="Q727" i="1" s="1"/>
  <c r="S728" i="1"/>
  <c r="T728" i="1"/>
  <c r="Q728" i="1" s="1"/>
  <c r="S729" i="1"/>
  <c r="T729" i="1"/>
  <c r="Q729" i="1" s="1"/>
  <c r="S730" i="1"/>
  <c r="T730" i="1"/>
  <c r="Q730" i="1" s="1"/>
  <c r="S731" i="1"/>
  <c r="T731" i="1"/>
  <c r="Q731" i="1" s="1"/>
  <c r="S732" i="1"/>
  <c r="T732" i="1"/>
  <c r="Q732" i="1" s="1"/>
  <c r="S733" i="1"/>
  <c r="T733" i="1"/>
  <c r="Q733" i="1" s="1"/>
  <c r="S734" i="1"/>
  <c r="T734" i="1"/>
  <c r="Q734" i="1" s="1"/>
  <c r="S735" i="1"/>
  <c r="T735" i="1"/>
  <c r="Q735" i="1" s="1"/>
  <c r="S736" i="1"/>
  <c r="T736" i="1"/>
  <c r="Q736" i="1" s="1"/>
  <c r="S737" i="1"/>
  <c r="T737" i="1"/>
  <c r="Q737" i="1" s="1"/>
  <c r="S738" i="1"/>
  <c r="T738" i="1"/>
  <c r="Q738" i="1" s="1"/>
  <c r="S739" i="1"/>
  <c r="T739" i="1"/>
  <c r="Q739" i="1" s="1"/>
  <c r="S740" i="1"/>
  <c r="T740" i="1"/>
  <c r="S741" i="1"/>
  <c r="T741" i="1"/>
  <c r="Q741" i="1" s="1"/>
  <c r="S742" i="1"/>
  <c r="T742" i="1"/>
  <c r="Q742" i="1" s="1"/>
  <c r="S743" i="1"/>
  <c r="T743" i="1"/>
  <c r="Q743" i="1" s="1"/>
  <c r="S744" i="1"/>
  <c r="T744" i="1"/>
  <c r="Q744" i="1" s="1"/>
  <c r="S745" i="1"/>
  <c r="T745" i="1"/>
  <c r="Q745" i="1" s="1"/>
  <c r="S746" i="1"/>
  <c r="T746" i="1"/>
  <c r="Q746" i="1" s="1"/>
  <c r="S747" i="1"/>
  <c r="T747" i="1"/>
  <c r="Q747" i="1" s="1"/>
  <c r="S748" i="1"/>
  <c r="T748" i="1"/>
  <c r="Q748" i="1" s="1"/>
  <c r="S749" i="1"/>
  <c r="T749" i="1"/>
  <c r="Q749" i="1" s="1"/>
  <c r="S750" i="1"/>
  <c r="T750" i="1"/>
  <c r="Q750" i="1" s="1"/>
  <c r="S751" i="1"/>
  <c r="T751" i="1"/>
  <c r="Q751" i="1" s="1"/>
  <c r="S752" i="1"/>
  <c r="T752" i="1"/>
  <c r="Q752" i="1" s="1"/>
  <c r="S753" i="1"/>
  <c r="T753" i="1"/>
  <c r="Q753" i="1" s="1"/>
  <c r="S754" i="1"/>
  <c r="T754" i="1"/>
  <c r="Q754" i="1" s="1"/>
  <c r="S755" i="1"/>
  <c r="T755" i="1"/>
  <c r="Q755" i="1" s="1"/>
  <c r="S756" i="1"/>
  <c r="T756" i="1"/>
  <c r="Q756" i="1" s="1"/>
  <c r="S757" i="1"/>
  <c r="T757" i="1"/>
  <c r="Q757" i="1" s="1"/>
  <c r="S758" i="1"/>
  <c r="T758" i="1"/>
  <c r="Q758" i="1" s="1"/>
  <c r="S759" i="1"/>
  <c r="T759" i="1"/>
  <c r="Q759" i="1" s="1"/>
  <c r="S760" i="1"/>
  <c r="T760" i="1"/>
  <c r="Q760" i="1" s="1"/>
  <c r="S761" i="1"/>
  <c r="T761" i="1"/>
  <c r="Q761" i="1" s="1"/>
  <c r="S762" i="1"/>
  <c r="T762" i="1"/>
  <c r="Q762" i="1" s="1"/>
  <c r="S763" i="1"/>
  <c r="T763" i="1"/>
  <c r="Q763" i="1" s="1"/>
  <c r="S764" i="1"/>
  <c r="T764" i="1"/>
  <c r="Q764" i="1" s="1"/>
  <c r="S765" i="1"/>
  <c r="T765" i="1"/>
  <c r="Q765" i="1" s="1"/>
  <c r="S766" i="1"/>
  <c r="T766" i="1"/>
  <c r="Q766" i="1" s="1"/>
  <c r="S767" i="1"/>
  <c r="T767" i="1"/>
  <c r="S768" i="1"/>
  <c r="T768" i="1"/>
  <c r="S769" i="1"/>
  <c r="T769" i="1"/>
  <c r="Q769" i="1" s="1"/>
  <c r="S770" i="1"/>
  <c r="T770" i="1"/>
  <c r="Q770" i="1" s="1"/>
  <c r="S771" i="1"/>
  <c r="T771" i="1"/>
  <c r="S772" i="1"/>
  <c r="T772" i="1"/>
  <c r="S773" i="1"/>
  <c r="T773" i="1"/>
  <c r="Q773" i="1" s="1"/>
  <c r="S774" i="1"/>
  <c r="T774" i="1"/>
  <c r="Q774" i="1" s="1"/>
  <c r="S775" i="1"/>
  <c r="T775" i="1"/>
  <c r="Q775" i="1" s="1"/>
  <c r="S776" i="1"/>
  <c r="T776" i="1"/>
  <c r="Q776" i="1" s="1"/>
  <c r="S777" i="1"/>
  <c r="T777" i="1"/>
  <c r="Q777" i="1" s="1"/>
  <c r="S778" i="1"/>
  <c r="T778" i="1"/>
  <c r="Q778" i="1" s="1"/>
  <c r="S779" i="1"/>
  <c r="T779" i="1"/>
  <c r="Q779" i="1" s="1"/>
  <c r="S780" i="1"/>
  <c r="T780" i="1"/>
  <c r="Q780" i="1" s="1"/>
  <c r="S781" i="1"/>
  <c r="T781" i="1"/>
  <c r="Q781" i="1" s="1"/>
  <c r="S782" i="1"/>
  <c r="T782" i="1"/>
  <c r="Q782" i="1" s="1"/>
  <c r="S783" i="1"/>
  <c r="T783" i="1"/>
  <c r="Q783" i="1" s="1"/>
  <c r="S784" i="1"/>
  <c r="T784" i="1"/>
  <c r="Q784" i="1" s="1"/>
  <c r="S785" i="1"/>
  <c r="T785" i="1"/>
  <c r="Q785" i="1" s="1"/>
  <c r="S786" i="1"/>
  <c r="T786" i="1"/>
  <c r="Q786" i="1" s="1"/>
  <c r="S787" i="1"/>
  <c r="T787" i="1"/>
  <c r="Q787" i="1" s="1"/>
  <c r="S788" i="1"/>
  <c r="T788" i="1"/>
  <c r="Q788" i="1" s="1"/>
  <c r="S789" i="1"/>
  <c r="T789" i="1"/>
  <c r="Q789" i="1" s="1"/>
  <c r="S790" i="1"/>
  <c r="T790" i="1"/>
  <c r="Q790" i="1" s="1"/>
  <c r="S791" i="1"/>
  <c r="T791" i="1"/>
  <c r="Q791" i="1" s="1"/>
  <c r="S792" i="1"/>
  <c r="T792" i="1"/>
  <c r="Q792" i="1" s="1"/>
  <c r="S793" i="1"/>
  <c r="T793" i="1"/>
  <c r="Q793" i="1" s="1"/>
  <c r="S794" i="1"/>
  <c r="T794" i="1"/>
  <c r="Q794" i="1" s="1"/>
  <c r="S795" i="1"/>
  <c r="T795" i="1"/>
  <c r="Q795" i="1" s="1"/>
  <c r="S796" i="1"/>
  <c r="T796" i="1"/>
  <c r="Q796" i="1" s="1"/>
  <c r="S797" i="1"/>
  <c r="T797" i="1"/>
  <c r="Q797" i="1" s="1"/>
  <c r="S798" i="1"/>
  <c r="T798" i="1"/>
  <c r="Q798" i="1" s="1"/>
  <c r="S799" i="1"/>
  <c r="T799" i="1"/>
  <c r="Q799" i="1" s="1"/>
  <c r="S800" i="1"/>
  <c r="T800" i="1"/>
  <c r="Q800" i="1" s="1"/>
  <c r="S801" i="1"/>
  <c r="T801" i="1"/>
  <c r="Q801" i="1" s="1"/>
  <c r="S802" i="1"/>
  <c r="T802" i="1"/>
  <c r="Q802" i="1" s="1"/>
  <c r="S803" i="1"/>
  <c r="T803" i="1"/>
  <c r="Q803" i="1" s="1"/>
  <c r="S804" i="1"/>
  <c r="T804" i="1"/>
  <c r="S805" i="1"/>
  <c r="T805" i="1"/>
  <c r="Q805" i="1" s="1"/>
  <c r="S806" i="1"/>
  <c r="T806" i="1"/>
  <c r="Q806" i="1" s="1"/>
  <c r="S807" i="1"/>
  <c r="T807" i="1"/>
  <c r="Q807" i="1" s="1"/>
  <c r="S808" i="1"/>
  <c r="T808" i="1"/>
  <c r="Q808" i="1" s="1"/>
  <c r="S809" i="1"/>
  <c r="T809" i="1"/>
  <c r="Q809" i="1" s="1"/>
  <c r="S810" i="1"/>
  <c r="T810" i="1"/>
  <c r="S811" i="1"/>
  <c r="T811" i="1"/>
  <c r="S812" i="1"/>
  <c r="T812" i="1"/>
  <c r="Q812" i="1" s="1"/>
  <c r="S813" i="1"/>
  <c r="T813" i="1"/>
  <c r="Q813" i="1" s="1"/>
  <c r="S814" i="1"/>
  <c r="T814" i="1"/>
  <c r="Q814" i="1" s="1"/>
  <c r="S815" i="1"/>
  <c r="T815" i="1"/>
  <c r="Q815" i="1" s="1"/>
  <c r="S816" i="1"/>
  <c r="T816" i="1"/>
  <c r="Q816" i="1" s="1"/>
  <c r="S817" i="1"/>
  <c r="T817" i="1"/>
  <c r="Q817" i="1" s="1"/>
  <c r="S818" i="1"/>
  <c r="T818" i="1"/>
  <c r="S819" i="1"/>
  <c r="T819" i="1"/>
  <c r="Q819" i="1" s="1"/>
  <c r="S820" i="1"/>
  <c r="T820" i="1"/>
  <c r="Q820" i="1" s="1"/>
  <c r="S821" i="1"/>
  <c r="T821" i="1"/>
  <c r="Q821" i="1" s="1"/>
  <c r="S822" i="1"/>
  <c r="T822" i="1"/>
  <c r="Q822" i="1" s="1"/>
  <c r="S823" i="1"/>
  <c r="T823" i="1"/>
  <c r="Q823" i="1" s="1"/>
  <c r="S824" i="1"/>
  <c r="T824" i="1"/>
  <c r="Q824" i="1" s="1"/>
  <c r="S825" i="1"/>
  <c r="T825" i="1"/>
  <c r="Q825" i="1" s="1"/>
  <c r="S826" i="1"/>
  <c r="T826" i="1"/>
  <c r="Q826" i="1" s="1"/>
  <c r="S827" i="1"/>
  <c r="T827" i="1"/>
  <c r="Q827" i="1" s="1"/>
  <c r="S828" i="1"/>
  <c r="T828" i="1"/>
  <c r="S829" i="1"/>
  <c r="T829" i="1"/>
  <c r="Q829" i="1" s="1"/>
  <c r="S830" i="1"/>
  <c r="T830" i="1"/>
  <c r="Q830" i="1" s="1"/>
  <c r="S831" i="1"/>
  <c r="T831" i="1"/>
  <c r="Q831" i="1" s="1"/>
  <c r="S832" i="1"/>
  <c r="T832" i="1"/>
  <c r="Q832" i="1" s="1"/>
  <c r="S833" i="1"/>
  <c r="T833" i="1"/>
  <c r="Q833" i="1" s="1"/>
  <c r="S834" i="1"/>
  <c r="T834" i="1"/>
  <c r="Q834" i="1" s="1"/>
  <c r="S835" i="1"/>
  <c r="T835" i="1"/>
  <c r="Q835" i="1" s="1"/>
  <c r="S836" i="1"/>
  <c r="T836" i="1"/>
  <c r="Q836" i="1" s="1"/>
  <c r="S837" i="1"/>
  <c r="T837" i="1"/>
  <c r="Q837" i="1" s="1"/>
  <c r="S838" i="1"/>
  <c r="T838" i="1"/>
  <c r="Q838" i="1" s="1"/>
  <c r="S839" i="1"/>
  <c r="T839" i="1"/>
  <c r="Q839" i="1" s="1"/>
  <c r="S840" i="1"/>
  <c r="T840" i="1"/>
  <c r="S841" i="1"/>
  <c r="T841" i="1"/>
  <c r="Q841" i="1" s="1"/>
  <c r="S842" i="1"/>
  <c r="T842" i="1"/>
  <c r="Q842" i="1" s="1"/>
  <c r="S843" i="1"/>
  <c r="T843" i="1"/>
  <c r="Q843" i="1" s="1"/>
  <c r="S844" i="1"/>
  <c r="T844" i="1"/>
  <c r="Q844" i="1" s="1"/>
  <c r="S845" i="1"/>
  <c r="T845" i="1"/>
  <c r="Q845" i="1" s="1"/>
  <c r="S846" i="1"/>
  <c r="T846" i="1"/>
  <c r="Q846" i="1" s="1"/>
  <c r="S847" i="1"/>
  <c r="T847" i="1"/>
  <c r="Q847" i="1" s="1"/>
  <c r="S848" i="1"/>
  <c r="T848" i="1"/>
  <c r="Q848" i="1" s="1"/>
  <c r="S849" i="1"/>
  <c r="T849" i="1"/>
  <c r="Q849" i="1" s="1"/>
  <c r="S850" i="1"/>
  <c r="T850" i="1"/>
  <c r="Q850" i="1" s="1"/>
  <c r="S851" i="1"/>
  <c r="T851" i="1"/>
  <c r="Q851" i="1" s="1"/>
  <c r="S852" i="1"/>
  <c r="T852" i="1"/>
  <c r="Q852" i="1" s="1"/>
  <c r="S853" i="1"/>
  <c r="T853" i="1"/>
  <c r="Q853" i="1" s="1"/>
  <c r="S854" i="1"/>
  <c r="T854" i="1"/>
  <c r="Q854" i="1" s="1"/>
  <c r="S855" i="1"/>
  <c r="T855" i="1"/>
  <c r="Q855" i="1" s="1"/>
  <c r="S856" i="1"/>
  <c r="T856" i="1"/>
  <c r="Q856" i="1" s="1"/>
  <c r="S857" i="1"/>
  <c r="T857" i="1"/>
  <c r="Q857" i="1" s="1"/>
  <c r="S858" i="1"/>
  <c r="T858" i="1"/>
  <c r="Q858" i="1" s="1"/>
  <c r="S859" i="1"/>
  <c r="T859" i="1"/>
  <c r="Q859" i="1" s="1"/>
  <c r="S860" i="1"/>
  <c r="T860" i="1"/>
  <c r="Q860" i="1" s="1"/>
  <c r="S861" i="1"/>
  <c r="T861" i="1"/>
  <c r="Q861" i="1" s="1"/>
  <c r="S862" i="1"/>
  <c r="T862" i="1"/>
  <c r="Q862" i="1" s="1"/>
  <c r="S863" i="1"/>
  <c r="T863" i="1"/>
  <c r="Q863" i="1" s="1"/>
  <c r="S864" i="1"/>
  <c r="T864" i="1"/>
  <c r="Q864" i="1" s="1"/>
  <c r="S865" i="1"/>
  <c r="T865" i="1"/>
  <c r="Q865" i="1" s="1"/>
  <c r="S866" i="1"/>
  <c r="T866" i="1"/>
  <c r="Q866" i="1" s="1"/>
  <c r="S867" i="1"/>
  <c r="T867" i="1"/>
  <c r="Q867" i="1" s="1"/>
  <c r="S868" i="1"/>
  <c r="T868" i="1"/>
  <c r="Q868" i="1" s="1"/>
  <c r="S869" i="1"/>
  <c r="T869" i="1"/>
  <c r="Q869" i="1" s="1"/>
  <c r="S870" i="1"/>
  <c r="T870" i="1"/>
  <c r="Q870" i="1" s="1"/>
  <c r="S871" i="1"/>
  <c r="T871" i="1"/>
  <c r="Q871" i="1" s="1"/>
  <c r="S872" i="1"/>
  <c r="T872" i="1"/>
  <c r="S873" i="1"/>
  <c r="T873" i="1"/>
  <c r="Q873" i="1" s="1"/>
  <c r="S874" i="1"/>
  <c r="T874" i="1"/>
  <c r="Q874" i="1" s="1"/>
  <c r="S875" i="1"/>
  <c r="T875" i="1"/>
  <c r="Q875" i="1" s="1"/>
  <c r="S876" i="1"/>
  <c r="T876" i="1"/>
  <c r="Q876" i="1" s="1"/>
  <c r="S877" i="1"/>
  <c r="T877" i="1"/>
  <c r="Q877" i="1" s="1"/>
  <c r="S878" i="1"/>
  <c r="T878" i="1"/>
  <c r="Q878" i="1" s="1"/>
  <c r="S879" i="1"/>
  <c r="T879" i="1"/>
  <c r="Q879" i="1" s="1"/>
  <c r="S880" i="1"/>
  <c r="T880" i="1"/>
  <c r="Q880" i="1" s="1"/>
  <c r="S881" i="1"/>
  <c r="T881" i="1"/>
  <c r="Q881" i="1" s="1"/>
  <c r="S882" i="1"/>
  <c r="T882" i="1"/>
  <c r="Q882" i="1" s="1"/>
  <c r="S883" i="1"/>
  <c r="T883" i="1"/>
  <c r="Q883" i="1" s="1"/>
  <c r="S884" i="1"/>
  <c r="T884" i="1"/>
  <c r="Q884" i="1" s="1"/>
  <c r="S885" i="1"/>
  <c r="T885" i="1"/>
  <c r="Q885" i="1" s="1"/>
  <c r="S886" i="1"/>
  <c r="T886" i="1"/>
  <c r="Q886" i="1" s="1"/>
  <c r="S887" i="1"/>
  <c r="T887" i="1"/>
  <c r="Q887" i="1" s="1"/>
  <c r="S888" i="1"/>
  <c r="T888" i="1"/>
  <c r="Q888" i="1" s="1"/>
  <c r="S889" i="1"/>
  <c r="T889" i="1"/>
  <c r="Q889" i="1" s="1"/>
  <c r="S890" i="1"/>
  <c r="T890" i="1"/>
  <c r="Q890" i="1" s="1"/>
  <c r="S891" i="1"/>
  <c r="T891" i="1"/>
  <c r="Q891" i="1" s="1"/>
  <c r="S892" i="1"/>
  <c r="T892" i="1"/>
  <c r="Q892" i="1" s="1"/>
  <c r="S893" i="1"/>
  <c r="T893" i="1"/>
  <c r="Q893" i="1" s="1"/>
  <c r="S894" i="1"/>
  <c r="T894" i="1"/>
  <c r="Q894" i="1" s="1"/>
  <c r="S895" i="1"/>
  <c r="T895" i="1"/>
  <c r="Q895" i="1" s="1"/>
  <c r="S896" i="1"/>
  <c r="T896" i="1"/>
  <c r="Q896" i="1" s="1"/>
  <c r="S897" i="1"/>
  <c r="T897" i="1"/>
  <c r="Q897" i="1" s="1"/>
  <c r="S898" i="1"/>
  <c r="T898" i="1"/>
  <c r="Q898" i="1" s="1"/>
  <c r="S899" i="1"/>
  <c r="T899" i="1"/>
  <c r="Q899" i="1" s="1"/>
  <c r="S900" i="1"/>
  <c r="T900" i="1"/>
  <c r="Q900" i="1" s="1"/>
  <c r="S901" i="1"/>
  <c r="T901" i="1"/>
  <c r="Q901" i="1" s="1"/>
  <c r="S902" i="1"/>
  <c r="T902" i="1"/>
  <c r="Q902" i="1" s="1"/>
  <c r="S903" i="1"/>
  <c r="T903" i="1"/>
  <c r="Q903" i="1" s="1"/>
  <c r="S904" i="1"/>
  <c r="T904" i="1"/>
  <c r="Q904" i="1" s="1"/>
  <c r="S905" i="1"/>
  <c r="T905" i="1"/>
  <c r="Q905" i="1" s="1"/>
  <c r="S906" i="1"/>
  <c r="T906" i="1"/>
  <c r="Q906" i="1" s="1"/>
  <c r="S907" i="1"/>
  <c r="T907" i="1"/>
  <c r="Q907" i="1" s="1"/>
  <c r="S908" i="1"/>
  <c r="T908" i="1"/>
  <c r="Q908" i="1" s="1"/>
  <c r="S909" i="1"/>
  <c r="T909" i="1"/>
  <c r="Q909" i="1" s="1"/>
  <c r="S910" i="1"/>
  <c r="T910" i="1"/>
  <c r="Q910" i="1" s="1"/>
  <c r="S911" i="1"/>
  <c r="T911" i="1"/>
  <c r="Q911" i="1" s="1"/>
  <c r="S912" i="1"/>
  <c r="T912" i="1"/>
  <c r="Q912" i="1" s="1"/>
  <c r="S913" i="1"/>
  <c r="T913" i="1"/>
  <c r="Q913" i="1" s="1"/>
  <c r="S914" i="1"/>
  <c r="T914" i="1"/>
  <c r="Q914" i="1" s="1"/>
  <c r="S915" i="1"/>
  <c r="T915" i="1"/>
  <c r="Q915" i="1" s="1"/>
  <c r="S916" i="1"/>
  <c r="T916" i="1"/>
  <c r="Q916" i="1" s="1"/>
  <c r="S917" i="1"/>
  <c r="T917" i="1"/>
  <c r="Q917" i="1" s="1"/>
  <c r="S918" i="1"/>
  <c r="T918" i="1"/>
  <c r="Q918" i="1" s="1"/>
  <c r="S919" i="1"/>
  <c r="T919" i="1"/>
  <c r="Q919" i="1" s="1"/>
  <c r="S920" i="1"/>
  <c r="T920" i="1"/>
  <c r="S921" i="1"/>
  <c r="T921" i="1"/>
  <c r="Q921" i="1" s="1"/>
  <c r="S922" i="1"/>
  <c r="T922" i="1"/>
  <c r="Q922" i="1" s="1"/>
  <c r="S923" i="1"/>
  <c r="T923" i="1"/>
  <c r="Q923" i="1" s="1"/>
  <c r="S924" i="1"/>
  <c r="T924" i="1"/>
  <c r="Q924" i="1" s="1"/>
  <c r="S925" i="1"/>
  <c r="T925" i="1"/>
  <c r="Q925" i="1" s="1"/>
  <c r="S926" i="1"/>
  <c r="T926" i="1"/>
  <c r="Q926" i="1" s="1"/>
  <c r="S927" i="1"/>
  <c r="T927" i="1"/>
  <c r="Q927" i="1" s="1"/>
  <c r="S928" i="1"/>
  <c r="T928" i="1"/>
  <c r="S929" i="1"/>
  <c r="T929" i="1"/>
  <c r="Q929" i="1" s="1"/>
  <c r="S930" i="1"/>
  <c r="T930" i="1"/>
  <c r="Q930" i="1" s="1"/>
  <c r="S931" i="1"/>
  <c r="T931" i="1"/>
  <c r="Q931" i="1" s="1"/>
  <c r="S932" i="1"/>
  <c r="T932" i="1"/>
  <c r="Q932" i="1" s="1"/>
  <c r="S933" i="1"/>
  <c r="T933" i="1"/>
  <c r="Q933" i="1" s="1"/>
  <c r="S934" i="1"/>
  <c r="T934" i="1"/>
  <c r="Q934" i="1" s="1"/>
  <c r="S935" i="1"/>
  <c r="T935" i="1"/>
  <c r="Q935" i="1" s="1"/>
  <c r="S936" i="1"/>
  <c r="T936" i="1"/>
  <c r="Q936" i="1" s="1"/>
  <c r="S937" i="1"/>
  <c r="T937" i="1"/>
  <c r="Q937" i="1" s="1"/>
  <c r="S938" i="1"/>
  <c r="T938" i="1"/>
  <c r="Q938" i="1" s="1"/>
  <c r="S939" i="1"/>
  <c r="T939" i="1"/>
  <c r="Q939" i="1" s="1"/>
  <c r="S940" i="1"/>
  <c r="T940" i="1"/>
  <c r="Q940" i="1" s="1"/>
  <c r="S941" i="1"/>
  <c r="T941" i="1"/>
  <c r="Q941" i="1" s="1"/>
  <c r="S942" i="1"/>
  <c r="T942" i="1"/>
  <c r="Q942" i="1" s="1"/>
  <c r="S943" i="1"/>
  <c r="T943" i="1"/>
  <c r="Q943" i="1" s="1"/>
  <c r="S944" i="1"/>
  <c r="T944" i="1"/>
  <c r="S945" i="1"/>
  <c r="T945" i="1"/>
  <c r="Q945" i="1" s="1"/>
  <c r="S946" i="1"/>
  <c r="T946" i="1"/>
  <c r="Q946" i="1" s="1"/>
  <c r="S947" i="1"/>
  <c r="T947" i="1"/>
  <c r="Q947" i="1" s="1"/>
  <c r="S948" i="1"/>
  <c r="T948" i="1"/>
  <c r="Q948" i="1" s="1"/>
  <c r="S949" i="1"/>
  <c r="T949" i="1"/>
  <c r="Q949" i="1" s="1"/>
  <c r="S950" i="1"/>
  <c r="T950" i="1"/>
  <c r="Q950" i="1" s="1"/>
  <c r="S951" i="1"/>
  <c r="T951" i="1"/>
  <c r="Q951" i="1" s="1"/>
  <c r="S952" i="1"/>
  <c r="T952" i="1"/>
  <c r="Q952" i="1" s="1"/>
  <c r="S953" i="1"/>
  <c r="T953" i="1"/>
  <c r="Q953" i="1" s="1"/>
  <c r="S954" i="1"/>
  <c r="T954" i="1"/>
  <c r="Q954" i="1" s="1"/>
  <c r="S955" i="1"/>
  <c r="T955" i="1"/>
  <c r="Q955" i="1" s="1"/>
  <c r="S956" i="1"/>
  <c r="T956" i="1"/>
  <c r="Q956" i="1" s="1"/>
  <c r="S957" i="1"/>
  <c r="T957" i="1"/>
  <c r="Q957" i="1" s="1"/>
  <c r="S958" i="1"/>
  <c r="T958" i="1"/>
  <c r="Q958" i="1" s="1"/>
  <c r="S959" i="1"/>
  <c r="T959" i="1"/>
  <c r="Q959" i="1" s="1"/>
  <c r="S960" i="1"/>
  <c r="T960" i="1"/>
  <c r="Q960" i="1" s="1"/>
  <c r="S961" i="1"/>
  <c r="T961" i="1"/>
  <c r="Q961" i="1" s="1"/>
  <c r="S962" i="1"/>
  <c r="T962" i="1"/>
  <c r="Q962" i="1" s="1"/>
  <c r="S963" i="1"/>
  <c r="T963" i="1"/>
  <c r="Q963" i="1" s="1"/>
  <c r="S964" i="1"/>
  <c r="T964" i="1"/>
  <c r="Q964" i="1" s="1"/>
  <c r="S965" i="1"/>
  <c r="T965" i="1"/>
  <c r="Q965" i="1" s="1"/>
  <c r="S966" i="1"/>
  <c r="T966" i="1"/>
  <c r="Q966" i="1" s="1"/>
  <c r="S967" i="1"/>
  <c r="T967" i="1"/>
  <c r="Q967" i="1" s="1"/>
  <c r="S968" i="1"/>
  <c r="T968" i="1"/>
  <c r="Q968" i="1" s="1"/>
  <c r="S969" i="1"/>
  <c r="T969" i="1"/>
  <c r="Q969" i="1" s="1"/>
  <c r="S970" i="1"/>
  <c r="T970" i="1"/>
  <c r="Q970" i="1" s="1"/>
  <c r="S971" i="1"/>
  <c r="T971" i="1"/>
  <c r="Q971" i="1" s="1"/>
  <c r="S972" i="1"/>
  <c r="T972" i="1"/>
  <c r="Q972" i="1" s="1"/>
  <c r="S973" i="1"/>
  <c r="T973" i="1"/>
  <c r="Q973" i="1" s="1"/>
  <c r="S974" i="1"/>
  <c r="T974" i="1"/>
  <c r="Q974" i="1" s="1"/>
  <c r="S975" i="1"/>
  <c r="T975" i="1"/>
  <c r="Q975" i="1" s="1"/>
  <c r="S976" i="1"/>
  <c r="T976" i="1"/>
  <c r="S977" i="1"/>
  <c r="T977" i="1"/>
  <c r="Q977" i="1" s="1"/>
  <c r="S978" i="1"/>
  <c r="T978" i="1"/>
  <c r="Q978" i="1" s="1"/>
  <c r="S979" i="1"/>
  <c r="T979" i="1"/>
  <c r="Q979" i="1" s="1"/>
  <c r="S980" i="1"/>
  <c r="T980" i="1"/>
  <c r="Q980" i="1" s="1"/>
  <c r="S981" i="1"/>
  <c r="T981" i="1"/>
  <c r="Q981" i="1" s="1"/>
  <c r="S982" i="1"/>
  <c r="T982" i="1"/>
  <c r="Q982" i="1" s="1"/>
  <c r="S983" i="1"/>
  <c r="T983" i="1"/>
  <c r="Q983" i="1" s="1"/>
  <c r="S984" i="1"/>
  <c r="T984" i="1"/>
  <c r="Q984" i="1" s="1"/>
  <c r="S985" i="1"/>
  <c r="T985" i="1"/>
  <c r="Q985" i="1" s="1"/>
  <c r="S986" i="1"/>
  <c r="T986" i="1"/>
  <c r="Q986" i="1" s="1"/>
  <c r="S987" i="1"/>
  <c r="T987" i="1"/>
  <c r="Q987" i="1" s="1"/>
  <c r="S988" i="1"/>
  <c r="T988" i="1"/>
  <c r="Q988" i="1" s="1"/>
  <c r="S989" i="1"/>
  <c r="T989" i="1"/>
  <c r="Q989" i="1" s="1"/>
  <c r="S990" i="1"/>
  <c r="T990" i="1"/>
  <c r="Q990" i="1" s="1"/>
  <c r="S991" i="1"/>
  <c r="T991" i="1"/>
  <c r="Q991" i="1" s="1"/>
  <c r="S992" i="1"/>
  <c r="T992" i="1"/>
  <c r="Q992" i="1" s="1"/>
  <c r="S993" i="1"/>
  <c r="T993" i="1"/>
  <c r="Q993" i="1" s="1"/>
  <c r="S994" i="1"/>
  <c r="T994" i="1"/>
  <c r="Q994" i="1" s="1"/>
  <c r="S995" i="1"/>
  <c r="T995" i="1"/>
  <c r="Q995" i="1" s="1"/>
  <c r="S996" i="1"/>
  <c r="T996" i="1"/>
  <c r="S997" i="1"/>
  <c r="T997" i="1"/>
  <c r="Q997" i="1" s="1"/>
  <c r="S998" i="1"/>
  <c r="T998" i="1"/>
  <c r="Q998" i="1" s="1"/>
  <c r="S999" i="1"/>
  <c r="T999" i="1"/>
  <c r="Q999" i="1" s="1"/>
  <c r="S1000" i="1"/>
  <c r="T1000" i="1"/>
  <c r="Q1000" i="1" s="1"/>
  <c r="S1001" i="1"/>
  <c r="T1001" i="1"/>
  <c r="Q1001" i="1" s="1"/>
  <c r="S1002" i="1"/>
  <c r="T1002" i="1"/>
  <c r="Q1002" i="1" s="1"/>
  <c r="S1003" i="1"/>
  <c r="T1003" i="1"/>
  <c r="Q1003" i="1" s="1"/>
  <c r="S1004" i="1"/>
  <c r="T1004" i="1"/>
  <c r="Q1004" i="1" s="1"/>
  <c r="S1005" i="1"/>
  <c r="T1005" i="1"/>
  <c r="Q1005" i="1" s="1"/>
  <c r="S1006" i="1"/>
  <c r="T1006" i="1"/>
  <c r="Q1006" i="1" s="1"/>
  <c r="S1007" i="1"/>
  <c r="T1007" i="1"/>
  <c r="Q1007" i="1" s="1"/>
  <c r="S1008" i="1"/>
  <c r="T1008" i="1"/>
  <c r="Q1008" i="1" s="1"/>
  <c r="S1009" i="1"/>
  <c r="T1009" i="1"/>
  <c r="Q1009" i="1" s="1"/>
  <c r="S1010" i="1"/>
  <c r="T1010" i="1"/>
  <c r="Q1010" i="1" s="1"/>
  <c r="S1011" i="1"/>
  <c r="T1011" i="1"/>
  <c r="Q1011" i="1" s="1"/>
  <c r="S1012" i="1"/>
  <c r="T1012" i="1"/>
  <c r="Q1012" i="1" s="1"/>
  <c r="S1013" i="1"/>
  <c r="T1013" i="1"/>
  <c r="Q1013" i="1" s="1"/>
  <c r="S1014" i="1"/>
  <c r="T1014" i="1"/>
  <c r="Q1014" i="1" s="1"/>
  <c r="S1015" i="1"/>
  <c r="T1015" i="1"/>
  <c r="Q1015" i="1" s="1"/>
  <c r="S1016" i="1"/>
  <c r="T1016" i="1"/>
  <c r="S1017" i="1"/>
  <c r="T1017" i="1"/>
  <c r="Q1017" i="1" s="1"/>
  <c r="S1018" i="1"/>
  <c r="T1018" i="1"/>
  <c r="Q1018" i="1" s="1"/>
  <c r="S1019" i="1"/>
  <c r="T1019" i="1"/>
  <c r="Q1019" i="1" s="1"/>
  <c r="S1020" i="1"/>
  <c r="T1020" i="1"/>
  <c r="Q1020" i="1" s="1"/>
  <c r="S1021" i="1"/>
  <c r="T1021" i="1"/>
  <c r="Q1021" i="1" s="1"/>
  <c r="S1022" i="1"/>
  <c r="T1022" i="1"/>
  <c r="Q1022" i="1" s="1"/>
  <c r="S1023" i="1"/>
  <c r="T1023" i="1"/>
  <c r="Q1023" i="1" s="1"/>
  <c r="S1024" i="1"/>
  <c r="T1024" i="1"/>
  <c r="Q1024" i="1" s="1"/>
  <c r="S1025" i="1"/>
  <c r="T1025" i="1"/>
  <c r="Q1025" i="1" s="1"/>
  <c r="S1026" i="1"/>
  <c r="T1026" i="1"/>
  <c r="Q1026" i="1" s="1"/>
  <c r="S1027" i="1"/>
  <c r="T1027" i="1"/>
  <c r="Q1027" i="1" s="1"/>
  <c r="S1028" i="1"/>
  <c r="T1028" i="1"/>
  <c r="Q1028" i="1" s="1"/>
  <c r="S1029" i="1"/>
  <c r="T1029" i="1"/>
  <c r="Q1029" i="1" s="1"/>
  <c r="S1030" i="1"/>
  <c r="T1030" i="1"/>
  <c r="Q1030" i="1" s="1"/>
  <c r="S1031" i="1"/>
  <c r="T1031" i="1"/>
  <c r="Q1031" i="1" s="1"/>
  <c r="S1032" i="1"/>
  <c r="T1032" i="1"/>
  <c r="Q1032" i="1" s="1"/>
  <c r="S1033" i="1"/>
  <c r="T1033" i="1"/>
  <c r="Q1033" i="1" s="1"/>
  <c r="S1034" i="1"/>
  <c r="T1034" i="1"/>
  <c r="Q1034" i="1" s="1"/>
  <c r="S1035" i="1"/>
  <c r="T1035" i="1"/>
  <c r="Q1035" i="1" s="1"/>
  <c r="S1036" i="1"/>
  <c r="T1036" i="1"/>
  <c r="Q1036" i="1" s="1"/>
  <c r="S1037" i="1"/>
  <c r="T1037" i="1"/>
  <c r="Q1037" i="1" s="1"/>
  <c r="S1038" i="1"/>
  <c r="T1038" i="1"/>
  <c r="Q1038" i="1" s="1"/>
  <c r="S1039" i="1"/>
  <c r="T1039" i="1"/>
  <c r="S1040" i="1"/>
  <c r="T1040" i="1"/>
  <c r="Q1040" i="1" s="1"/>
  <c r="S1041" i="1"/>
  <c r="T1041" i="1"/>
  <c r="Q1041" i="1" s="1"/>
  <c r="S1042" i="1"/>
  <c r="T1042" i="1"/>
  <c r="Q1042" i="1" s="1"/>
  <c r="S1043" i="1"/>
  <c r="T1043" i="1"/>
  <c r="Q1043" i="1" s="1"/>
  <c r="S1044" i="1"/>
  <c r="T1044" i="1"/>
  <c r="Q1044" i="1" s="1"/>
  <c r="S1045" i="1"/>
  <c r="T1045" i="1"/>
  <c r="Q1045" i="1" s="1"/>
  <c r="S1046" i="1"/>
  <c r="T1046" i="1"/>
  <c r="Q1046" i="1" s="1"/>
  <c r="S1047" i="1"/>
  <c r="T1047" i="1"/>
  <c r="Q1047" i="1" s="1"/>
  <c r="S1048" i="1"/>
  <c r="T1048" i="1"/>
  <c r="Q1048" i="1" s="1"/>
  <c r="S1049" i="1"/>
  <c r="T1049" i="1"/>
  <c r="Q1049" i="1" s="1"/>
  <c r="S1050" i="1"/>
  <c r="T1050" i="1"/>
  <c r="Q1050" i="1" s="1"/>
  <c r="S1051" i="1"/>
  <c r="T1051" i="1"/>
  <c r="Q1051" i="1" s="1"/>
  <c r="S1052" i="1"/>
  <c r="T1052" i="1"/>
  <c r="Q1052" i="1" s="1"/>
  <c r="S1053" i="1"/>
  <c r="T1053" i="1"/>
  <c r="Q1053" i="1" s="1"/>
  <c r="S1054" i="1"/>
  <c r="T1054" i="1"/>
  <c r="Q1054" i="1" s="1"/>
  <c r="S1055" i="1"/>
  <c r="T1055" i="1"/>
  <c r="Q1055" i="1" s="1"/>
  <c r="S1056" i="1"/>
  <c r="T1056" i="1"/>
  <c r="Q1056" i="1" s="1"/>
  <c r="S1057" i="1"/>
  <c r="T1057" i="1"/>
  <c r="Q1057" i="1" s="1"/>
  <c r="S1058" i="1"/>
  <c r="T1058" i="1"/>
  <c r="Q1058" i="1" s="1"/>
  <c r="S1059" i="1"/>
  <c r="T1059" i="1"/>
  <c r="Q1059" i="1" s="1"/>
  <c r="S1060" i="1"/>
  <c r="T1060" i="1"/>
  <c r="Q1060" i="1" s="1"/>
  <c r="S1061" i="1"/>
  <c r="T1061" i="1"/>
  <c r="Q1061" i="1" s="1"/>
  <c r="S1062" i="1"/>
  <c r="T1062" i="1"/>
  <c r="Q1062" i="1" s="1"/>
  <c r="S1063" i="1"/>
  <c r="T1063" i="1"/>
  <c r="Q1063" i="1" s="1"/>
  <c r="S1064" i="1"/>
  <c r="T1064" i="1"/>
  <c r="Q1064" i="1" s="1"/>
  <c r="S1065" i="1"/>
  <c r="T1065" i="1"/>
  <c r="Q1065" i="1" s="1"/>
  <c r="S1066" i="1"/>
  <c r="T1066" i="1"/>
  <c r="Q1066" i="1" s="1"/>
  <c r="S1067" i="1"/>
  <c r="T1067" i="1"/>
  <c r="Q1067" i="1" s="1"/>
  <c r="S1068" i="1"/>
  <c r="T1068" i="1"/>
  <c r="Q1068" i="1" s="1"/>
  <c r="S1069" i="1"/>
  <c r="T1069" i="1"/>
  <c r="Q1069" i="1" s="1"/>
  <c r="S1070" i="1"/>
  <c r="T1070" i="1"/>
  <c r="Q1070" i="1" s="1"/>
  <c r="S1071" i="1"/>
  <c r="T1071" i="1"/>
  <c r="Q1071" i="1" s="1"/>
  <c r="S1072" i="1"/>
  <c r="T1072" i="1"/>
  <c r="Q1072" i="1" s="1"/>
  <c r="S1073" i="1"/>
  <c r="T1073" i="1"/>
  <c r="Q1073" i="1" s="1"/>
  <c r="S1074" i="1"/>
  <c r="T1074" i="1"/>
  <c r="Q1074" i="1" s="1"/>
  <c r="S1075" i="1"/>
  <c r="T1075" i="1"/>
  <c r="Q1075" i="1" s="1"/>
  <c r="S1076" i="1"/>
  <c r="T1076" i="1"/>
  <c r="Q1076" i="1" s="1"/>
  <c r="S1077" i="1"/>
  <c r="T1077" i="1"/>
  <c r="Q1077" i="1" s="1"/>
  <c r="S1078" i="1"/>
  <c r="T1078" i="1"/>
  <c r="Q1078" i="1" s="1"/>
  <c r="S1079" i="1"/>
  <c r="T1079" i="1"/>
  <c r="Q1079" i="1" s="1"/>
  <c r="S1080" i="1"/>
  <c r="T1080" i="1"/>
  <c r="S1081" i="1"/>
  <c r="T1081" i="1"/>
  <c r="Q1081" i="1" s="1"/>
  <c r="S1082" i="1"/>
  <c r="T1082" i="1"/>
  <c r="Q1082" i="1" s="1"/>
  <c r="S1083" i="1"/>
  <c r="T1083" i="1"/>
  <c r="Q1083" i="1" s="1"/>
  <c r="S1084" i="1"/>
  <c r="T1084" i="1"/>
  <c r="Q1084" i="1" s="1"/>
  <c r="S1085" i="1"/>
  <c r="T1085" i="1"/>
  <c r="Q1085" i="1" s="1"/>
  <c r="S1086" i="1"/>
  <c r="T1086" i="1"/>
  <c r="Q1086" i="1" s="1"/>
  <c r="S1087" i="1"/>
  <c r="T1087" i="1"/>
  <c r="Q1087" i="1" s="1"/>
  <c r="S1088" i="1"/>
  <c r="T1088" i="1"/>
  <c r="Q1088" i="1" s="1"/>
  <c r="S1089" i="1"/>
  <c r="T1089" i="1"/>
  <c r="Q1089" i="1" s="1"/>
  <c r="S1090" i="1"/>
  <c r="T1090" i="1"/>
  <c r="Q1090" i="1" s="1"/>
  <c r="S1091" i="1"/>
  <c r="T1091" i="1"/>
  <c r="Q1091" i="1" s="1"/>
  <c r="S1092" i="1"/>
  <c r="T1092" i="1"/>
  <c r="Q1092" i="1" s="1"/>
  <c r="S1093" i="1"/>
  <c r="T1093" i="1"/>
  <c r="Q1093" i="1" s="1"/>
  <c r="S1094" i="1"/>
  <c r="T1094" i="1"/>
  <c r="Q1094" i="1" s="1"/>
  <c r="S1095" i="1"/>
  <c r="T1095" i="1"/>
  <c r="Q1095" i="1" s="1"/>
  <c r="S1096" i="1"/>
  <c r="T1096" i="1"/>
  <c r="Q1096" i="1" s="1"/>
  <c r="S1097" i="1"/>
  <c r="T1097" i="1"/>
  <c r="Q1097" i="1" s="1"/>
  <c r="S1098" i="1"/>
  <c r="T1098" i="1"/>
  <c r="Q1098" i="1" s="1"/>
  <c r="S1099" i="1"/>
  <c r="T1099" i="1"/>
  <c r="Q1099" i="1" s="1"/>
  <c r="S1100" i="1"/>
  <c r="T1100" i="1"/>
  <c r="Q1100" i="1" s="1"/>
  <c r="S1101" i="1"/>
  <c r="T1101" i="1"/>
  <c r="Q1101" i="1" s="1"/>
  <c r="S1102" i="1"/>
  <c r="T1102" i="1"/>
  <c r="Q1102" i="1" s="1"/>
  <c r="S1103" i="1"/>
  <c r="T1103" i="1"/>
  <c r="Q1103" i="1" s="1"/>
  <c r="S1104" i="1"/>
  <c r="T1104" i="1"/>
  <c r="Q1104" i="1" s="1"/>
  <c r="S1105" i="1"/>
  <c r="T1105" i="1"/>
  <c r="Q1105" i="1" s="1"/>
  <c r="S1106" i="1"/>
  <c r="T1106" i="1"/>
  <c r="Q1106" i="1" s="1"/>
  <c r="S1107" i="1"/>
  <c r="T1107" i="1"/>
  <c r="Q1107" i="1" s="1"/>
  <c r="S1108" i="1"/>
  <c r="T1108" i="1"/>
  <c r="Q1108" i="1" s="1"/>
  <c r="S1109" i="1"/>
  <c r="T1109" i="1"/>
  <c r="Q1109" i="1" s="1"/>
  <c r="S1110" i="1"/>
  <c r="T1110" i="1"/>
  <c r="Q1110" i="1" s="1"/>
  <c r="S1111" i="1"/>
  <c r="T1111" i="1"/>
  <c r="Q1111" i="1" s="1"/>
  <c r="S1112" i="1"/>
  <c r="T1112" i="1"/>
  <c r="Q1112" i="1" s="1"/>
  <c r="S1113" i="1"/>
  <c r="T1113" i="1"/>
  <c r="Q1113" i="1" s="1"/>
  <c r="S1114" i="1"/>
  <c r="T1114" i="1"/>
  <c r="Q1114" i="1" s="1"/>
  <c r="S1115" i="1"/>
  <c r="T1115" i="1"/>
  <c r="Q1115" i="1" s="1"/>
  <c r="S1116" i="1"/>
  <c r="T1116" i="1"/>
  <c r="Q1116" i="1" s="1"/>
  <c r="S1117" i="1"/>
  <c r="T1117" i="1"/>
  <c r="Q1117" i="1" s="1"/>
  <c r="S1118" i="1"/>
  <c r="T1118" i="1"/>
  <c r="Q1118" i="1" s="1"/>
  <c r="S1119" i="1"/>
  <c r="T1119" i="1"/>
  <c r="Q1119" i="1" s="1"/>
  <c r="S1120" i="1"/>
  <c r="T1120" i="1"/>
  <c r="Q1120" i="1" s="1"/>
  <c r="S1121" i="1"/>
  <c r="T1121" i="1"/>
  <c r="Q1121" i="1" s="1"/>
  <c r="S1122" i="1"/>
  <c r="T1122" i="1"/>
  <c r="Q1122" i="1" s="1"/>
  <c r="S1123" i="1"/>
  <c r="T1123" i="1"/>
  <c r="Q1123" i="1" s="1"/>
  <c r="S1124" i="1"/>
  <c r="T1124" i="1"/>
  <c r="Q1124" i="1" s="1"/>
  <c r="S1125" i="1"/>
  <c r="T1125" i="1"/>
  <c r="Q1125" i="1" s="1"/>
  <c r="S1126" i="1"/>
  <c r="T1126" i="1"/>
  <c r="Q1126" i="1" s="1"/>
  <c r="S1127" i="1"/>
  <c r="T1127" i="1"/>
  <c r="Q1127" i="1" s="1"/>
  <c r="S1128" i="1"/>
  <c r="T1128" i="1"/>
  <c r="Q1128" i="1" s="1"/>
  <c r="S1129" i="1"/>
  <c r="T1129" i="1"/>
  <c r="Q1129" i="1" s="1"/>
  <c r="S1130" i="1"/>
  <c r="T1130" i="1"/>
  <c r="Q1130" i="1" s="1"/>
  <c r="S1131" i="1"/>
  <c r="T1131" i="1"/>
  <c r="Q1131" i="1" s="1"/>
  <c r="S1132" i="1"/>
  <c r="T1132" i="1"/>
  <c r="Q1132" i="1" s="1"/>
  <c r="S1133" i="1"/>
  <c r="T1133" i="1"/>
  <c r="Q1133" i="1" s="1"/>
  <c r="S1134" i="1"/>
  <c r="T1134" i="1"/>
  <c r="Q1134" i="1" s="1"/>
  <c r="S1135" i="1"/>
  <c r="T1135" i="1"/>
  <c r="Q1135" i="1" s="1"/>
  <c r="S1136" i="1"/>
  <c r="T1136" i="1"/>
  <c r="Q1136" i="1" s="1"/>
  <c r="S1137" i="1"/>
  <c r="T1137" i="1"/>
  <c r="Q1137" i="1" s="1"/>
  <c r="S1138" i="1"/>
  <c r="T1138" i="1"/>
  <c r="Q1138" i="1" s="1"/>
  <c r="S1139" i="1"/>
  <c r="T1139" i="1"/>
  <c r="Q1139" i="1" s="1"/>
  <c r="S1140" i="1"/>
  <c r="T1140" i="1"/>
  <c r="Q1140" i="1" s="1"/>
  <c r="S1141" i="1"/>
  <c r="T1141" i="1"/>
  <c r="Q1141" i="1" s="1"/>
  <c r="S1142" i="1"/>
  <c r="T1142" i="1"/>
  <c r="Q1142" i="1" s="1"/>
  <c r="S1143" i="1"/>
  <c r="T1143" i="1"/>
  <c r="Q1143" i="1" s="1"/>
  <c r="S1144" i="1"/>
  <c r="T1144" i="1"/>
  <c r="S1145" i="1"/>
  <c r="T1145" i="1"/>
  <c r="Q1145" i="1" s="1"/>
  <c r="S1146" i="1"/>
  <c r="T1146" i="1"/>
  <c r="Q1146" i="1" s="1"/>
  <c r="S1147" i="1"/>
  <c r="T1147" i="1"/>
  <c r="Q1147" i="1" s="1"/>
  <c r="S1148" i="1"/>
  <c r="T1148" i="1"/>
  <c r="Q1148" i="1" s="1"/>
  <c r="S1149" i="1"/>
  <c r="T1149" i="1"/>
  <c r="Q1149" i="1" s="1"/>
  <c r="S1150" i="1"/>
  <c r="T1150" i="1"/>
  <c r="Q1150" i="1" s="1"/>
  <c r="S1151" i="1"/>
  <c r="T1151" i="1"/>
  <c r="Q1151" i="1" s="1"/>
  <c r="S1152" i="1"/>
  <c r="T1152" i="1"/>
  <c r="Q1152" i="1" s="1"/>
  <c r="S1153" i="1"/>
  <c r="T1153" i="1"/>
  <c r="Q1153" i="1" s="1"/>
  <c r="S1154" i="1"/>
  <c r="T1154" i="1"/>
  <c r="Q1154" i="1" s="1"/>
  <c r="S1155" i="1"/>
  <c r="T1155" i="1"/>
  <c r="Q1155" i="1" s="1"/>
  <c r="S1156" i="1"/>
  <c r="T1156" i="1"/>
  <c r="Q1156" i="1" s="1"/>
  <c r="S1157" i="1"/>
  <c r="T1157" i="1"/>
  <c r="Q1157" i="1" s="1"/>
  <c r="S1158" i="1"/>
  <c r="T1158" i="1"/>
  <c r="Q1158" i="1" s="1"/>
  <c r="S1159" i="1"/>
  <c r="T1159" i="1"/>
  <c r="Q1159" i="1" s="1"/>
  <c r="S1160" i="1"/>
  <c r="T1160" i="1"/>
  <c r="Q1160" i="1" s="1"/>
  <c r="S1161" i="1"/>
  <c r="T1161" i="1"/>
  <c r="Q1161" i="1" s="1"/>
  <c r="S1162" i="1"/>
  <c r="T1162" i="1"/>
  <c r="Q1162" i="1" s="1"/>
  <c r="S1163" i="1"/>
  <c r="T1163" i="1"/>
  <c r="Q1163" i="1" s="1"/>
  <c r="S1164" i="1"/>
  <c r="T1164" i="1"/>
  <c r="Q1164" i="1" s="1"/>
  <c r="S1165" i="1"/>
  <c r="T1165" i="1"/>
  <c r="Q1165" i="1" s="1"/>
  <c r="S1166" i="1"/>
  <c r="T1166" i="1"/>
  <c r="Q1166" i="1" s="1"/>
  <c r="S1167" i="1"/>
  <c r="T1167" i="1"/>
  <c r="Q1167" i="1" s="1"/>
  <c r="S1168" i="1"/>
  <c r="T1168" i="1"/>
  <c r="Q1168" i="1" s="1"/>
  <c r="S1169" i="1"/>
  <c r="T1169" i="1"/>
  <c r="Q1169" i="1" s="1"/>
  <c r="S1170" i="1"/>
  <c r="T1170" i="1"/>
  <c r="Q1170" i="1" s="1"/>
  <c r="S1171" i="1"/>
  <c r="T1171" i="1"/>
  <c r="Q1171" i="1" s="1"/>
  <c r="S1172" i="1"/>
  <c r="T1172" i="1"/>
  <c r="S1173" i="1"/>
  <c r="T1173" i="1"/>
  <c r="Q1173" i="1" s="1"/>
  <c r="S1174" i="1"/>
  <c r="T1174" i="1"/>
  <c r="Q1174" i="1" s="1"/>
  <c r="S1175" i="1"/>
  <c r="T1175" i="1"/>
  <c r="Q1175" i="1" s="1"/>
  <c r="S1176" i="1"/>
  <c r="T1176" i="1"/>
  <c r="Q1176" i="1" s="1"/>
  <c r="S1177" i="1"/>
  <c r="T1177" i="1"/>
  <c r="Q1177" i="1" s="1"/>
  <c r="S1178" i="1"/>
  <c r="T1178" i="1"/>
  <c r="Q1178" i="1" s="1"/>
  <c r="S1179" i="1"/>
  <c r="T1179" i="1"/>
  <c r="Q1179" i="1" s="1"/>
  <c r="S1180" i="1"/>
  <c r="T1180" i="1"/>
  <c r="Q1180" i="1" s="1"/>
  <c r="S1181" i="1"/>
  <c r="T1181" i="1"/>
  <c r="Q1181" i="1" s="1"/>
  <c r="S1182" i="1"/>
  <c r="T1182" i="1"/>
  <c r="Q1182" i="1" s="1"/>
  <c r="S1183" i="1"/>
  <c r="T1183" i="1"/>
  <c r="Q1183" i="1" s="1"/>
  <c r="S1184" i="1"/>
  <c r="T1184" i="1"/>
  <c r="Q1184" i="1" s="1"/>
  <c r="S1185" i="1"/>
  <c r="T1185" i="1"/>
  <c r="Q1185" i="1" s="1"/>
  <c r="S1186" i="1"/>
  <c r="T1186" i="1"/>
  <c r="Q1186" i="1" s="1"/>
  <c r="S1187" i="1"/>
  <c r="T1187" i="1"/>
  <c r="Q1187" i="1" s="1"/>
  <c r="S1188" i="1"/>
  <c r="T1188" i="1"/>
  <c r="Q1188" i="1" s="1"/>
  <c r="S1189" i="1"/>
  <c r="T1189" i="1"/>
  <c r="Q1189" i="1" s="1"/>
  <c r="S1190" i="1"/>
  <c r="T1190" i="1"/>
  <c r="Q1190" i="1" s="1"/>
  <c r="S1191" i="1"/>
  <c r="T1191" i="1"/>
  <c r="Q1191" i="1" s="1"/>
  <c r="S1192" i="1"/>
  <c r="T1192" i="1"/>
  <c r="S1193" i="1"/>
  <c r="T1193" i="1"/>
  <c r="Q1193" i="1" s="1"/>
  <c r="S1194" i="1"/>
  <c r="T1194" i="1"/>
  <c r="Q1194" i="1" s="1"/>
  <c r="S1195" i="1"/>
  <c r="T1195" i="1"/>
  <c r="Q1195" i="1" s="1"/>
  <c r="S1196" i="1"/>
  <c r="T1196" i="1"/>
  <c r="Q1196" i="1" s="1"/>
  <c r="S1197" i="1"/>
  <c r="T1197" i="1"/>
  <c r="Q1197" i="1" s="1"/>
  <c r="S1198" i="1"/>
  <c r="T1198" i="1"/>
  <c r="Q1198" i="1" s="1"/>
  <c r="S1199" i="1"/>
  <c r="T1199" i="1"/>
  <c r="Q1199" i="1" s="1"/>
  <c r="S1200" i="1"/>
  <c r="T1200" i="1"/>
  <c r="Q1200" i="1" s="1"/>
  <c r="S1201" i="1"/>
  <c r="T1201" i="1"/>
  <c r="Q1201" i="1" s="1"/>
  <c r="S1202" i="1"/>
  <c r="T1202" i="1"/>
  <c r="Q1202" i="1" s="1"/>
  <c r="S1203" i="1"/>
  <c r="T1203" i="1"/>
  <c r="Q1203" i="1" s="1"/>
  <c r="S1204" i="1"/>
  <c r="T1204" i="1"/>
  <c r="Q1204" i="1" s="1"/>
  <c r="S1205" i="1"/>
  <c r="T1205" i="1"/>
  <c r="Q1205" i="1" s="1"/>
  <c r="S1206" i="1"/>
  <c r="T1206" i="1"/>
  <c r="Q1206" i="1" s="1"/>
  <c r="S1207" i="1"/>
  <c r="T1207" i="1"/>
  <c r="Q1207" i="1" s="1"/>
  <c r="S1208" i="1"/>
  <c r="T1208" i="1"/>
  <c r="Q1208" i="1" s="1"/>
  <c r="S1209" i="1"/>
  <c r="T1209" i="1"/>
  <c r="Q1209" i="1" s="1"/>
  <c r="S1210" i="1"/>
  <c r="T1210" i="1"/>
  <c r="Q1210" i="1" s="1"/>
  <c r="S1211" i="1"/>
  <c r="T1211" i="1"/>
  <c r="Q1211" i="1" s="1"/>
  <c r="S1212" i="1"/>
  <c r="T1212" i="1"/>
  <c r="Q1212" i="1" s="1"/>
  <c r="S1213" i="1"/>
  <c r="T1213" i="1"/>
  <c r="Q1213" i="1" s="1"/>
  <c r="S1214" i="1"/>
  <c r="T1214" i="1"/>
  <c r="Q1214" i="1" s="1"/>
  <c r="S1215" i="1"/>
  <c r="T1215" i="1"/>
  <c r="Q1215" i="1" s="1"/>
  <c r="S1216" i="1"/>
  <c r="T1216" i="1"/>
  <c r="S1217" i="1"/>
  <c r="T1217" i="1"/>
  <c r="Q1217" i="1" s="1"/>
  <c r="S1218" i="1"/>
  <c r="T1218" i="1"/>
  <c r="Q1218" i="1" s="1"/>
  <c r="S1219" i="1"/>
  <c r="T1219" i="1"/>
  <c r="Q1219" i="1" s="1"/>
  <c r="S1220" i="1"/>
  <c r="T1220" i="1"/>
  <c r="Q1220" i="1" s="1"/>
  <c r="S1221" i="1"/>
  <c r="T1221" i="1"/>
  <c r="Q1221" i="1" s="1"/>
  <c r="S1222" i="1"/>
  <c r="T1222" i="1"/>
  <c r="Q1222" i="1" s="1"/>
  <c r="S1223" i="1"/>
  <c r="T1223" i="1"/>
  <c r="Q1223" i="1" s="1"/>
  <c r="S1224" i="1"/>
  <c r="T1224" i="1"/>
  <c r="Q1224" i="1" s="1"/>
  <c r="S1225" i="1"/>
  <c r="T1225" i="1"/>
  <c r="Q1225" i="1" s="1"/>
  <c r="S1226" i="1"/>
  <c r="T1226" i="1"/>
  <c r="Q1226" i="1" s="1"/>
  <c r="S1227" i="1"/>
  <c r="T1227" i="1"/>
  <c r="Q1227" i="1" s="1"/>
  <c r="S1228" i="1"/>
  <c r="T1228" i="1"/>
  <c r="Q1228" i="1" s="1"/>
  <c r="S1229" i="1"/>
  <c r="T1229" i="1"/>
  <c r="Q1229" i="1" s="1"/>
  <c r="S1230" i="1"/>
  <c r="T1230" i="1"/>
  <c r="Q1230" i="1" s="1"/>
  <c r="S1231" i="1"/>
  <c r="T1231" i="1"/>
  <c r="Q1231" i="1" s="1"/>
  <c r="S1232" i="1"/>
  <c r="T1232" i="1"/>
  <c r="Q1232" i="1" s="1"/>
  <c r="S1233" i="1"/>
  <c r="T1233" i="1"/>
  <c r="Q1233" i="1" s="1"/>
  <c r="S1234" i="1"/>
  <c r="T1234" i="1"/>
  <c r="Q1234" i="1" s="1"/>
  <c r="S1235" i="1"/>
  <c r="T1235" i="1"/>
  <c r="Q1235" i="1" s="1"/>
  <c r="S1236" i="1"/>
  <c r="T1236" i="1"/>
  <c r="Q1236" i="1" s="1"/>
  <c r="S1237" i="1"/>
  <c r="T1237" i="1"/>
  <c r="Q1237" i="1" s="1"/>
  <c r="S1238" i="1"/>
  <c r="T1238" i="1"/>
  <c r="Q1238" i="1" s="1"/>
  <c r="S1239" i="1"/>
  <c r="T1239" i="1"/>
  <c r="Q1239" i="1" s="1"/>
  <c r="S1240" i="1"/>
  <c r="T1240" i="1"/>
  <c r="Q1240" i="1" s="1"/>
  <c r="S1241" i="1"/>
  <c r="T1241" i="1"/>
  <c r="Q1241" i="1" s="1"/>
  <c r="S1242" i="1"/>
  <c r="T1242" i="1"/>
  <c r="Q1242" i="1" s="1"/>
  <c r="S1243" i="1"/>
  <c r="T1243" i="1"/>
  <c r="Q1243" i="1" s="1"/>
  <c r="S1244" i="1"/>
  <c r="T1244" i="1"/>
  <c r="Q1244" i="1" s="1"/>
  <c r="S1245" i="1"/>
  <c r="T1245" i="1"/>
  <c r="Q1245" i="1" s="1"/>
  <c r="S1246" i="1"/>
  <c r="T1246" i="1"/>
  <c r="Q1246" i="1" s="1"/>
  <c r="S1247" i="1"/>
  <c r="T1247" i="1"/>
  <c r="Q1247" i="1" s="1"/>
  <c r="S1248" i="1"/>
  <c r="T1248" i="1"/>
  <c r="Q1248" i="1" s="1"/>
  <c r="S1249" i="1"/>
  <c r="T1249" i="1"/>
  <c r="Q1249" i="1" s="1"/>
  <c r="S1250" i="1"/>
  <c r="T1250" i="1"/>
  <c r="Q1250" i="1" s="1"/>
  <c r="S1251" i="1"/>
  <c r="T1251" i="1"/>
  <c r="Q1251" i="1" s="1"/>
  <c r="S1252" i="1"/>
  <c r="T1252" i="1"/>
  <c r="Q1252" i="1" s="1"/>
  <c r="S1253" i="1"/>
  <c r="T1253" i="1"/>
  <c r="Q1253" i="1" s="1"/>
  <c r="S1254" i="1"/>
  <c r="T1254" i="1"/>
  <c r="Q1254" i="1" s="1"/>
  <c r="S1255" i="1"/>
  <c r="T1255" i="1"/>
  <c r="Q1255" i="1" s="1"/>
  <c r="S1256" i="1"/>
  <c r="T1256" i="1"/>
  <c r="Q1256" i="1" s="1"/>
  <c r="S1257" i="1"/>
  <c r="T1257" i="1"/>
  <c r="Q1257" i="1" s="1"/>
  <c r="S1258" i="1"/>
  <c r="T1258" i="1"/>
  <c r="Q1258" i="1" s="1"/>
  <c r="S1259" i="1"/>
  <c r="T1259" i="1"/>
  <c r="Q1259" i="1" s="1"/>
  <c r="S1260" i="1"/>
  <c r="T1260" i="1"/>
  <c r="Q1260" i="1" s="1"/>
  <c r="S1261" i="1"/>
  <c r="T1261" i="1"/>
  <c r="Q1261" i="1" s="1"/>
  <c r="S1262" i="1"/>
  <c r="T1262" i="1"/>
  <c r="Q1262" i="1" s="1"/>
  <c r="S1263" i="1"/>
  <c r="T1263" i="1"/>
  <c r="Q1263" i="1" s="1"/>
  <c r="S1264" i="1"/>
  <c r="T1264" i="1"/>
  <c r="Q1264" i="1" s="1"/>
  <c r="S1265" i="1"/>
  <c r="T1265" i="1"/>
  <c r="Q1265" i="1" s="1"/>
  <c r="S1266" i="1"/>
  <c r="T1266" i="1"/>
  <c r="Q1266" i="1" s="1"/>
  <c r="S1267" i="1"/>
  <c r="T1267" i="1"/>
  <c r="Q1267" i="1" s="1"/>
  <c r="S1268" i="1"/>
  <c r="T1268" i="1"/>
  <c r="Q1268" i="1" s="1"/>
  <c r="S1269" i="1"/>
  <c r="T1269" i="1"/>
  <c r="Q1269" i="1" s="1"/>
  <c r="S1270" i="1"/>
  <c r="T1270" i="1"/>
  <c r="Q1270" i="1" s="1"/>
  <c r="S1271" i="1"/>
  <c r="T1271" i="1"/>
  <c r="Q1271" i="1" s="1"/>
  <c r="S1272" i="1"/>
  <c r="T1272" i="1"/>
  <c r="Q1272" i="1" s="1"/>
  <c r="S1273" i="1"/>
  <c r="T1273" i="1"/>
  <c r="Q1273" i="1" s="1"/>
  <c r="S1274" i="1"/>
  <c r="T1274" i="1"/>
  <c r="Q1274" i="1" s="1"/>
  <c r="S1275" i="1"/>
  <c r="T1275" i="1"/>
  <c r="Q1275" i="1" s="1"/>
  <c r="S1276" i="1"/>
  <c r="T1276" i="1"/>
  <c r="Q1276" i="1" s="1"/>
  <c r="S1277" i="1"/>
  <c r="T1277" i="1"/>
  <c r="Q1277" i="1" s="1"/>
  <c r="S1278" i="1"/>
  <c r="T1278" i="1"/>
  <c r="Q1278" i="1" s="1"/>
  <c r="S1279" i="1"/>
  <c r="T1279" i="1"/>
  <c r="Q1279" i="1" s="1"/>
  <c r="S1280" i="1"/>
  <c r="T1280" i="1"/>
  <c r="Q1280" i="1" s="1"/>
  <c r="S1281" i="1"/>
  <c r="T1281" i="1"/>
  <c r="Q1281" i="1" s="1"/>
  <c r="S1282" i="1"/>
  <c r="T1282" i="1"/>
  <c r="Q1282" i="1" s="1"/>
  <c r="S1283" i="1"/>
  <c r="T1283" i="1"/>
  <c r="Q1283" i="1" s="1"/>
  <c r="S1284" i="1"/>
  <c r="T1284" i="1"/>
  <c r="Q1284" i="1" s="1"/>
  <c r="S1285" i="1"/>
  <c r="T1285" i="1"/>
  <c r="Q1285" i="1" s="1"/>
  <c r="S1286" i="1"/>
  <c r="T1286" i="1"/>
  <c r="Q1286" i="1" s="1"/>
  <c r="S1287" i="1"/>
  <c r="T1287" i="1"/>
  <c r="Q1287" i="1" s="1"/>
  <c r="S1288" i="1"/>
  <c r="T1288" i="1"/>
  <c r="Q1288" i="1" s="1"/>
  <c r="S1289" i="1"/>
  <c r="T1289" i="1"/>
  <c r="Q1289" i="1" s="1"/>
  <c r="S1290" i="1"/>
  <c r="T1290" i="1"/>
  <c r="Q1290" i="1" s="1"/>
  <c r="S1291" i="1"/>
  <c r="T1291" i="1"/>
  <c r="Q1291" i="1" s="1"/>
  <c r="S1292" i="1"/>
  <c r="T1292" i="1"/>
  <c r="S1293" i="1"/>
  <c r="T1293" i="1"/>
  <c r="Q1293" i="1" s="1"/>
  <c r="S1294" i="1"/>
  <c r="T1294" i="1"/>
  <c r="Q1294" i="1" s="1"/>
  <c r="S1295" i="1"/>
  <c r="T1295" i="1"/>
  <c r="Q1295" i="1" s="1"/>
  <c r="S1296" i="1"/>
  <c r="T1296" i="1"/>
  <c r="Q1296" i="1" s="1"/>
  <c r="S1297" i="1"/>
  <c r="T1297" i="1"/>
  <c r="Q1297" i="1" s="1"/>
  <c r="S1298" i="1"/>
  <c r="T1298" i="1"/>
  <c r="Q1298" i="1" s="1"/>
  <c r="S1299" i="1"/>
  <c r="T1299" i="1"/>
  <c r="Q1299" i="1" s="1"/>
  <c r="S1300" i="1"/>
  <c r="T1300" i="1"/>
  <c r="Q1300" i="1" s="1"/>
  <c r="S1301" i="1"/>
  <c r="T1301" i="1"/>
  <c r="Q1301" i="1" s="1"/>
  <c r="S1302" i="1"/>
  <c r="T1302" i="1"/>
  <c r="Q1302" i="1" s="1"/>
  <c r="S1303" i="1"/>
  <c r="T1303" i="1"/>
  <c r="Q1303" i="1" s="1"/>
  <c r="S1304" i="1"/>
  <c r="T1304" i="1"/>
  <c r="Q1304" i="1" s="1"/>
  <c r="S1305" i="1"/>
  <c r="T1305" i="1"/>
  <c r="Q1305" i="1" s="1"/>
  <c r="S1306" i="1"/>
  <c r="T1306" i="1"/>
  <c r="Q1306" i="1" s="1"/>
  <c r="S1307" i="1"/>
  <c r="T1307" i="1"/>
  <c r="Q1307" i="1" s="1"/>
  <c r="S1308" i="1"/>
  <c r="T1308" i="1"/>
  <c r="Q1308" i="1" s="1"/>
  <c r="S1309" i="1"/>
  <c r="T1309" i="1"/>
  <c r="Q1309" i="1" s="1"/>
  <c r="S1310" i="1"/>
  <c r="T1310" i="1"/>
  <c r="Q1310" i="1" s="1"/>
  <c r="S1311" i="1"/>
  <c r="T1311" i="1"/>
  <c r="Q1311" i="1" s="1"/>
  <c r="S1312" i="1"/>
  <c r="T1312" i="1"/>
  <c r="Q1312" i="1" s="1"/>
  <c r="S1313" i="1"/>
  <c r="T1313" i="1"/>
  <c r="Q1313" i="1" s="1"/>
  <c r="S1314" i="1"/>
  <c r="T1314" i="1"/>
  <c r="Q1314" i="1" s="1"/>
  <c r="S1315" i="1"/>
  <c r="T1315" i="1"/>
  <c r="Q1315" i="1" s="1"/>
  <c r="S1316" i="1"/>
  <c r="T1316" i="1"/>
  <c r="Q1316" i="1" s="1"/>
  <c r="S1317" i="1"/>
  <c r="T1317" i="1"/>
  <c r="Q1317" i="1" s="1"/>
  <c r="S1318" i="1"/>
  <c r="T1318" i="1"/>
  <c r="Q1318" i="1" s="1"/>
  <c r="S1319" i="1"/>
  <c r="T1319" i="1"/>
  <c r="Q1319" i="1" s="1"/>
  <c r="S1320" i="1"/>
  <c r="T1320" i="1"/>
  <c r="Q1320" i="1" s="1"/>
  <c r="S1321" i="1"/>
  <c r="T1321" i="1"/>
  <c r="Q1321" i="1" s="1"/>
  <c r="S1322" i="1"/>
  <c r="T1322" i="1"/>
  <c r="Q1322" i="1" s="1"/>
  <c r="S1323" i="1"/>
  <c r="T1323" i="1"/>
  <c r="Q1323" i="1" s="1"/>
  <c r="S1324" i="1"/>
  <c r="T1324" i="1"/>
  <c r="Q1324" i="1" s="1"/>
  <c r="S1325" i="1"/>
  <c r="T1325" i="1"/>
  <c r="Q1325" i="1" s="1"/>
  <c r="S1326" i="1"/>
  <c r="T1326" i="1"/>
  <c r="Q1326" i="1" s="1"/>
  <c r="S1327" i="1"/>
  <c r="T1327" i="1"/>
  <c r="Q1327" i="1" s="1"/>
  <c r="S1328" i="1"/>
  <c r="T1328" i="1"/>
  <c r="Q1328" i="1" s="1"/>
  <c r="S1329" i="1"/>
  <c r="T1329" i="1"/>
  <c r="Q1329" i="1" s="1"/>
  <c r="S1330" i="1"/>
  <c r="T1330" i="1"/>
  <c r="Q1330" i="1" s="1"/>
  <c r="S1331" i="1"/>
  <c r="T1331" i="1"/>
  <c r="Q1331" i="1" s="1"/>
  <c r="S1332" i="1"/>
  <c r="T1332" i="1"/>
  <c r="Q1332" i="1" s="1"/>
  <c r="S1333" i="1"/>
  <c r="T1333" i="1"/>
  <c r="Q1333" i="1" s="1"/>
  <c r="S1334" i="1"/>
  <c r="T1334" i="1"/>
  <c r="Q1334" i="1" s="1"/>
  <c r="S1335" i="1"/>
  <c r="T1335" i="1"/>
  <c r="Q1335" i="1" s="1"/>
  <c r="S1336" i="1"/>
  <c r="T1336" i="1"/>
  <c r="Q1336" i="1" s="1"/>
  <c r="S1337" i="1"/>
  <c r="T1337" i="1"/>
  <c r="Q1337" i="1" s="1"/>
  <c r="S1338" i="1"/>
  <c r="T1338" i="1"/>
  <c r="Q1338" i="1" s="1"/>
  <c r="S1339" i="1"/>
  <c r="T1339" i="1"/>
  <c r="Q1339" i="1" s="1"/>
  <c r="S1340" i="1"/>
  <c r="T1340" i="1"/>
  <c r="Q1340" i="1" s="1"/>
  <c r="S1341" i="1"/>
  <c r="T1341" i="1"/>
  <c r="Q1341" i="1" s="1"/>
  <c r="S1342" i="1"/>
  <c r="T1342" i="1"/>
  <c r="Q1342" i="1" s="1"/>
  <c r="S1343" i="1"/>
  <c r="T1343" i="1"/>
  <c r="Q1343" i="1" s="1"/>
  <c r="S1344" i="1"/>
  <c r="T1344" i="1"/>
  <c r="Q1344" i="1" s="1"/>
  <c r="S1345" i="1"/>
  <c r="T1345" i="1"/>
  <c r="Q1345" i="1" s="1"/>
  <c r="S1346" i="1"/>
  <c r="T1346" i="1"/>
  <c r="Q1346" i="1" s="1"/>
  <c r="S1347" i="1"/>
  <c r="T1347" i="1"/>
  <c r="Q1347" i="1" s="1"/>
  <c r="S1348" i="1"/>
  <c r="T1348" i="1"/>
  <c r="Q1348" i="1" s="1"/>
  <c r="S1349" i="1"/>
  <c r="T1349" i="1"/>
  <c r="Q1349" i="1" s="1"/>
  <c r="S1350" i="1"/>
  <c r="T1350" i="1"/>
  <c r="Q1350" i="1" s="1"/>
  <c r="S1351" i="1"/>
  <c r="T1351" i="1"/>
  <c r="Q1351" i="1" s="1"/>
  <c r="S1352" i="1"/>
  <c r="T1352" i="1"/>
  <c r="Q1352" i="1" s="1"/>
  <c r="S1353" i="1"/>
  <c r="T1353" i="1"/>
  <c r="Q1353" i="1" s="1"/>
  <c r="S1354" i="1"/>
  <c r="T1354" i="1"/>
  <c r="Q1354" i="1" s="1"/>
  <c r="S1355" i="1"/>
  <c r="T1355" i="1"/>
  <c r="Q1355" i="1" s="1"/>
  <c r="S1356" i="1"/>
  <c r="T1356" i="1"/>
  <c r="Q1356" i="1" s="1"/>
  <c r="S1357" i="1"/>
  <c r="T1357" i="1"/>
  <c r="Q1357" i="1" s="1"/>
  <c r="S1358" i="1"/>
  <c r="T1358" i="1"/>
  <c r="Q1358" i="1" s="1"/>
  <c r="S1359" i="1"/>
  <c r="T1359" i="1"/>
  <c r="Q1359" i="1" s="1"/>
  <c r="S1360" i="1"/>
  <c r="T1360" i="1"/>
  <c r="Q1360" i="1" s="1"/>
  <c r="S1361" i="1"/>
  <c r="T1361" i="1"/>
  <c r="Q1361" i="1" s="1"/>
  <c r="S1362" i="1"/>
  <c r="T1362" i="1"/>
  <c r="Q1362" i="1" s="1"/>
  <c r="S1363" i="1"/>
  <c r="T1363" i="1"/>
  <c r="Q1363" i="1" s="1"/>
  <c r="S1364" i="1"/>
  <c r="T1364" i="1"/>
  <c r="Q1364" i="1" s="1"/>
  <c r="S1365" i="1"/>
  <c r="T1365" i="1"/>
  <c r="Q1365" i="1" s="1"/>
  <c r="S1366" i="1"/>
  <c r="T1366" i="1"/>
  <c r="Q1366" i="1" s="1"/>
  <c r="S1367" i="1"/>
  <c r="T1367" i="1"/>
  <c r="Q1367" i="1" s="1"/>
  <c r="S1368" i="1"/>
  <c r="T1368" i="1"/>
  <c r="Q1368" i="1" s="1"/>
  <c r="S1369" i="1"/>
  <c r="T1369" i="1"/>
  <c r="Q1369" i="1" s="1"/>
  <c r="S1370" i="1"/>
  <c r="T1370" i="1"/>
  <c r="Q1370" i="1" s="1"/>
  <c r="S1371" i="1"/>
  <c r="T1371" i="1"/>
  <c r="Q1371" i="1" s="1"/>
  <c r="S1372" i="1"/>
  <c r="T1372" i="1"/>
  <c r="Q1372" i="1" s="1"/>
  <c r="S1373" i="1"/>
  <c r="T1373" i="1"/>
  <c r="Q1373" i="1" s="1"/>
  <c r="S1374" i="1"/>
  <c r="T1374" i="1"/>
  <c r="Q1374" i="1" s="1"/>
  <c r="S1375" i="1"/>
  <c r="T1375" i="1"/>
  <c r="Q1375" i="1" s="1"/>
  <c r="S1376" i="1"/>
  <c r="T1376" i="1"/>
  <c r="Q1376" i="1" s="1"/>
  <c r="S1377" i="1"/>
  <c r="T1377" i="1"/>
  <c r="Q1377" i="1" s="1"/>
  <c r="S1378" i="1"/>
  <c r="T1378" i="1"/>
  <c r="Q1378" i="1" s="1"/>
  <c r="S1379" i="1"/>
  <c r="T1379" i="1"/>
  <c r="Q1379" i="1" s="1"/>
  <c r="S1380" i="1"/>
  <c r="T1380" i="1"/>
  <c r="Q1380" i="1" s="1"/>
  <c r="S1381" i="1"/>
  <c r="T1381" i="1"/>
  <c r="Q1381" i="1" s="1"/>
  <c r="S1382" i="1"/>
  <c r="T1382" i="1"/>
  <c r="Q1382" i="1" s="1"/>
  <c r="S1383" i="1"/>
  <c r="T1383" i="1"/>
  <c r="Q1383" i="1" s="1"/>
  <c r="S1384" i="1"/>
  <c r="T1384" i="1"/>
  <c r="Q1384" i="1" s="1"/>
  <c r="S1385" i="1"/>
  <c r="T1385" i="1"/>
  <c r="Q1385" i="1" s="1"/>
  <c r="S1386" i="1"/>
  <c r="T1386" i="1"/>
  <c r="Q1386" i="1" s="1"/>
  <c r="S1387" i="1"/>
  <c r="T1387" i="1"/>
  <c r="Q1387" i="1" s="1"/>
  <c r="S1388" i="1"/>
  <c r="T1388" i="1"/>
  <c r="Q1388" i="1" s="1"/>
  <c r="S1389" i="1"/>
  <c r="T1389" i="1"/>
  <c r="Q1389" i="1" s="1"/>
  <c r="S1390" i="1"/>
  <c r="T1390" i="1"/>
  <c r="Q1390" i="1" s="1"/>
  <c r="S1391" i="1"/>
  <c r="T1391" i="1"/>
  <c r="Q1391" i="1" s="1"/>
  <c r="S1392" i="1"/>
  <c r="T1392" i="1"/>
  <c r="Q1392" i="1" s="1"/>
  <c r="S1393" i="1"/>
  <c r="T1393" i="1"/>
  <c r="Q1393" i="1" s="1"/>
  <c r="S1394" i="1"/>
  <c r="T1394" i="1"/>
  <c r="Q1394" i="1" s="1"/>
  <c r="S1395" i="1"/>
  <c r="T1395" i="1"/>
  <c r="Q1395" i="1" s="1"/>
  <c r="S1396" i="1"/>
  <c r="T1396" i="1"/>
  <c r="Q1396" i="1" s="1"/>
  <c r="S1397" i="1"/>
  <c r="T1397" i="1"/>
  <c r="Q1397" i="1" s="1"/>
  <c r="S1398" i="1"/>
  <c r="T1398" i="1"/>
  <c r="Q1398" i="1" s="1"/>
  <c r="S1399" i="1"/>
  <c r="T1399" i="1"/>
  <c r="Q1399" i="1" s="1"/>
  <c r="S1400" i="1"/>
  <c r="T1400" i="1"/>
  <c r="Q1400" i="1" s="1"/>
  <c r="S1401" i="1"/>
  <c r="T1401" i="1"/>
  <c r="Q1401" i="1" s="1"/>
  <c r="S1402" i="1"/>
  <c r="T1402" i="1"/>
  <c r="Q1402" i="1" s="1"/>
  <c r="S1403" i="1"/>
  <c r="T1403" i="1"/>
  <c r="Q1403" i="1" s="1"/>
  <c r="S1404" i="1"/>
  <c r="T1404" i="1"/>
  <c r="Q1404" i="1" s="1"/>
  <c r="S1405" i="1"/>
  <c r="T1405" i="1"/>
  <c r="Q1405" i="1" s="1"/>
  <c r="S1406" i="1"/>
  <c r="T1406" i="1"/>
  <c r="Q1406" i="1" s="1"/>
  <c r="S1407" i="1"/>
  <c r="T1407" i="1"/>
  <c r="Q1407" i="1" s="1"/>
  <c r="S1408" i="1"/>
  <c r="T1408" i="1"/>
  <c r="Q1408" i="1" s="1"/>
  <c r="S1409" i="1"/>
  <c r="T1409" i="1"/>
  <c r="Q1409" i="1" s="1"/>
  <c r="S1410" i="1"/>
  <c r="T1410" i="1"/>
  <c r="Q1410" i="1" s="1"/>
  <c r="S1411" i="1"/>
  <c r="T1411" i="1"/>
  <c r="Q1411" i="1" s="1"/>
  <c r="S1412" i="1"/>
  <c r="T1412" i="1"/>
  <c r="Q1412" i="1" s="1"/>
  <c r="S1413" i="1"/>
  <c r="T1413" i="1"/>
  <c r="Q1413" i="1" s="1"/>
  <c r="S1414" i="1"/>
  <c r="T1414" i="1"/>
  <c r="Q1414" i="1" s="1"/>
  <c r="S1415" i="1"/>
  <c r="T1415" i="1"/>
  <c r="Q1415" i="1" s="1"/>
  <c r="S1416" i="1"/>
  <c r="T1416" i="1"/>
  <c r="Q1416" i="1" s="1"/>
  <c r="S1417" i="1"/>
  <c r="T1417" i="1"/>
  <c r="Q1417" i="1" s="1"/>
  <c r="S1418" i="1"/>
  <c r="T1418" i="1"/>
  <c r="Q1418" i="1" s="1"/>
  <c r="S1419" i="1"/>
  <c r="T1419" i="1"/>
  <c r="Q1419" i="1" s="1"/>
  <c r="S1420" i="1"/>
  <c r="T1420" i="1"/>
  <c r="Q1420" i="1" s="1"/>
  <c r="S1421" i="1"/>
  <c r="T1421" i="1"/>
  <c r="Q1421" i="1" s="1"/>
  <c r="S1422" i="1"/>
  <c r="T1422" i="1"/>
  <c r="Q1422" i="1" s="1"/>
  <c r="S1423" i="1"/>
  <c r="T1423" i="1"/>
  <c r="Q1423" i="1" s="1"/>
  <c r="S1424" i="1"/>
  <c r="T1424" i="1"/>
  <c r="Q1424" i="1" s="1"/>
  <c r="S1425" i="1"/>
  <c r="T1425" i="1"/>
  <c r="Q1425" i="1" s="1"/>
  <c r="S1426" i="1"/>
  <c r="T1426" i="1"/>
  <c r="Q1426" i="1" s="1"/>
  <c r="S1427" i="1"/>
  <c r="T1427" i="1"/>
  <c r="S1428" i="1"/>
  <c r="T1428" i="1"/>
  <c r="Q1428" i="1" s="1"/>
  <c r="S1429" i="1"/>
  <c r="T1429" i="1"/>
  <c r="Q1429" i="1" s="1"/>
  <c r="S1430" i="1"/>
  <c r="T1430" i="1"/>
  <c r="Q1430" i="1" s="1"/>
  <c r="S1431" i="1"/>
  <c r="T1431" i="1"/>
  <c r="Q1431" i="1" s="1"/>
  <c r="S1432" i="1"/>
  <c r="T1432" i="1"/>
  <c r="Q1432" i="1" s="1"/>
  <c r="S1433" i="1"/>
  <c r="T1433" i="1"/>
  <c r="Q1433" i="1" s="1"/>
  <c r="S1434" i="1"/>
  <c r="T1434" i="1"/>
  <c r="Q1434" i="1" s="1"/>
  <c r="S1435" i="1"/>
  <c r="T1435" i="1"/>
  <c r="Q1435" i="1" s="1"/>
  <c r="S1436" i="1"/>
  <c r="T1436" i="1"/>
  <c r="Q1436" i="1" s="1"/>
  <c r="S1437" i="1"/>
  <c r="T1437" i="1"/>
  <c r="Q1437" i="1" s="1"/>
  <c r="S1438" i="1"/>
  <c r="T1438" i="1"/>
  <c r="Q1438" i="1" s="1"/>
  <c r="S1439" i="1"/>
  <c r="T1439" i="1"/>
  <c r="Q1439" i="1" s="1"/>
  <c r="S1440" i="1"/>
  <c r="T1440" i="1"/>
  <c r="Q1440" i="1" s="1"/>
  <c r="S1441" i="1"/>
  <c r="T1441" i="1"/>
  <c r="Q1441" i="1" s="1"/>
  <c r="S1442" i="1"/>
  <c r="T1442" i="1"/>
  <c r="Q1442" i="1" s="1"/>
  <c r="S1443" i="1"/>
  <c r="T1443" i="1"/>
  <c r="Q1443" i="1" s="1"/>
  <c r="S1444" i="1"/>
  <c r="T1444" i="1"/>
  <c r="Q1444" i="1" s="1"/>
  <c r="S1445" i="1"/>
  <c r="T1445" i="1"/>
  <c r="Q1445" i="1" s="1"/>
  <c r="S1446" i="1"/>
  <c r="T1446" i="1"/>
  <c r="Q1446" i="1" s="1"/>
  <c r="S1447" i="1"/>
  <c r="T1447" i="1"/>
  <c r="Q1447" i="1" s="1"/>
  <c r="S1448" i="1"/>
  <c r="T1448" i="1"/>
  <c r="Q1448" i="1" s="1"/>
  <c r="S1449" i="1"/>
  <c r="T1449" i="1"/>
  <c r="Q1449" i="1" s="1"/>
  <c r="S1450" i="1"/>
  <c r="T1450" i="1"/>
  <c r="Q1450" i="1" s="1"/>
  <c r="S1451" i="1"/>
  <c r="T1451" i="1"/>
  <c r="Q1451" i="1" s="1"/>
  <c r="S1452" i="1"/>
  <c r="T1452" i="1"/>
  <c r="Q1452" i="1" s="1"/>
  <c r="S1453" i="1"/>
  <c r="T1453" i="1"/>
  <c r="Q1453" i="1" s="1"/>
  <c r="S1454" i="1"/>
  <c r="T1454" i="1"/>
  <c r="Q1454" i="1" s="1"/>
  <c r="S1455" i="1"/>
  <c r="T1455" i="1"/>
  <c r="Q1455" i="1" s="1"/>
  <c r="S1456" i="1"/>
  <c r="T1456" i="1"/>
  <c r="Q1456" i="1" s="1"/>
  <c r="S1457" i="1"/>
  <c r="T1457" i="1"/>
  <c r="Q1457" i="1" s="1"/>
  <c r="S1458" i="1"/>
  <c r="T1458" i="1"/>
  <c r="Q1458" i="1" s="1"/>
  <c r="S1459" i="1"/>
  <c r="T1459" i="1"/>
  <c r="Q1459" i="1" s="1"/>
  <c r="S1460" i="1"/>
  <c r="T1460" i="1"/>
  <c r="Q1460" i="1" s="1"/>
  <c r="S1461" i="1"/>
  <c r="T1461" i="1"/>
  <c r="Q1461" i="1" s="1"/>
  <c r="S1462" i="1"/>
  <c r="T1462" i="1"/>
  <c r="Q1462" i="1" s="1"/>
  <c r="S1463" i="1"/>
  <c r="T1463" i="1"/>
  <c r="Q1463" i="1" s="1"/>
  <c r="S1464" i="1"/>
  <c r="T1464" i="1"/>
  <c r="S1465" i="1"/>
  <c r="T1465" i="1"/>
  <c r="Q1465" i="1" s="1"/>
  <c r="S1466" i="1"/>
  <c r="T1466" i="1"/>
  <c r="Q1466" i="1" s="1"/>
  <c r="S1467" i="1"/>
  <c r="T1467" i="1"/>
  <c r="Q1467" i="1" s="1"/>
  <c r="S1468" i="1"/>
  <c r="T1468" i="1"/>
  <c r="Q1468" i="1" s="1"/>
  <c r="S1469" i="1"/>
  <c r="T1469" i="1"/>
  <c r="Q1469" i="1" s="1"/>
  <c r="S1470" i="1"/>
  <c r="T1470" i="1"/>
  <c r="Q1470" i="1" s="1"/>
  <c r="S1471" i="1"/>
  <c r="T1471" i="1"/>
  <c r="Q1471" i="1" s="1"/>
  <c r="S1472" i="1"/>
  <c r="T1472" i="1"/>
  <c r="Q1472" i="1" s="1"/>
  <c r="S1473" i="1"/>
  <c r="T1473" i="1"/>
  <c r="Q1473" i="1" s="1"/>
  <c r="S1474" i="1"/>
  <c r="T1474" i="1"/>
  <c r="Q1474" i="1" s="1"/>
  <c r="S1475" i="1"/>
  <c r="T1475" i="1"/>
  <c r="Q1475" i="1" s="1"/>
  <c r="S1476" i="1"/>
  <c r="T1476" i="1"/>
  <c r="Q1476" i="1" s="1"/>
  <c r="S1477" i="1"/>
  <c r="T1477" i="1"/>
  <c r="Q1477" i="1" s="1"/>
  <c r="S1478" i="1"/>
  <c r="T1478" i="1"/>
  <c r="Q1478" i="1" s="1"/>
  <c r="S1479" i="1"/>
  <c r="T1479" i="1"/>
  <c r="Q1479" i="1" s="1"/>
  <c r="S1480" i="1"/>
  <c r="T1480" i="1"/>
  <c r="Q1480" i="1" s="1"/>
  <c r="S1481" i="1"/>
  <c r="T1481" i="1"/>
  <c r="Q1481" i="1" s="1"/>
  <c r="S1482" i="1"/>
  <c r="T1482" i="1"/>
  <c r="Q1482" i="1" s="1"/>
  <c r="S1483" i="1"/>
  <c r="T1483" i="1"/>
  <c r="Q1483" i="1" s="1"/>
  <c r="S1484" i="1"/>
  <c r="T1484" i="1"/>
  <c r="Q1484" i="1" s="1"/>
  <c r="S1485" i="1"/>
  <c r="T1485" i="1"/>
  <c r="Q1485" i="1" s="1"/>
  <c r="S1486" i="1"/>
  <c r="T1486" i="1"/>
  <c r="Q1486" i="1" s="1"/>
  <c r="S1487" i="1"/>
  <c r="T1487" i="1"/>
  <c r="Q1487" i="1" s="1"/>
  <c r="S1488" i="1"/>
  <c r="T1488" i="1"/>
  <c r="Q1488" i="1" s="1"/>
  <c r="S1489" i="1"/>
  <c r="T1489" i="1"/>
  <c r="Q1489" i="1" s="1"/>
  <c r="S1490" i="1"/>
  <c r="T1490" i="1"/>
  <c r="Q1490" i="1" s="1"/>
  <c r="S1491" i="1"/>
  <c r="T1491" i="1"/>
  <c r="Q1491" i="1" s="1"/>
  <c r="S1492" i="1"/>
  <c r="T1492" i="1"/>
  <c r="Q1492" i="1" s="1"/>
  <c r="S1493" i="1"/>
  <c r="T1493" i="1"/>
  <c r="Q1493" i="1" s="1"/>
  <c r="S1494" i="1"/>
  <c r="T1494" i="1"/>
  <c r="Q1494" i="1" s="1"/>
  <c r="S1495" i="1"/>
  <c r="T1495" i="1"/>
  <c r="Q1495" i="1" s="1"/>
  <c r="S1496" i="1"/>
  <c r="T1496" i="1"/>
  <c r="Q1496" i="1" s="1"/>
  <c r="S1497" i="1"/>
  <c r="T1497" i="1"/>
  <c r="Q1497" i="1" s="1"/>
  <c r="S1498" i="1"/>
  <c r="T1498" i="1"/>
  <c r="Q1498" i="1" s="1"/>
  <c r="S1499" i="1"/>
  <c r="T1499" i="1"/>
  <c r="Q1499" i="1" s="1"/>
  <c r="S1500" i="1"/>
  <c r="T1500" i="1"/>
  <c r="Q1500" i="1" s="1"/>
  <c r="S1501" i="1"/>
  <c r="T1501" i="1"/>
  <c r="Q1501" i="1" s="1"/>
  <c r="S1502" i="1"/>
  <c r="T1502" i="1"/>
  <c r="Q1502" i="1" s="1"/>
  <c r="S1503" i="1"/>
  <c r="T1503" i="1"/>
  <c r="Q1503" i="1" s="1"/>
  <c r="S1504" i="1"/>
  <c r="T1504" i="1"/>
  <c r="Q1504" i="1" s="1"/>
  <c r="S1505" i="1"/>
  <c r="T1505" i="1"/>
  <c r="Q1505" i="1" s="1"/>
  <c r="S1506" i="1"/>
  <c r="T1506" i="1"/>
  <c r="Q1506" i="1" s="1"/>
  <c r="S1507" i="1"/>
  <c r="T1507" i="1"/>
  <c r="Q1507" i="1" s="1"/>
  <c r="S1508" i="1"/>
  <c r="T1508" i="1"/>
  <c r="Q1508" i="1" s="1"/>
  <c r="S1509" i="1"/>
  <c r="T1509" i="1"/>
  <c r="Q1509" i="1" s="1"/>
  <c r="S1510" i="1"/>
  <c r="T1510" i="1"/>
  <c r="Q1510" i="1" s="1"/>
  <c r="S1511" i="1"/>
  <c r="T1511" i="1"/>
  <c r="Q1511" i="1" s="1"/>
  <c r="S1512" i="1"/>
  <c r="T1512" i="1"/>
  <c r="Q1512" i="1" s="1"/>
  <c r="S1513" i="1"/>
  <c r="T1513" i="1"/>
  <c r="Q1513" i="1" s="1"/>
  <c r="S1514" i="1"/>
  <c r="T1514" i="1"/>
  <c r="Q1514" i="1" s="1"/>
  <c r="S1515" i="1"/>
  <c r="T1515" i="1"/>
  <c r="Q1515" i="1" s="1"/>
  <c r="S1516" i="1"/>
  <c r="T1516" i="1"/>
  <c r="Q1516" i="1" s="1"/>
  <c r="S1517" i="1"/>
  <c r="T1517" i="1"/>
  <c r="Q1517" i="1" s="1"/>
  <c r="S1518" i="1"/>
  <c r="T1518" i="1"/>
  <c r="Q1518" i="1" s="1"/>
  <c r="S1519" i="1"/>
  <c r="T1519" i="1"/>
  <c r="Q1519" i="1" s="1"/>
  <c r="S1520" i="1"/>
  <c r="T1520" i="1"/>
  <c r="Q1520" i="1" s="1"/>
  <c r="S1521" i="1"/>
  <c r="T1521" i="1"/>
  <c r="Q1521" i="1" s="1"/>
  <c r="S1522" i="1"/>
  <c r="T1522" i="1"/>
  <c r="S1523" i="1"/>
  <c r="T1523" i="1"/>
  <c r="Q1523" i="1" s="1"/>
  <c r="S1524" i="1"/>
  <c r="T1524" i="1"/>
  <c r="Q1524" i="1" s="1"/>
  <c r="S1525" i="1"/>
  <c r="T1525" i="1"/>
  <c r="Q1525" i="1" s="1"/>
  <c r="S1526" i="1"/>
  <c r="T1526" i="1"/>
  <c r="Q1526" i="1" s="1"/>
  <c r="S1527" i="1"/>
  <c r="T1527" i="1"/>
  <c r="Q1527" i="1" s="1"/>
  <c r="S1528" i="1"/>
  <c r="T1528" i="1"/>
  <c r="Q1528" i="1" s="1"/>
  <c r="S1529" i="1"/>
  <c r="T1529" i="1"/>
  <c r="Q1529" i="1" s="1"/>
  <c r="S1530" i="1"/>
  <c r="T1530" i="1"/>
  <c r="Q1530" i="1" s="1"/>
  <c r="S1531" i="1"/>
  <c r="T1531" i="1"/>
  <c r="Q1531" i="1" s="1"/>
  <c r="S1532" i="1"/>
  <c r="T1532" i="1"/>
  <c r="Q1532" i="1" s="1"/>
  <c r="S1533" i="1"/>
  <c r="T1533" i="1"/>
  <c r="Q1533" i="1" s="1"/>
  <c r="S1534" i="1"/>
  <c r="T1534" i="1"/>
  <c r="Q1534" i="1" s="1"/>
  <c r="S1535" i="1"/>
  <c r="T1535" i="1"/>
  <c r="Q1535" i="1" s="1"/>
  <c r="S1536" i="1"/>
  <c r="T1536" i="1"/>
  <c r="Q1536" i="1" s="1"/>
  <c r="S1537" i="1"/>
  <c r="T1537" i="1"/>
  <c r="Q1537" i="1" s="1"/>
  <c r="S1538" i="1"/>
  <c r="T1538" i="1"/>
  <c r="Q1538" i="1" s="1"/>
  <c r="S1539" i="1"/>
  <c r="T1539" i="1"/>
  <c r="Q1539" i="1" s="1"/>
  <c r="S1540" i="1"/>
  <c r="T1540" i="1"/>
  <c r="S1541" i="1"/>
  <c r="T1541" i="1"/>
  <c r="Q1541" i="1" s="1"/>
  <c r="S1542" i="1"/>
  <c r="T1542" i="1"/>
  <c r="Q1542" i="1" s="1"/>
  <c r="S1543" i="1"/>
  <c r="T1543" i="1"/>
  <c r="Q1543" i="1" s="1"/>
  <c r="S1544" i="1"/>
  <c r="T1544" i="1"/>
  <c r="Q1544" i="1" s="1"/>
  <c r="S1545" i="1"/>
  <c r="T1545" i="1"/>
  <c r="Q1545" i="1" s="1"/>
  <c r="S1546" i="1"/>
  <c r="T1546" i="1"/>
  <c r="Q1546" i="1" s="1"/>
  <c r="S1547" i="1"/>
  <c r="T1547" i="1"/>
  <c r="Q1547" i="1" s="1"/>
  <c r="S1548" i="1"/>
  <c r="T1548" i="1"/>
  <c r="Q1548" i="1" s="1"/>
  <c r="S1549" i="1"/>
  <c r="T1549" i="1"/>
  <c r="Q1549" i="1" s="1"/>
  <c r="S1550" i="1"/>
  <c r="T1550" i="1"/>
  <c r="Q1550" i="1" s="1"/>
  <c r="S1551" i="1"/>
  <c r="T1551" i="1"/>
  <c r="Q1551" i="1" s="1"/>
  <c r="S1552" i="1"/>
  <c r="T1552" i="1"/>
  <c r="Q1552" i="1" s="1"/>
  <c r="S1553" i="1"/>
  <c r="T1553" i="1"/>
  <c r="Q1553" i="1" s="1"/>
  <c r="S1554" i="1"/>
  <c r="T1554" i="1"/>
  <c r="Q1554" i="1" s="1"/>
  <c r="S1555" i="1"/>
  <c r="T1555" i="1"/>
  <c r="Q1555" i="1" s="1"/>
  <c r="S1556" i="1"/>
  <c r="T1556" i="1"/>
  <c r="Q1556" i="1" s="1"/>
  <c r="S1557" i="1"/>
  <c r="T1557" i="1"/>
  <c r="Q1557" i="1" s="1"/>
  <c r="S1558" i="1"/>
  <c r="T1558" i="1"/>
  <c r="Q1558" i="1" s="1"/>
  <c r="S1559" i="1"/>
  <c r="T1559" i="1"/>
  <c r="Q1559" i="1" s="1"/>
  <c r="S1560" i="1"/>
  <c r="T1560" i="1"/>
  <c r="S1561" i="1"/>
  <c r="T1561" i="1"/>
  <c r="Q1561" i="1" s="1"/>
  <c r="S1562" i="1"/>
  <c r="T1562" i="1"/>
  <c r="Q1562" i="1" s="1"/>
  <c r="S1563" i="1"/>
  <c r="T1563" i="1"/>
  <c r="Q1563" i="1" s="1"/>
  <c r="S1564" i="1"/>
  <c r="T1564" i="1"/>
  <c r="Q1564" i="1" s="1"/>
  <c r="S1565" i="1"/>
  <c r="T1565" i="1"/>
  <c r="Q1565" i="1" s="1"/>
  <c r="S1566" i="1"/>
  <c r="T1566" i="1"/>
  <c r="Q1566" i="1" s="1"/>
  <c r="S1567" i="1"/>
  <c r="T1567" i="1"/>
  <c r="Q1567" i="1" s="1"/>
  <c r="S1568" i="1"/>
  <c r="T1568" i="1"/>
  <c r="Q1568" i="1" s="1"/>
  <c r="S1569" i="1"/>
  <c r="T1569" i="1"/>
  <c r="Q1569" i="1" s="1"/>
  <c r="S1570" i="1"/>
  <c r="T1570" i="1"/>
  <c r="Q1570" i="1" s="1"/>
  <c r="S1571" i="1"/>
  <c r="T1571" i="1"/>
  <c r="Q1571" i="1" s="1"/>
  <c r="S1572" i="1"/>
  <c r="T1572" i="1"/>
  <c r="Q1572" i="1" s="1"/>
  <c r="S1573" i="1"/>
  <c r="T1573" i="1"/>
  <c r="Q1573" i="1" s="1"/>
  <c r="S1574" i="1"/>
  <c r="T1574" i="1"/>
  <c r="Q1574" i="1" s="1"/>
  <c r="S1575" i="1"/>
  <c r="T1575" i="1"/>
  <c r="Q1575" i="1" s="1"/>
  <c r="S1576" i="1"/>
  <c r="T1576" i="1"/>
  <c r="Q1576" i="1" s="1"/>
  <c r="S1577" i="1"/>
  <c r="T1577" i="1"/>
  <c r="Q1577" i="1" s="1"/>
  <c r="S1578" i="1"/>
  <c r="T1578" i="1"/>
  <c r="Q1578" i="1" s="1"/>
  <c r="S1579" i="1"/>
  <c r="T1579" i="1"/>
  <c r="Q1579" i="1" s="1"/>
  <c r="S1580" i="1"/>
  <c r="T1580" i="1"/>
  <c r="Q1580" i="1" s="1"/>
  <c r="S1581" i="1"/>
  <c r="T1581" i="1"/>
  <c r="Q1581" i="1" s="1"/>
  <c r="S1582" i="1"/>
  <c r="T1582" i="1"/>
  <c r="Q1582" i="1" s="1"/>
  <c r="S1583" i="1"/>
  <c r="T1583" i="1"/>
  <c r="Q1583" i="1" s="1"/>
  <c r="S1584" i="1"/>
  <c r="T1584" i="1"/>
  <c r="Q1584" i="1" s="1"/>
  <c r="S1585" i="1"/>
  <c r="T1585" i="1"/>
  <c r="Q1585" i="1" s="1"/>
  <c r="S1586" i="1"/>
  <c r="T1586" i="1"/>
  <c r="Q1586" i="1" s="1"/>
  <c r="S1587" i="1"/>
  <c r="T1587" i="1"/>
  <c r="Q1587" i="1" s="1"/>
  <c r="S1588" i="1"/>
  <c r="T1588" i="1"/>
  <c r="Q1588" i="1" s="1"/>
  <c r="S1589" i="1"/>
  <c r="T1589" i="1"/>
  <c r="Q1589" i="1" s="1"/>
  <c r="S1590" i="1"/>
  <c r="T1590" i="1"/>
  <c r="Q1590" i="1" s="1"/>
  <c r="S1591" i="1"/>
  <c r="T1591" i="1"/>
  <c r="Q1591" i="1" s="1"/>
  <c r="S1592" i="1"/>
  <c r="T1592" i="1"/>
  <c r="Q1592" i="1" s="1"/>
  <c r="S1593" i="1"/>
  <c r="T1593" i="1"/>
  <c r="Q1593" i="1" s="1"/>
  <c r="S1594" i="1"/>
  <c r="T1594" i="1"/>
  <c r="Q1594" i="1" s="1"/>
  <c r="S1595" i="1"/>
  <c r="T1595" i="1"/>
  <c r="Q1595" i="1" s="1"/>
  <c r="S1596" i="1"/>
  <c r="T1596" i="1"/>
  <c r="Q1596" i="1" s="1"/>
  <c r="S1597" i="1"/>
  <c r="T1597" i="1"/>
  <c r="Q1597" i="1" s="1"/>
  <c r="S1598" i="1"/>
  <c r="T1598" i="1"/>
  <c r="Q1598" i="1" s="1"/>
  <c r="S1599" i="1"/>
  <c r="T1599" i="1"/>
  <c r="Q1599" i="1" s="1"/>
  <c r="S1600" i="1"/>
  <c r="T1600" i="1"/>
  <c r="Q1600" i="1" s="1"/>
  <c r="S1601" i="1"/>
  <c r="T1601" i="1"/>
  <c r="Q1601" i="1" s="1"/>
  <c r="S1602" i="1"/>
  <c r="T1602" i="1"/>
  <c r="Q1602" i="1" s="1"/>
  <c r="S1603" i="1"/>
  <c r="T1603" i="1"/>
  <c r="Q1603" i="1" s="1"/>
  <c r="S1604" i="1"/>
  <c r="T1604" i="1"/>
  <c r="Q1604" i="1" s="1"/>
  <c r="S1605" i="1"/>
  <c r="T1605" i="1"/>
  <c r="Q1605" i="1" s="1"/>
  <c r="S1606" i="1"/>
  <c r="T1606" i="1"/>
  <c r="Q1606" i="1" s="1"/>
  <c r="S1607" i="1"/>
  <c r="T1607" i="1"/>
  <c r="Q1607" i="1" s="1"/>
  <c r="S1608" i="1"/>
  <c r="T1608" i="1"/>
  <c r="Q1608" i="1" s="1"/>
  <c r="S1609" i="1"/>
  <c r="T1609" i="1"/>
  <c r="Q1609" i="1" s="1"/>
  <c r="S1610" i="1"/>
  <c r="T1610" i="1"/>
  <c r="Q1610" i="1" s="1"/>
  <c r="S1611" i="1"/>
  <c r="T1611" i="1"/>
  <c r="Q1611" i="1" s="1"/>
  <c r="S1612" i="1"/>
  <c r="T1612" i="1"/>
  <c r="Q1612" i="1" s="1"/>
  <c r="S1613" i="1"/>
  <c r="T1613" i="1"/>
  <c r="Q1613" i="1" s="1"/>
  <c r="S1614" i="1"/>
  <c r="T1614" i="1"/>
  <c r="Q1614" i="1" s="1"/>
  <c r="S1615" i="1"/>
  <c r="T1615" i="1"/>
  <c r="Q1615" i="1" s="1"/>
  <c r="S1616" i="1"/>
  <c r="T1616" i="1"/>
  <c r="Q1616" i="1" s="1"/>
  <c r="S1617" i="1"/>
  <c r="T1617" i="1"/>
  <c r="Q1617" i="1" s="1"/>
  <c r="S1618" i="1"/>
  <c r="T1618" i="1"/>
  <c r="Q1618" i="1" s="1"/>
  <c r="S1619" i="1"/>
  <c r="T1619" i="1"/>
  <c r="Q1619" i="1" s="1"/>
  <c r="S1620" i="1"/>
  <c r="T1620" i="1"/>
  <c r="Q1620" i="1" s="1"/>
  <c r="S1621" i="1"/>
  <c r="T1621" i="1"/>
  <c r="Q1621" i="1" s="1"/>
  <c r="S1622" i="1"/>
  <c r="T1622" i="1"/>
  <c r="Q1622" i="1" s="1"/>
  <c r="S1623" i="1"/>
  <c r="T1623" i="1"/>
  <c r="Q1623" i="1" s="1"/>
  <c r="S1624" i="1"/>
  <c r="T1624" i="1"/>
  <c r="Q1624" i="1" s="1"/>
  <c r="S1625" i="1"/>
  <c r="T1625" i="1"/>
  <c r="Q1625" i="1" s="1"/>
  <c r="S1626" i="1"/>
  <c r="T1626" i="1"/>
  <c r="Q1626" i="1" s="1"/>
  <c r="S1627" i="1"/>
  <c r="T1627" i="1"/>
  <c r="Q1627" i="1" s="1"/>
  <c r="S1628" i="1"/>
  <c r="T1628" i="1"/>
  <c r="Q1628" i="1" s="1"/>
  <c r="S1629" i="1"/>
  <c r="T1629" i="1"/>
  <c r="Q1629" i="1" s="1"/>
  <c r="S1630" i="1"/>
  <c r="T1630" i="1"/>
  <c r="Q1630" i="1" s="1"/>
  <c r="S1631" i="1"/>
  <c r="T1631" i="1"/>
  <c r="Q1631" i="1" s="1"/>
  <c r="S1632" i="1"/>
  <c r="T1632" i="1"/>
  <c r="Q1632" i="1" s="1"/>
  <c r="S1633" i="1"/>
  <c r="T1633" i="1"/>
  <c r="Q1633" i="1" s="1"/>
  <c r="S1634" i="1"/>
  <c r="T1634" i="1"/>
  <c r="Q1634" i="1" s="1"/>
  <c r="S1635" i="1"/>
  <c r="T1635" i="1"/>
  <c r="Q1635" i="1" s="1"/>
  <c r="S1636" i="1"/>
  <c r="T1636" i="1"/>
  <c r="Q1636" i="1" s="1"/>
  <c r="S1637" i="1"/>
  <c r="T1637" i="1"/>
  <c r="Q1637" i="1" s="1"/>
  <c r="S1638" i="1"/>
  <c r="T1638" i="1"/>
  <c r="Q1638" i="1" s="1"/>
  <c r="S1639" i="1"/>
  <c r="T1639" i="1"/>
  <c r="Q1639" i="1" s="1"/>
  <c r="S1640" i="1"/>
  <c r="T1640" i="1"/>
  <c r="Q1640" i="1" s="1"/>
  <c r="S1641" i="1"/>
  <c r="T1641" i="1"/>
  <c r="Q1641" i="1" s="1"/>
  <c r="S1642" i="1"/>
  <c r="T1642" i="1"/>
  <c r="Q1642" i="1" s="1"/>
  <c r="S1643" i="1"/>
  <c r="T1643" i="1"/>
  <c r="Q1643" i="1" s="1"/>
  <c r="S1644" i="1"/>
  <c r="T1644" i="1"/>
  <c r="S1645" i="1"/>
  <c r="T1645" i="1"/>
  <c r="Q1645" i="1" s="1"/>
  <c r="S1646" i="1"/>
  <c r="T1646" i="1"/>
  <c r="Q1646" i="1" s="1"/>
  <c r="S1647" i="1"/>
  <c r="T1647" i="1"/>
  <c r="Q1647" i="1" s="1"/>
  <c r="S1648" i="1"/>
  <c r="T1648" i="1"/>
  <c r="Q1648" i="1" s="1"/>
  <c r="S1649" i="1"/>
  <c r="T1649" i="1"/>
  <c r="Q1649" i="1" s="1"/>
  <c r="S1650" i="1"/>
  <c r="T1650" i="1"/>
  <c r="Q1650" i="1" s="1"/>
  <c r="S1651" i="1"/>
  <c r="T1651" i="1"/>
  <c r="Q1651" i="1" s="1"/>
  <c r="S1652" i="1"/>
  <c r="T1652" i="1"/>
  <c r="Q1652" i="1" s="1"/>
  <c r="S1653" i="1"/>
  <c r="T1653" i="1"/>
  <c r="Q1653" i="1" s="1"/>
  <c r="S1654" i="1"/>
  <c r="T1654" i="1"/>
  <c r="Q1654" i="1" s="1"/>
  <c r="S1655" i="1"/>
  <c r="T1655" i="1"/>
  <c r="Q1655" i="1" s="1"/>
  <c r="S1656" i="1"/>
  <c r="T1656" i="1"/>
  <c r="Q1656" i="1" s="1"/>
  <c r="S1657" i="1"/>
  <c r="T1657" i="1"/>
  <c r="Q1657" i="1" s="1"/>
  <c r="S1658" i="1"/>
  <c r="T1658" i="1"/>
  <c r="Q1658" i="1" s="1"/>
  <c r="S1659" i="1"/>
  <c r="T1659" i="1"/>
  <c r="Q1659" i="1" s="1"/>
  <c r="S1660" i="1"/>
  <c r="T1660" i="1"/>
  <c r="Q1660" i="1" s="1"/>
  <c r="S1661" i="1"/>
  <c r="T1661" i="1"/>
  <c r="Q1661" i="1" s="1"/>
  <c r="S1662" i="1"/>
  <c r="T1662" i="1"/>
  <c r="Q1662" i="1" s="1"/>
  <c r="S1663" i="1"/>
  <c r="T1663" i="1"/>
  <c r="Q1663" i="1" s="1"/>
  <c r="S1664" i="1"/>
  <c r="T1664" i="1"/>
  <c r="Q1664" i="1" s="1"/>
  <c r="S1665" i="1"/>
  <c r="T1665" i="1"/>
  <c r="Q1665" i="1" s="1"/>
  <c r="S1666" i="1"/>
  <c r="T1666" i="1"/>
  <c r="Q1666" i="1" s="1"/>
  <c r="S1667" i="1"/>
  <c r="T1667" i="1"/>
  <c r="Q1667" i="1" s="1"/>
  <c r="S1668" i="1"/>
  <c r="T1668" i="1"/>
  <c r="Q1668" i="1" s="1"/>
  <c r="S1669" i="1"/>
  <c r="T1669" i="1"/>
  <c r="Q1669" i="1" s="1"/>
  <c r="S1670" i="1"/>
  <c r="T1670" i="1"/>
  <c r="Q1670" i="1" s="1"/>
  <c r="S1671" i="1"/>
  <c r="T1671" i="1"/>
  <c r="Q1671" i="1" s="1"/>
  <c r="S1672" i="1"/>
  <c r="T1672" i="1"/>
  <c r="Q1672" i="1" s="1"/>
  <c r="S1673" i="1"/>
  <c r="T1673" i="1"/>
  <c r="Q1673" i="1" s="1"/>
  <c r="S1674" i="1"/>
  <c r="T1674" i="1"/>
  <c r="Q1674" i="1" s="1"/>
  <c r="S1675" i="1"/>
  <c r="T1675" i="1"/>
  <c r="Q1675" i="1" s="1"/>
  <c r="S1676" i="1"/>
  <c r="T1676" i="1"/>
  <c r="Q1676" i="1" s="1"/>
  <c r="S1677" i="1"/>
  <c r="T1677" i="1"/>
  <c r="Q1677" i="1" s="1"/>
  <c r="S1678" i="1"/>
  <c r="T1678" i="1"/>
  <c r="Q1678" i="1" s="1"/>
  <c r="S1679" i="1"/>
  <c r="T1679" i="1"/>
  <c r="S1680" i="1"/>
  <c r="T1680" i="1"/>
  <c r="Q1680" i="1" s="1"/>
  <c r="S1681" i="1"/>
  <c r="T1681" i="1"/>
  <c r="Q1681" i="1" s="1"/>
  <c r="S1682" i="1"/>
  <c r="T1682" i="1"/>
  <c r="Q1682" i="1" s="1"/>
  <c r="S1683" i="1"/>
  <c r="T1683" i="1"/>
  <c r="Q1683" i="1" s="1"/>
  <c r="S1684" i="1"/>
  <c r="T1684" i="1"/>
  <c r="Q1684" i="1" s="1"/>
  <c r="S1685" i="1"/>
  <c r="T1685" i="1"/>
  <c r="Q1685" i="1" s="1"/>
  <c r="S1686" i="1"/>
  <c r="T1686" i="1"/>
  <c r="Q1686" i="1" s="1"/>
  <c r="S1687" i="1"/>
  <c r="T1687" i="1"/>
  <c r="Q1687" i="1" s="1"/>
  <c r="S1688" i="1"/>
  <c r="T1688" i="1"/>
  <c r="Q1688" i="1" s="1"/>
  <c r="S1689" i="1"/>
  <c r="T1689" i="1"/>
  <c r="Q1689" i="1" s="1"/>
  <c r="S1690" i="1"/>
  <c r="T1690" i="1"/>
  <c r="Q1690" i="1" s="1"/>
  <c r="S1691" i="1"/>
  <c r="T1691" i="1"/>
  <c r="Q1691" i="1" s="1"/>
  <c r="S1692" i="1"/>
  <c r="T1692" i="1"/>
  <c r="Q1692" i="1" s="1"/>
  <c r="S1693" i="1"/>
  <c r="T1693" i="1"/>
  <c r="Q1693" i="1" s="1"/>
  <c r="S1694" i="1"/>
  <c r="T1694" i="1"/>
  <c r="Q1694" i="1" s="1"/>
  <c r="S1695" i="1"/>
  <c r="T1695" i="1"/>
  <c r="Q1695" i="1" s="1"/>
  <c r="S1696" i="1"/>
  <c r="T1696" i="1"/>
  <c r="Q1696" i="1" s="1"/>
  <c r="S1697" i="1"/>
  <c r="T1697" i="1"/>
  <c r="Q1697" i="1" s="1"/>
  <c r="S1698" i="1"/>
  <c r="T1698" i="1"/>
  <c r="Q1698" i="1" s="1"/>
  <c r="S1699" i="1"/>
  <c r="T1699" i="1"/>
  <c r="Q1699" i="1" s="1"/>
  <c r="S1700" i="1"/>
  <c r="T1700" i="1"/>
  <c r="Q1700" i="1" s="1"/>
  <c r="S1701" i="1"/>
  <c r="T1701" i="1"/>
  <c r="Q1701" i="1" s="1"/>
  <c r="S1702" i="1"/>
  <c r="T1702" i="1"/>
  <c r="Q1702" i="1" s="1"/>
  <c r="S1703" i="1"/>
  <c r="T1703" i="1"/>
  <c r="Q1703" i="1" s="1"/>
  <c r="S1704" i="1"/>
  <c r="T1704" i="1"/>
  <c r="Q1704" i="1" s="1"/>
  <c r="S1705" i="1"/>
  <c r="T1705" i="1"/>
  <c r="Q1705" i="1" s="1"/>
  <c r="S1706" i="1"/>
  <c r="T1706" i="1"/>
  <c r="Q1706" i="1" s="1"/>
  <c r="S1707" i="1"/>
  <c r="T1707" i="1"/>
  <c r="Q1707" i="1" s="1"/>
  <c r="S1708" i="1"/>
  <c r="T1708" i="1"/>
  <c r="Q1708" i="1" s="1"/>
  <c r="S1709" i="1"/>
  <c r="T1709" i="1"/>
  <c r="Q1709" i="1" s="1"/>
  <c r="S1710" i="1"/>
  <c r="T1710" i="1"/>
  <c r="Q1710" i="1" s="1"/>
  <c r="S1711" i="1"/>
  <c r="T1711" i="1"/>
  <c r="Q1711" i="1" s="1"/>
  <c r="S1712" i="1"/>
  <c r="T1712" i="1"/>
  <c r="Q1712" i="1" s="1"/>
  <c r="S1713" i="1"/>
  <c r="T1713" i="1"/>
  <c r="Q1713" i="1" s="1"/>
  <c r="S1714" i="1"/>
  <c r="T1714" i="1"/>
  <c r="Q1714" i="1" s="1"/>
  <c r="S1715" i="1"/>
  <c r="T1715" i="1"/>
  <c r="Q1715" i="1" s="1"/>
  <c r="S1716" i="1"/>
  <c r="T1716" i="1"/>
  <c r="Q1716" i="1" s="1"/>
  <c r="S1717" i="1"/>
  <c r="T1717" i="1"/>
  <c r="Q1717" i="1" s="1"/>
  <c r="S1718" i="1"/>
  <c r="T1718" i="1"/>
  <c r="Q1718" i="1" s="1"/>
  <c r="S1719" i="1"/>
  <c r="T1719" i="1"/>
  <c r="Q1719" i="1" s="1"/>
  <c r="S1720" i="1"/>
  <c r="T1720" i="1"/>
  <c r="Q1720" i="1" s="1"/>
  <c r="S1721" i="1"/>
  <c r="T1721" i="1"/>
  <c r="Q1721" i="1" s="1"/>
  <c r="S1722" i="1"/>
  <c r="T1722" i="1"/>
  <c r="Q1722" i="1" s="1"/>
  <c r="S1723" i="1"/>
  <c r="T1723" i="1"/>
  <c r="Q1723" i="1" s="1"/>
  <c r="S1724" i="1"/>
  <c r="T1724" i="1"/>
  <c r="Q1724" i="1" s="1"/>
  <c r="S1725" i="1"/>
  <c r="T1725" i="1"/>
  <c r="Q1725" i="1" s="1"/>
  <c r="S1726" i="1"/>
  <c r="T1726" i="1"/>
  <c r="Q1726" i="1" s="1"/>
  <c r="S1727" i="1"/>
  <c r="T1727" i="1"/>
  <c r="Q1727" i="1" s="1"/>
  <c r="S1728" i="1"/>
  <c r="T1728" i="1"/>
  <c r="Q1728" i="1" s="1"/>
  <c r="S1729" i="1"/>
  <c r="T1729" i="1"/>
  <c r="Q1729" i="1" s="1"/>
  <c r="S1730" i="1"/>
  <c r="T1730" i="1"/>
  <c r="Q1730" i="1" s="1"/>
  <c r="S1731" i="1"/>
  <c r="T1731" i="1"/>
  <c r="Q1731" i="1" s="1"/>
  <c r="S1732" i="1"/>
  <c r="T1732" i="1"/>
  <c r="Q1732" i="1" s="1"/>
  <c r="S1733" i="1"/>
  <c r="T1733" i="1"/>
  <c r="Q1733" i="1" s="1"/>
  <c r="S1734" i="1"/>
  <c r="T1734" i="1"/>
  <c r="Q1734" i="1" s="1"/>
  <c r="S1735" i="1"/>
  <c r="T1735" i="1"/>
  <c r="Q1735" i="1" s="1"/>
  <c r="S1736" i="1"/>
  <c r="T1736" i="1"/>
  <c r="Q1736" i="1" s="1"/>
  <c r="S1737" i="1"/>
  <c r="T1737" i="1"/>
  <c r="Q1737" i="1" s="1"/>
  <c r="S1738" i="1"/>
  <c r="T1738" i="1"/>
  <c r="Q1738" i="1" s="1"/>
  <c r="S1739" i="1"/>
  <c r="T1739" i="1"/>
  <c r="Q1739" i="1" s="1"/>
  <c r="S1740" i="1"/>
  <c r="T1740" i="1"/>
  <c r="Q1740" i="1" s="1"/>
  <c r="S1741" i="1"/>
  <c r="T1741" i="1"/>
  <c r="Q1741" i="1" s="1"/>
  <c r="S1742" i="1"/>
  <c r="T1742" i="1"/>
  <c r="Q1742" i="1" s="1"/>
  <c r="S1743" i="1"/>
  <c r="T1743" i="1"/>
  <c r="Q1743" i="1" s="1"/>
  <c r="S1744" i="1"/>
  <c r="T1744" i="1"/>
  <c r="Q1744" i="1" s="1"/>
  <c r="S1745" i="1"/>
  <c r="T1745" i="1"/>
  <c r="Q1745" i="1" s="1"/>
  <c r="S1746" i="1"/>
  <c r="T1746" i="1"/>
  <c r="Q1746" i="1" s="1"/>
  <c r="S1747" i="1"/>
  <c r="T1747" i="1"/>
  <c r="Q1747" i="1" s="1"/>
  <c r="S1748" i="1"/>
  <c r="T1748" i="1"/>
  <c r="Q1748" i="1" s="1"/>
  <c r="S1749" i="1"/>
  <c r="T1749" i="1"/>
  <c r="Q1749" i="1" s="1"/>
  <c r="S1750" i="1"/>
  <c r="T1750" i="1"/>
  <c r="Q1750" i="1" s="1"/>
  <c r="S1751" i="1"/>
  <c r="T1751" i="1"/>
  <c r="Q1751" i="1" s="1"/>
  <c r="S1752" i="1"/>
  <c r="T1752" i="1"/>
  <c r="Q1752" i="1" s="1"/>
  <c r="S1753" i="1"/>
  <c r="T1753" i="1"/>
  <c r="Q1753" i="1" s="1"/>
  <c r="S1754" i="1"/>
  <c r="T1754" i="1"/>
  <c r="Q1754" i="1" s="1"/>
  <c r="S1755" i="1"/>
  <c r="T1755" i="1"/>
  <c r="Q1755" i="1" s="1"/>
  <c r="S1756" i="1"/>
  <c r="T1756" i="1"/>
  <c r="Q1756" i="1" s="1"/>
  <c r="S1757" i="1"/>
  <c r="T1757" i="1"/>
  <c r="Q1757" i="1" s="1"/>
  <c r="S1758" i="1"/>
  <c r="T1758" i="1"/>
  <c r="Q1758" i="1" s="1"/>
  <c r="S1759" i="1"/>
  <c r="T1759" i="1"/>
  <c r="Q1759" i="1" s="1"/>
  <c r="S1760" i="1"/>
  <c r="T1760" i="1"/>
  <c r="Q1760" i="1" s="1"/>
  <c r="S1761" i="1"/>
  <c r="T1761" i="1"/>
  <c r="Q1761" i="1" s="1"/>
  <c r="S1762" i="1"/>
  <c r="T1762" i="1"/>
  <c r="Q1762" i="1" s="1"/>
  <c r="S1763" i="1"/>
  <c r="T1763" i="1"/>
  <c r="Q1763" i="1" s="1"/>
  <c r="S1764" i="1"/>
  <c r="T1764" i="1"/>
  <c r="Q1764" i="1" s="1"/>
  <c r="S1765" i="1"/>
  <c r="T1765" i="1"/>
  <c r="Q1765" i="1" s="1"/>
  <c r="S1766" i="1"/>
  <c r="T1766" i="1"/>
  <c r="Q1766" i="1" s="1"/>
  <c r="S1767" i="1"/>
  <c r="T1767" i="1"/>
  <c r="Q1767" i="1" s="1"/>
  <c r="S1768" i="1"/>
  <c r="T1768" i="1"/>
  <c r="Q1768" i="1" s="1"/>
  <c r="S1769" i="1"/>
  <c r="T1769" i="1"/>
  <c r="Q1769" i="1" s="1"/>
  <c r="S1770" i="1"/>
  <c r="T1770" i="1"/>
  <c r="Q1770" i="1" s="1"/>
  <c r="S1771" i="1"/>
  <c r="T1771" i="1"/>
  <c r="Q1771" i="1" s="1"/>
  <c r="S1772" i="1"/>
  <c r="T1772" i="1"/>
  <c r="Q1772" i="1" s="1"/>
  <c r="S1773" i="1"/>
  <c r="T1773" i="1"/>
  <c r="Q1773" i="1" s="1"/>
  <c r="S1774" i="1"/>
  <c r="T1774" i="1"/>
  <c r="Q1774" i="1" s="1"/>
  <c r="S1775" i="1"/>
  <c r="T1775" i="1"/>
  <c r="Q1775" i="1" s="1"/>
  <c r="S1776" i="1"/>
  <c r="T1776" i="1"/>
  <c r="Q1776" i="1" s="1"/>
  <c r="S1777" i="1"/>
  <c r="T1777" i="1"/>
  <c r="Q1777" i="1" s="1"/>
  <c r="S1778" i="1"/>
  <c r="T1778" i="1"/>
  <c r="Q1778" i="1" s="1"/>
  <c r="S1779" i="1"/>
  <c r="T1779" i="1"/>
  <c r="Q1779" i="1" s="1"/>
  <c r="S1780" i="1"/>
  <c r="T1780" i="1"/>
  <c r="Q1780" i="1" s="1"/>
  <c r="S1781" i="1"/>
  <c r="T1781" i="1"/>
  <c r="Q1781" i="1" s="1"/>
  <c r="S1782" i="1"/>
  <c r="T1782" i="1"/>
  <c r="Q1782" i="1" s="1"/>
  <c r="S1783" i="1"/>
  <c r="T1783" i="1"/>
  <c r="Q1783" i="1" s="1"/>
  <c r="S1784" i="1"/>
  <c r="T1784" i="1"/>
  <c r="S1785" i="1"/>
  <c r="T1785" i="1"/>
  <c r="Q1785" i="1" s="1"/>
  <c r="S1786" i="1"/>
  <c r="T1786" i="1"/>
  <c r="Q1786" i="1" s="1"/>
  <c r="S1787" i="1"/>
  <c r="T1787" i="1"/>
  <c r="Q1787" i="1" s="1"/>
  <c r="S1788" i="1"/>
  <c r="T1788" i="1"/>
  <c r="Q1788" i="1" s="1"/>
  <c r="S1789" i="1"/>
  <c r="T1789" i="1"/>
  <c r="Q1789" i="1" s="1"/>
  <c r="S1790" i="1"/>
  <c r="T1790" i="1"/>
  <c r="Q1790" i="1" s="1"/>
  <c r="S1791" i="1"/>
  <c r="T1791" i="1"/>
  <c r="Q1791" i="1" s="1"/>
  <c r="S1792" i="1"/>
  <c r="T1792" i="1"/>
  <c r="Q1792" i="1" s="1"/>
  <c r="S1793" i="1"/>
  <c r="T1793" i="1"/>
  <c r="Q1793" i="1" s="1"/>
  <c r="S1794" i="1"/>
  <c r="T1794" i="1"/>
  <c r="Q1794" i="1" s="1"/>
  <c r="S1795" i="1"/>
  <c r="T1795" i="1"/>
  <c r="Q1795" i="1" s="1"/>
  <c r="S1796" i="1"/>
  <c r="T1796" i="1"/>
  <c r="Q1796" i="1" s="1"/>
  <c r="S1797" i="1"/>
  <c r="T1797" i="1"/>
  <c r="Q1797" i="1" s="1"/>
  <c r="S1798" i="1"/>
  <c r="T1798" i="1"/>
  <c r="Q1798" i="1" s="1"/>
  <c r="S1799" i="1"/>
  <c r="T1799" i="1"/>
  <c r="Q1799" i="1" s="1"/>
  <c r="S1800" i="1"/>
  <c r="T1800" i="1"/>
  <c r="Q1800" i="1" s="1"/>
  <c r="S1801" i="1"/>
  <c r="T1801" i="1"/>
  <c r="Q1801" i="1" s="1"/>
  <c r="S1802" i="1"/>
  <c r="T1802" i="1"/>
  <c r="Q1802" i="1" s="1"/>
  <c r="S1803" i="1"/>
  <c r="T1803" i="1"/>
  <c r="Q1803" i="1" s="1"/>
  <c r="S1804" i="1"/>
  <c r="T1804" i="1"/>
  <c r="Q1804" i="1" s="1"/>
  <c r="S1805" i="1"/>
  <c r="T1805" i="1"/>
  <c r="Q1805" i="1" s="1"/>
  <c r="S1806" i="1"/>
  <c r="T1806" i="1"/>
  <c r="Q1806" i="1" s="1"/>
  <c r="S1807" i="1"/>
  <c r="T1807" i="1"/>
  <c r="Q1807" i="1" s="1"/>
  <c r="S1808" i="1"/>
  <c r="T1808" i="1"/>
  <c r="Q1808" i="1" s="1"/>
  <c r="S1809" i="1"/>
  <c r="T1809" i="1"/>
  <c r="Q1809" i="1" s="1"/>
  <c r="S1810" i="1"/>
  <c r="T1810" i="1"/>
  <c r="Q1810" i="1" s="1"/>
  <c r="S1811" i="1"/>
  <c r="T1811" i="1"/>
  <c r="Q1811" i="1" s="1"/>
  <c r="S1812" i="1"/>
  <c r="T1812" i="1"/>
  <c r="Q1812" i="1" s="1"/>
  <c r="S1813" i="1"/>
  <c r="T1813" i="1"/>
  <c r="Q1813" i="1" s="1"/>
  <c r="S1814" i="1"/>
  <c r="T1814" i="1"/>
  <c r="Q1814" i="1" s="1"/>
  <c r="S1815" i="1"/>
  <c r="T1815" i="1"/>
  <c r="Q1815" i="1" s="1"/>
  <c r="S1816" i="1"/>
  <c r="T1816" i="1"/>
  <c r="Q1816" i="1" s="1"/>
  <c r="S1817" i="1"/>
  <c r="T1817" i="1"/>
  <c r="Q1817" i="1" s="1"/>
  <c r="S1818" i="1"/>
  <c r="T1818" i="1"/>
  <c r="Q1818" i="1" s="1"/>
  <c r="S1819" i="1"/>
  <c r="T1819" i="1"/>
  <c r="Q1819" i="1" s="1"/>
  <c r="S1820" i="1"/>
  <c r="T1820" i="1"/>
  <c r="Q1820" i="1" s="1"/>
  <c r="S1821" i="1"/>
  <c r="T1821" i="1"/>
  <c r="Q1821" i="1" s="1"/>
  <c r="S1822" i="1"/>
  <c r="T1822" i="1"/>
  <c r="Q1822" i="1" s="1"/>
  <c r="S1823" i="1"/>
  <c r="T1823" i="1"/>
  <c r="Q1823" i="1" s="1"/>
  <c r="S1824" i="1"/>
  <c r="T1824" i="1"/>
  <c r="Q1824" i="1" s="1"/>
  <c r="S1825" i="1"/>
  <c r="T1825" i="1"/>
  <c r="Q1825" i="1" s="1"/>
  <c r="S1826" i="1"/>
  <c r="T1826" i="1"/>
  <c r="S1827" i="1"/>
  <c r="T1827" i="1"/>
  <c r="Q1827" i="1" s="1"/>
  <c r="S1828" i="1"/>
  <c r="T1828" i="1"/>
  <c r="Q1828" i="1" s="1"/>
  <c r="S1829" i="1"/>
  <c r="T1829" i="1"/>
  <c r="Q1829" i="1" s="1"/>
  <c r="S1830" i="1"/>
  <c r="T1830" i="1"/>
  <c r="Q1830" i="1" s="1"/>
  <c r="S1831" i="1"/>
  <c r="T1831" i="1"/>
  <c r="Q1831" i="1" s="1"/>
  <c r="S1832" i="1"/>
  <c r="T1832" i="1"/>
  <c r="Q1832" i="1" s="1"/>
  <c r="S1833" i="1"/>
  <c r="T1833" i="1"/>
  <c r="Q1833" i="1" s="1"/>
  <c r="S1834" i="1"/>
  <c r="T1834" i="1"/>
  <c r="Q1834" i="1" s="1"/>
  <c r="S1835" i="1"/>
  <c r="T1835" i="1"/>
  <c r="Q1835" i="1" s="1"/>
  <c r="S1836" i="1"/>
  <c r="T1836" i="1"/>
  <c r="Q1836" i="1" s="1"/>
  <c r="S1837" i="1"/>
  <c r="T1837" i="1"/>
  <c r="Q1837" i="1" s="1"/>
  <c r="S1838" i="1"/>
  <c r="T1838" i="1"/>
  <c r="Q1838" i="1" s="1"/>
  <c r="S1839" i="1"/>
  <c r="T1839" i="1"/>
  <c r="Q1839" i="1" s="1"/>
  <c r="S1840" i="1"/>
  <c r="T1840" i="1"/>
  <c r="Q1840" i="1" s="1"/>
  <c r="S1841" i="1"/>
  <c r="T1841" i="1"/>
  <c r="Q1841" i="1" s="1"/>
  <c r="S1842" i="1"/>
  <c r="T1842" i="1"/>
  <c r="Q1842" i="1" s="1"/>
  <c r="S1843" i="1"/>
  <c r="T1843" i="1"/>
  <c r="Q1843" i="1" s="1"/>
  <c r="S1844" i="1"/>
  <c r="T1844" i="1"/>
  <c r="Q1844" i="1" s="1"/>
  <c r="S1845" i="1"/>
  <c r="T1845" i="1"/>
  <c r="Q1845" i="1" s="1"/>
  <c r="S1846" i="1"/>
  <c r="T1846" i="1"/>
  <c r="Q1846" i="1" s="1"/>
  <c r="S1847" i="1"/>
  <c r="T1847" i="1"/>
  <c r="Q1847" i="1" s="1"/>
  <c r="S1848" i="1"/>
  <c r="T1848" i="1"/>
  <c r="S1849" i="1"/>
  <c r="T1849" i="1"/>
  <c r="Q1849" i="1" s="1"/>
  <c r="S1850" i="1"/>
  <c r="T1850" i="1"/>
  <c r="Q1850" i="1" s="1"/>
  <c r="S1851" i="1"/>
  <c r="T1851" i="1"/>
  <c r="Q1851" i="1" s="1"/>
  <c r="S1852" i="1"/>
  <c r="T1852" i="1"/>
  <c r="Q1852" i="1" s="1"/>
  <c r="S1853" i="1"/>
  <c r="T1853" i="1"/>
  <c r="Q1853" i="1" s="1"/>
  <c r="S1854" i="1"/>
  <c r="T1854" i="1"/>
  <c r="Q1854" i="1" s="1"/>
  <c r="S1855" i="1"/>
  <c r="T1855" i="1"/>
  <c r="Q1855" i="1" s="1"/>
  <c r="S1856" i="1"/>
  <c r="T1856" i="1"/>
  <c r="Q1856" i="1" s="1"/>
  <c r="S1857" i="1"/>
  <c r="T1857" i="1"/>
  <c r="Q1857" i="1" s="1"/>
  <c r="S1858" i="1"/>
  <c r="T1858" i="1"/>
  <c r="Q1858" i="1" s="1"/>
  <c r="S1859" i="1"/>
  <c r="T1859" i="1"/>
  <c r="Q1859" i="1" s="1"/>
  <c r="S1860" i="1"/>
  <c r="T1860" i="1"/>
  <c r="Q1860" i="1" s="1"/>
  <c r="S1861" i="1"/>
  <c r="T1861" i="1"/>
  <c r="Q1861" i="1" s="1"/>
  <c r="S1862" i="1"/>
  <c r="T1862" i="1"/>
  <c r="Q1862" i="1" s="1"/>
  <c r="S1863" i="1"/>
  <c r="T1863" i="1"/>
  <c r="Q1863" i="1" s="1"/>
  <c r="S1864" i="1"/>
  <c r="T1864" i="1"/>
  <c r="Q1864" i="1" s="1"/>
  <c r="S1865" i="1"/>
  <c r="T1865" i="1"/>
  <c r="Q1865" i="1" s="1"/>
  <c r="S1866" i="1"/>
  <c r="T1866" i="1"/>
  <c r="Q1866" i="1" s="1"/>
  <c r="S1867" i="1"/>
  <c r="T1867" i="1"/>
  <c r="Q1867" i="1" s="1"/>
  <c r="S1868" i="1"/>
  <c r="T1868" i="1"/>
  <c r="Q1868" i="1" s="1"/>
  <c r="S1869" i="1"/>
  <c r="T1869" i="1"/>
  <c r="Q1869" i="1" s="1"/>
  <c r="S1870" i="1"/>
  <c r="T1870" i="1"/>
  <c r="Q1870" i="1" s="1"/>
  <c r="S1871" i="1"/>
  <c r="T1871" i="1"/>
  <c r="Q1871" i="1" s="1"/>
  <c r="S1872" i="1"/>
  <c r="T1872" i="1"/>
  <c r="Q1872" i="1" s="1"/>
  <c r="S1873" i="1"/>
  <c r="T1873" i="1"/>
  <c r="Q1873" i="1" s="1"/>
  <c r="S1874" i="1"/>
  <c r="T1874" i="1"/>
  <c r="Q1874" i="1" s="1"/>
  <c r="S1875" i="1"/>
  <c r="T1875" i="1"/>
  <c r="Q1875" i="1" s="1"/>
  <c r="S1876" i="1"/>
  <c r="T1876" i="1"/>
  <c r="Q1876" i="1" s="1"/>
  <c r="S1877" i="1"/>
  <c r="T1877" i="1"/>
  <c r="Q1877" i="1" s="1"/>
  <c r="S1878" i="1"/>
  <c r="T1878" i="1"/>
  <c r="Q1878" i="1" s="1"/>
  <c r="S1879" i="1"/>
  <c r="T1879" i="1"/>
  <c r="Q1879" i="1" s="1"/>
  <c r="S1880" i="1"/>
  <c r="T1880" i="1"/>
  <c r="Q1880" i="1" s="1"/>
  <c r="S1881" i="1"/>
  <c r="T1881" i="1"/>
  <c r="Q1881" i="1" s="1"/>
  <c r="S1882" i="1"/>
  <c r="T1882" i="1"/>
  <c r="Q1882" i="1" s="1"/>
  <c r="S1883" i="1"/>
  <c r="T1883" i="1"/>
  <c r="Q1883" i="1" s="1"/>
  <c r="S1884" i="1"/>
  <c r="T1884" i="1"/>
  <c r="Q1884" i="1" s="1"/>
  <c r="S1885" i="1"/>
  <c r="T1885" i="1"/>
  <c r="Q1885" i="1" s="1"/>
  <c r="S1886" i="1"/>
  <c r="T1886" i="1"/>
  <c r="Q1886" i="1" s="1"/>
  <c r="S1887" i="1"/>
  <c r="T1887" i="1"/>
  <c r="Q1887" i="1" s="1"/>
  <c r="S1888" i="1"/>
  <c r="T1888" i="1"/>
  <c r="Q1888" i="1" s="1"/>
  <c r="S1889" i="1"/>
  <c r="T1889" i="1"/>
  <c r="Q1889" i="1" s="1"/>
  <c r="S1890" i="1"/>
  <c r="T1890" i="1"/>
  <c r="Q1890" i="1" s="1"/>
  <c r="S1891" i="1"/>
  <c r="T1891" i="1"/>
  <c r="Q1891" i="1" s="1"/>
  <c r="S1892" i="1"/>
  <c r="T1892" i="1"/>
  <c r="Q1892" i="1" s="1"/>
  <c r="S1893" i="1"/>
  <c r="T1893" i="1"/>
  <c r="Q1893" i="1" s="1"/>
  <c r="S1894" i="1"/>
  <c r="T1894" i="1"/>
  <c r="Q1894" i="1" s="1"/>
  <c r="S1895" i="1"/>
  <c r="T1895" i="1"/>
  <c r="Q1895" i="1" s="1"/>
  <c r="S1896" i="1"/>
  <c r="T1896" i="1"/>
  <c r="Q1896" i="1" s="1"/>
  <c r="S1897" i="1"/>
  <c r="T1897" i="1"/>
  <c r="Q1897" i="1" s="1"/>
  <c r="S1898" i="1"/>
  <c r="T1898" i="1"/>
  <c r="Q1898" i="1" s="1"/>
  <c r="S1899" i="1"/>
  <c r="T1899" i="1"/>
  <c r="Q1899" i="1" s="1"/>
  <c r="S1900" i="1"/>
  <c r="T1900" i="1"/>
  <c r="Q1900" i="1" s="1"/>
  <c r="S1901" i="1"/>
  <c r="T1901" i="1"/>
  <c r="Q1901" i="1" s="1"/>
  <c r="S1902" i="1"/>
  <c r="T1902" i="1"/>
  <c r="Q1902" i="1" s="1"/>
  <c r="S1903" i="1"/>
  <c r="T1903" i="1"/>
  <c r="Q1903" i="1" s="1"/>
  <c r="S1904" i="1"/>
  <c r="T1904" i="1"/>
  <c r="Q1904" i="1" s="1"/>
  <c r="S1905" i="1"/>
  <c r="T1905" i="1"/>
  <c r="Q1905" i="1" s="1"/>
  <c r="S1906" i="1"/>
  <c r="T1906" i="1"/>
  <c r="Q1906" i="1" s="1"/>
  <c r="S1907" i="1"/>
  <c r="T1907" i="1"/>
  <c r="Q1907" i="1" s="1"/>
  <c r="S1908" i="1"/>
  <c r="T1908" i="1"/>
  <c r="Q1908" i="1" s="1"/>
  <c r="S1909" i="1"/>
  <c r="T1909" i="1"/>
  <c r="Q1909" i="1" s="1"/>
  <c r="S1910" i="1"/>
  <c r="T1910" i="1"/>
  <c r="Q1910" i="1" s="1"/>
  <c r="S1911" i="1"/>
  <c r="T1911" i="1"/>
  <c r="Q1911" i="1" s="1"/>
  <c r="S1912" i="1"/>
  <c r="T1912" i="1"/>
  <c r="Q1912" i="1" s="1"/>
  <c r="S1913" i="1"/>
  <c r="T1913" i="1"/>
  <c r="Q1913" i="1" s="1"/>
  <c r="S1914" i="1"/>
  <c r="T1914" i="1"/>
  <c r="Q1914" i="1" s="1"/>
  <c r="S1915" i="1"/>
  <c r="T1915" i="1"/>
  <c r="Q1915" i="1" s="1"/>
  <c r="S1916" i="1"/>
  <c r="T1916" i="1"/>
  <c r="Q1916" i="1" s="1"/>
  <c r="S1917" i="1"/>
  <c r="T1917" i="1"/>
  <c r="Q1917" i="1" s="1"/>
  <c r="S1918" i="1"/>
  <c r="T1918" i="1"/>
  <c r="Q1918" i="1" s="1"/>
  <c r="S1919" i="1"/>
  <c r="T1919" i="1"/>
  <c r="Q1919" i="1" s="1"/>
  <c r="S1920" i="1"/>
  <c r="T1920" i="1"/>
  <c r="Q1920" i="1" s="1"/>
  <c r="S1921" i="1"/>
  <c r="T1921" i="1"/>
  <c r="Q1921" i="1" s="1"/>
  <c r="S1922" i="1"/>
  <c r="T1922" i="1"/>
  <c r="Q1922" i="1" s="1"/>
  <c r="S1923" i="1"/>
  <c r="T1923" i="1"/>
  <c r="Q1923" i="1" s="1"/>
  <c r="S1924" i="1"/>
  <c r="T1924" i="1"/>
  <c r="Q1924" i="1" s="1"/>
  <c r="S1925" i="1"/>
  <c r="T1925" i="1"/>
  <c r="Q1925" i="1" s="1"/>
  <c r="S1926" i="1"/>
  <c r="T1926" i="1"/>
  <c r="Q1926" i="1" s="1"/>
  <c r="S1927" i="1"/>
  <c r="T1927" i="1"/>
  <c r="Q1927" i="1" s="1"/>
  <c r="S1928" i="1"/>
  <c r="T1928" i="1"/>
  <c r="Q1928" i="1" s="1"/>
  <c r="S1929" i="1"/>
  <c r="T1929" i="1"/>
  <c r="Q1929" i="1" s="1"/>
  <c r="S1930" i="1"/>
  <c r="T1930" i="1"/>
  <c r="Q1930" i="1" s="1"/>
  <c r="S1931" i="1"/>
  <c r="T1931" i="1"/>
  <c r="Q1931" i="1" s="1"/>
  <c r="S1932" i="1"/>
  <c r="T1932" i="1"/>
  <c r="Q1932" i="1" s="1"/>
  <c r="S1933" i="1"/>
  <c r="T1933" i="1"/>
  <c r="Q1933" i="1" s="1"/>
  <c r="S1934" i="1"/>
  <c r="T1934" i="1"/>
  <c r="Q1934" i="1" s="1"/>
  <c r="S1935" i="1"/>
  <c r="T1935" i="1"/>
  <c r="Q1935" i="1" s="1"/>
  <c r="S1936" i="1"/>
  <c r="T1936" i="1"/>
  <c r="Q1936" i="1" s="1"/>
  <c r="S1937" i="1"/>
  <c r="T1937" i="1"/>
  <c r="Q1937" i="1" s="1"/>
  <c r="S1938" i="1"/>
  <c r="T1938" i="1"/>
  <c r="Q1938" i="1" s="1"/>
  <c r="S1939" i="1"/>
  <c r="T1939" i="1"/>
  <c r="Q1939" i="1" s="1"/>
  <c r="S1940" i="1"/>
  <c r="T1940" i="1"/>
  <c r="Q1940" i="1" s="1"/>
  <c r="S1941" i="1"/>
  <c r="T1941" i="1"/>
  <c r="Q1941" i="1" s="1"/>
  <c r="S1942" i="1"/>
  <c r="T1942" i="1"/>
  <c r="Q1942" i="1" s="1"/>
  <c r="S1943" i="1"/>
  <c r="T1943" i="1"/>
  <c r="Q1943" i="1" s="1"/>
  <c r="S1944" i="1"/>
  <c r="T1944" i="1"/>
  <c r="Q1944" i="1" s="1"/>
  <c r="S1945" i="1"/>
  <c r="T1945" i="1"/>
  <c r="Q1945" i="1" s="1"/>
  <c r="S1946" i="1"/>
  <c r="T1946" i="1"/>
  <c r="Q1946" i="1" s="1"/>
  <c r="S1947" i="1"/>
  <c r="T1947" i="1"/>
  <c r="Q1947" i="1" s="1"/>
  <c r="S1948" i="1"/>
  <c r="T1948" i="1"/>
  <c r="Q1948" i="1" s="1"/>
  <c r="S1949" i="1"/>
  <c r="T1949" i="1"/>
  <c r="Q1949" i="1" s="1"/>
  <c r="S1950" i="1"/>
  <c r="T1950" i="1"/>
  <c r="Q1950" i="1" s="1"/>
  <c r="S1951" i="1"/>
  <c r="T1951" i="1"/>
  <c r="Q1951" i="1" s="1"/>
  <c r="S1952" i="1"/>
  <c r="T1952" i="1"/>
  <c r="Q1952" i="1" s="1"/>
  <c r="S1953" i="1"/>
  <c r="T1953" i="1"/>
  <c r="Q1953" i="1" s="1"/>
  <c r="S1954" i="1"/>
  <c r="T1954" i="1"/>
  <c r="Q1954" i="1" s="1"/>
  <c r="S1955" i="1"/>
  <c r="T1955" i="1"/>
  <c r="Q1955" i="1" s="1"/>
  <c r="S1956" i="1"/>
  <c r="T1956" i="1"/>
  <c r="Q1956" i="1" s="1"/>
  <c r="S1957" i="1"/>
  <c r="T1957" i="1"/>
  <c r="Q1957" i="1" s="1"/>
  <c r="S1958" i="1"/>
  <c r="T1958" i="1"/>
  <c r="Q1958" i="1" s="1"/>
  <c r="S1959" i="1"/>
  <c r="T1959" i="1"/>
  <c r="Q1959" i="1" s="1"/>
  <c r="S1960" i="1"/>
  <c r="T1960" i="1"/>
  <c r="Q1960" i="1" s="1"/>
  <c r="S1961" i="1"/>
  <c r="T1961" i="1"/>
  <c r="Q1961" i="1" s="1"/>
  <c r="S1962" i="1"/>
  <c r="T1962" i="1"/>
  <c r="S1963" i="1"/>
  <c r="T1963" i="1"/>
  <c r="Q1963" i="1" s="1"/>
  <c r="S1964" i="1"/>
  <c r="T1964" i="1"/>
  <c r="Q1964" i="1" s="1"/>
  <c r="S1965" i="1"/>
  <c r="T1965" i="1"/>
  <c r="Q1965" i="1" s="1"/>
  <c r="S1966" i="1"/>
  <c r="T1966" i="1"/>
  <c r="Q1966" i="1" s="1"/>
  <c r="S1967" i="1"/>
  <c r="T1967" i="1"/>
  <c r="Q1967" i="1" s="1"/>
  <c r="S1968" i="1"/>
  <c r="T1968" i="1"/>
  <c r="Q1968" i="1" s="1"/>
  <c r="S1969" i="1"/>
  <c r="T1969" i="1"/>
  <c r="Q1969" i="1" s="1"/>
  <c r="S1970" i="1"/>
  <c r="T1970" i="1"/>
  <c r="Q1970" i="1" s="1"/>
  <c r="S1971" i="1"/>
  <c r="T1971" i="1"/>
  <c r="Q1971" i="1" s="1"/>
  <c r="S1972" i="1"/>
  <c r="T1972" i="1"/>
  <c r="Q1972" i="1" s="1"/>
  <c r="S1973" i="1"/>
  <c r="T1973" i="1"/>
  <c r="Q1973" i="1" s="1"/>
  <c r="S1974" i="1"/>
  <c r="T1974" i="1"/>
  <c r="Q1974" i="1" s="1"/>
  <c r="S1975" i="1"/>
  <c r="T1975" i="1"/>
  <c r="Q1975" i="1" s="1"/>
  <c r="S1976" i="1"/>
  <c r="T1976" i="1"/>
  <c r="Q1976" i="1" s="1"/>
  <c r="S1977" i="1"/>
  <c r="T1977" i="1"/>
  <c r="Q1977" i="1" s="1"/>
  <c r="S1978" i="1"/>
  <c r="T1978" i="1"/>
  <c r="Q1978" i="1" s="1"/>
  <c r="S1979" i="1"/>
  <c r="T1979" i="1"/>
  <c r="Q1979" i="1" s="1"/>
  <c r="S1980" i="1"/>
  <c r="T1980" i="1"/>
  <c r="Q1980" i="1" s="1"/>
  <c r="S1981" i="1"/>
  <c r="T1981" i="1"/>
  <c r="Q1981" i="1" s="1"/>
  <c r="S1982" i="1"/>
  <c r="T1982" i="1"/>
  <c r="Q1982" i="1" s="1"/>
  <c r="S1983" i="1"/>
  <c r="T1983" i="1"/>
  <c r="Q1983" i="1" s="1"/>
  <c r="S1984" i="1"/>
  <c r="T1984" i="1"/>
  <c r="Q1984" i="1" s="1"/>
  <c r="S1985" i="1"/>
  <c r="T1985" i="1"/>
  <c r="Q1985" i="1" s="1"/>
  <c r="S1986" i="1"/>
  <c r="T1986" i="1"/>
  <c r="Q1986" i="1" s="1"/>
  <c r="S1987" i="1"/>
  <c r="T1987" i="1"/>
  <c r="Q1987" i="1" s="1"/>
  <c r="S1988" i="1"/>
  <c r="T1988" i="1"/>
  <c r="Q1988" i="1" s="1"/>
  <c r="S1989" i="1"/>
  <c r="T1989" i="1"/>
  <c r="Q1989" i="1" s="1"/>
  <c r="S1990" i="1"/>
  <c r="T1990" i="1"/>
  <c r="Q1990" i="1" s="1"/>
  <c r="S1991" i="1"/>
  <c r="T1991" i="1"/>
  <c r="Q1991" i="1" s="1"/>
  <c r="S1992" i="1"/>
  <c r="T1992" i="1"/>
  <c r="Q1992" i="1" s="1"/>
  <c r="S1993" i="1"/>
  <c r="T1993" i="1"/>
  <c r="Q1993" i="1" s="1"/>
  <c r="S1994" i="1"/>
  <c r="T1994" i="1"/>
  <c r="Q1994" i="1" s="1"/>
  <c r="S1995" i="1"/>
  <c r="T1995" i="1"/>
  <c r="Q1995" i="1" s="1"/>
  <c r="S1996" i="1"/>
  <c r="T1996" i="1"/>
  <c r="Q1996" i="1" s="1"/>
  <c r="S1997" i="1"/>
  <c r="T1997" i="1"/>
  <c r="Q1997" i="1" s="1"/>
  <c r="S1998" i="1"/>
  <c r="T1998" i="1"/>
  <c r="Q1998" i="1" s="1"/>
  <c r="S1999" i="1"/>
  <c r="T1999" i="1"/>
  <c r="Q1999" i="1" s="1"/>
  <c r="S2000" i="1"/>
  <c r="T2000" i="1"/>
  <c r="Q2000" i="1" s="1"/>
  <c r="S2001" i="1"/>
  <c r="T2001" i="1"/>
  <c r="Q2001" i="1" s="1"/>
  <c r="S2002" i="1"/>
  <c r="T2002" i="1"/>
  <c r="Q2002" i="1" s="1"/>
  <c r="S2003" i="1"/>
  <c r="T2003" i="1"/>
  <c r="Q2003" i="1" s="1"/>
  <c r="S2004" i="1"/>
  <c r="T2004" i="1"/>
  <c r="Q2004" i="1" s="1"/>
  <c r="S2005" i="1"/>
  <c r="T2005" i="1"/>
  <c r="Q2005" i="1" s="1"/>
  <c r="S2006" i="1"/>
  <c r="T2006" i="1"/>
  <c r="Q2006" i="1" s="1"/>
  <c r="S2007" i="1"/>
  <c r="T2007" i="1"/>
  <c r="Q2007" i="1" s="1"/>
  <c r="S2008" i="1"/>
  <c r="T2008" i="1"/>
  <c r="Q2008" i="1" s="1"/>
  <c r="S2009" i="1"/>
  <c r="T2009" i="1"/>
  <c r="Q2009" i="1" s="1"/>
  <c r="S2010" i="1"/>
  <c r="T2010" i="1"/>
  <c r="Q2010" i="1" s="1"/>
  <c r="S2011" i="1"/>
  <c r="T2011" i="1"/>
  <c r="Q2011" i="1" s="1"/>
  <c r="S2012" i="1"/>
  <c r="T2012" i="1"/>
  <c r="Q2012" i="1" s="1"/>
  <c r="S2013" i="1"/>
  <c r="T2013" i="1"/>
  <c r="Q2013" i="1" s="1"/>
  <c r="S2014" i="1"/>
  <c r="T2014" i="1"/>
  <c r="Q2014" i="1" s="1"/>
  <c r="S2015" i="1"/>
  <c r="T2015" i="1"/>
  <c r="Q2015" i="1" s="1"/>
  <c r="S2016" i="1"/>
  <c r="T2016" i="1"/>
  <c r="Q2016" i="1" s="1"/>
  <c r="S2017" i="1"/>
  <c r="T2017" i="1"/>
  <c r="Q2017" i="1" s="1"/>
  <c r="S2018" i="1"/>
  <c r="T2018" i="1"/>
  <c r="Q2018" i="1" s="1"/>
  <c r="S2019" i="1"/>
  <c r="T2019" i="1"/>
  <c r="Q2019" i="1" s="1"/>
  <c r="S2020" i="1"/>
  <c r="T2020" i="1"/>
  <c r="Q2020" i="1" s="1"/>
  <c r="S2021" i="1"/>
  <c r="T2021" i="1"/>
  <c r="Q2021" i="1" s="1"/>
  <c r="S2022" i="1"/>
  <c r="T2022" i="1"/>
  <c r="Q2022" i="1" s="1"/>
  <c r="S2023" i="1"/>
  <c r="T2023" i="1"/>
  <c r="Q2023" i="1" s="1"/>
  <c r="S2024" i="1"/>
  <c r="T2024" i="1"/>
  <c r="Q2024" i="1" s="1"/>
  <c r="S2025" i="1"/>
  <c r="T2025" i="1"/>
  <c r="Q2025" i="1" s="1"/>
  <c r="S2026" i="1"/>
  <c r="T2026" i="1"/>
  <c r="Q2026" i="1" s="1"/>
  <c r="S2027" i="1"/>
  <c r="T2027" i="1"/>
  <c r="Q2027" i="1" s="1"/>
  <c r="S2028" i="1"/>
  <c r="T2028" i="1"/>
  <c r="Q2028" i="1" s="1"/>
  <c r="S2029" i="1"/>
  <c r="T2029" i="1"/>
  <c r="Q2029" i="1" s="1"/>
  <c r="S2030" i="1"/>
  <c r="T2030" i="1"/>
  <c r="Q2030" i="1" s="1"/>
  <c r="S2031" i="1"/>
  <c r="T2031" i="1"/>
  <c r="Q2031" i="1" s="1"/>
  <c r="S2032" i="1"/>
  <c r="T2032" i="1"/>
  <c r="Q2032" i="1" s="1"/>
  <c r="S2033" i="1"/>
  <c r="T2033" i="1"/>
  <c r="Q2033" i="1" s="1"/>
  <c r="S2034" i="1"/>
  <c r="T2034" i="1"/>
  <c r="Q2034" i="1" s="1"/>
  <c r="S2035" i="1"/>
  <c r="T2035" i="1"/>
  <c r="Q2035" i="1" s="1"/>
  <c r="S2036" i="1"/>
  <c r="T2036" i="1"/>
  <c r="Q2036" i="1" s="1"/>
  <c r="S2037" i="1"/>
  <c r="T2037" i="1"/>
  <c r="Q2037" i="1" s="1"/>
  <c r="S2038" i="1"/>
  <c r="T2038" i="1"/>
  <c r="Q2038" i="1" s="1"/>
  <c r="S2039" i="1"/>
  <c r="T2039" i="1"/>
  <c r="Q2039" i="1" s="1"/>
  <c r="S2040" i="1"/>
  <c r="T2040" i="1"/>
  <c r="Q2040" i="1" s="1"/>
  <c r="S2041" i="1"/>
  <c r="T2041" i="1"/>
  <c r="Q2041" i="1" s="1"/>
  <c r="S2042" i="1"/>
  <c r="T2042" i="1"/>
  <c r="Q2042" i="1" s="1"/>
  <c r="S2043" i="1"/>
  <c r="T2043" i="1"/>
  <c r="Q2043" i="1" s="1"/>
  <c r="S2044" i="1"/>
  <c r="T2044" i="1"/>
  <c r="Q2044" i="1" s="1"/>
  <c r="S2045" i="1"/>
  <c r="T2045" i="1"/>
  <c r="Q2045" i="1" s="1"/>
  <c r="S2046" i="1"/>
  <c r="T2046" i="1"/>
  <c r="Q2046" i="1" s="1"/>
  <c r="S2047" i="1"/>
  <c r="T2047" i="1"/>
  <c r="Q2047" i="1" s="1"/>
  <c r="S2048" i="1"/>
  <c r="T2048" i="1"/>
  <c r="Q2048" i="1" s="1"/>
  <c r="S2049" i="1"/>
  <c r="T2049" i="1"/>
  <c r="Q2049" i="1" s="1"/>
  <c r="S2050" i="1"/>
  <c r="T2050" i="1"/>
  <c r="Q2050" i="1" s="1"/>
  <c r="S2051" i="1"/>
  <c r="T2051" i="1"/>
  <c r="Q2051" i="1" s="1"/>
  <c r="S2052" i="1"/>
  <c r="T2052" i="1"/>
  <c r="Q2052" i="1" s="1"/>
  <c r="S2053" i="1"/>
  <c r="T2053" i="1"/>
  <c r="Q2053" i="1" s="1"/>
  <c r="S2054" i="1"/>
  <c r="T2054" i="1"/>
  <c r="Q2054" i="1" s="1"/>
  <c r="S2055" i="1"/>
  <c r="T2055" i="1"/>
  <c r="Q2055" i="1" s="1"/>
  <c r="S2056" i="1"/>
  <c r="T2056" i="1"/>
  <c r="Q2056" i="1" s="1"/>
  <c r="S2057" i="1"/>
  <c r="T2057" i="1"/>
  <c r="Q2057" i="1" s="1"/>
  <c r="S2058" i="1"/>
  <c r="T2058" i="1"/>
  <c r="Q2058" i="1" s="1"/>
  <c r="S2059" i="1"/>
  <c r="T2059" i="1"/>
  <c r="Q2059" i="1" s="1"/>
  <c r="S2060" i="1"/>
  <c r="T2060" i="1"/>
  <c r="Q2060" i="1" s="1"/>
  <c r="S2061" i="1"/>
  <c r="T2061" i="1"/>
  <c r="Q2061" i="1" s="1"/>
  <c r="S2062" i="1"/>
  <c r="T2062" i="1"/>
  <c r="Q2062" i="1" s="1"/>
  <c r="S2063" i="1"/>
  <c r="T2063" i="1"/>
  <c r="Q2063" i="1" s="1"/>
  <c r="S2064" i="1"/>
  <c r="T2064" i="1"/>
  <c r="Q2064" i="1" s="1"/>
  <c r="S2065" i="1"/>
  <c r="T2065" i="1"/>
  <c r="Q2065" i="1" s="1"/>
  <c r="S2066" i="1"/>
  <c r="T2066" i="1"/>
  <c r="Q2066" i="1" s="1"/>
  <c r="S2067" i="1"/>
  <c r="T2067" i="1"/>
  <c r="Q2067" i="1" s="1"/>
  <c r="S2068" i="1"/>
  <c r="T2068" i="1"/>
  <c r="Q2068" i="1" s="1"/>
  <c r="S2069" i="1"/>
  <c r="T2069" i="1"/>
  <c r="Q2069" i="1" s="1"/>
  <c r="S2070" i="1"/>
  <c r="T2070" i="1"/>
  <c r="Q2070" i="1" s="1"/>
  <c r="S2071" i="1"/>
  <c r="T2071" i="1"/>
  <c r="Q2071" i="1" s="1"/>
  <c r="S2072" i="1"/>
  <c r="T2072" i="1"/>
  <c r="S2073" i="1"/>
  <c r="T2073" i="1"/>
  <c r="Q2073" i="1" s="1"/>
  <c r="S2074" i="1"/>
  <c r="T2074" i="1"/>
  <c r="Q2074" i="1" s="1"/>
  <c r="S2075" i="1"/>
  <c r="T2075" i="1"/>
  <c r="Q2075" i="1" s="1"/>
  <c r="S2076" i="1"/>
  <c r="T2076" i="1"/>
  <c r="Q2076" i="1" s="1"/>
  <c r="S2077" i="1"/>
  <c r="T2077" i="1"/>
  <c r="Q2077" i="1" s="1"/>
  <c r="S2078" i="1"/>
  <c r="T2078" i="1"/>
  <c r="Q2078" i="1" s="1"/>
  <c r="S2079" i="1"/>
  <c r="T2079" i="1"/>
  <c r="Q2079" i="1" s="1"/>
  <c r="S2080" i="1"/>
  <c r="T2080" i="1"/>
  <c r="Q2080" i="1" s="1"/>
  <c r="S2081" i="1"/>
  <c r="T2081" i="1"/>
  <c r="Q2081" i="1" s="1"/>
  <c r="S2082" i="1"/>
  <c r="T2082" i="1"/>
  <c r="Q2082" i="1" s="1"/>
  <c r="S2083" i="1"/>
  <c r="T2083" i="1"/>
  <c r="Q2083" i="1" s="1"/>
  <c r="S2084" i="1"/>
  <c r="T2084" i="1"/>
  <c r="Q2084" i="1" s="1"/>
  <c r="S2085" i="1"/>
  <c r="T2085" i="1"/>
  <c r="Q2085" i="1" s="1"/>
  <c r="S2086" i="1"/>
  <c r="T2086" i="1"/>
  <c r="Q2086" i="1" s="1"/>
  <c r="S2087" i="1"/>
  <c r="T2087" i="1"/>
  <c r="Q2087" i="1" s="1"/>
  <c r="S2088" i="1"/>
  <c r="T2088" i="1"/>
  <c r="Q2088" i="1" s="1"/>
  <c r="S2089" i="1"/>
  <c r="T2089" i="1"/>
  <c r="Q2089" i="1" s="1"/>
  <c r="S2090" i="1"/>
  <c r="T2090" i="1"/>
  <c r="Q2090" i="1" s="1"/>
  <c r="S2091" i="1"/>
  <c r="T2091" i="1"/>
  <c r="Q2091" i="1" s="1"/>
  <c r="S2092" i="1"/>
  <c r="T2092" i="1"/>
  <c r="Q2092" i="1" s="1"/>
  <c r="S2093" i="1"/>
  <c r="T2093" i="1"/>
  <c r="Q2093" i="1" s="1"/>
  <c r="S2094" i="1"/>
  <c r="T2094" i="1"/>
  <c r="Q2094" i="1" s="1"/>
  <c r="S2095" i="1"/>
  <c r="T2095" i="1"/>
  <c r="Q2095" i="1" s="1"/>
  <c r="S2096" i="1"/>
  <c r="T2096" i="1"/>
  <c r="Q2096" i="1" s="1"/>
  <c r="S2097" i="1"/>
  <c r="T2097" i="1"/>
  <c r="Q2097" i="1" s="1"/>
  <c r="S2098" i="1"/>
  <c r="T2098" i="1"/>
  <c r="Q2098" i="1" s="1"/>
  <c r="S2099" i="1"/>
  <c r="T2099" i="1"/>
  <c r="Q2099" i="1" s="1"/>
  <c r="S2100" i="1"/>
  <c r="T2100" i="1"/>
  <c r="Q2100" i="1" s="1"/>
  <c r="S2101" i="1"/>
  <c r="T2101" i="1"/>
  <c r="Q2101" i="1" s="1"/>
  <c r="S2102" i="1"/>
  <c r="T2102" i="1"/>
  <c r="Q2102" i="1" s="1"/>
  <c r="S2103" i="1"/>
  <c r="T2103" i="1"/>
  <c r="Q2103" i="1" s="1"/>
  <c r="S2104" i="1"/>
  <c r="T2104" i="1"/>
  <c r="Q2104" i="1" s="1"/>
  <c r="S2105" i="1"/>
  <c r="T2105" i="1"/>
  <c r="Q2105" i="1" s="1"/>
  <c r="S2106" i="1"/>
  <c r="T2106" i="1"/>
  <c r="S2107" i="1"/>
  <c r="T2107" i="1"/>
  <c r="Q2107" i="1" s="1"/>
  <c r="S2108" i="1"/>
  <c r="T2108" i="1"/>
  <c r="Q2108" i="1" s="1"/>
  <c r="S2109" i="1"/>
  <c r="T2109" i="1"/>
  <c r="Q2109" i="1" s="1"/>
  <c r="S2110" i="1"/>
  <c r="T2110" i="1"/>
  <c r="Q2110" i="1" s="1"/>
  <c r="S2111" i="1"/>
  <c r="T2111" i="1"/>
  <c r="Q2111" i="1" s="1"/>
  <c r="S2112" i="1"/>
  <c r="T2112" i="1"/>
  <c r="Q2112" i="1" s="1"/>
  <c r="S2113" i="1"/>
  <c r="T2113" i="1"/>
  <c r="Q2113" i="1" s="1"/>
  <c r="S2114" i="1"/>
  <c r="T2114" i="1"/>
  <c r="Q2114" i="1" s="1"/>
  <c r="S2115" i="1"/>
  <c r="T2115" i="1"/>
  <c r="Q2115" i="1" s="1"/>
  <c r="S2116" i="1"/>
  <c r="T2116" i="1"/>
  <c r="Q2116" i="1" s="1"/>
  <c r="S2117" i="1"/>
  <c r="T2117" i="1"/>
  <c r="Q2117" i="1" s="1"/>
  <c r="S2118" i="1"/>
  <c r="T2118" i="1"/>
  <c r="Q2118" i="1" s="1"/>
  <c r="S2119" i="1"/>
  <c r="T2119" i="1"/>
  <c r="Q2119" i="1" s="1"/>
  <c r="S2120" i="1"/>
  <c r="T2120" i="1"/>
  <c r="Q2120" i="1" s="1"/>
  <c r="S2121" i="1"/>
  <c r="T2121" i="1"/>
  <c r="Q2121" i="1" s="1"/>
  <c r="S2122" i="1"/>
  <c r="T2122" i="1"/>
  <c r="Q2122" i="1" s="1"/>
  <c r="S2123" i="1"/>
  <c r="T2123" i="1"/>
  <c r="Q2123" i="1" s="1"/>
  <c r="S2124" i="1"/>
  <c r="T2124" i="1"/>
  <c r="Q2124" i="1" s="1"/>
  <c r="S2125" i="1"/>
  <c r="T2125" i="1"/>
  <c r="Q2125" i="1" s="1"/>
  <c r="S2126" i="1"/>
  <c r="T2126" i="1"/>
  <c r="Q2126" i="1" s="1"/>
  <c r="S2127" i="1"/>
  <c r="T2127" i="1"/>
  <c r="Q2127" i="1" s="1"/>
  <c r="S2128" i="1"/>
  <c r="T2128" i="1"/>
  <c r="Q2128" i="1" s="1"/>
  <c r="S2129" i="1"/>
  <c r="T2129" i="1"/>
  <c r="Q2129" i="1" s="1"/>
  <c r="S2130" i="1"/>
  <c r="T2130" i="1"/>
  <c r="Q2130" i="1" s="1"/>
  <c r="S2131" i="1"/>
  <c r="T2131" i="1"/>
  <c r="Q2131" i="1" s="1"/>
  <c r="S2132" i="1"/>
  <c r="T2132" i="1"/>
  <c r="Q2132" i="1" s="1"/>
  <c r="S2133" i="1"/>
  <c r="T2133" i="1"/>
  <c r="Q2133" i="1" s="1"/>
  <c r="S2134" i="1"/>
  <c r="T2134" i="1"/>
  <c r="Q2134" i="1" s="1"/>
  <c r="S2135" i="1"/>
  <c r="T2135" i="1"/>
  <c r="Q2135" i="1" s="1"/>
  <c r="S2136" i="1"/>
  <c r="T2136" i="1"/>
  <c r="Q2136" i="1" s="1"/>
  <c r="S2137" i="1"/>
  <c r="T2137" i="1"/>
  <c r="Q2137" i="1" s="1"/>
  <c r="S2138" i="1"/>
  <c r="T2138" i="1"/>
  <c r="Q2138" i="1" s="1"/>
  <c r="S2139" i="1"/>
  <c r="T2139" i="1"/>
  <c r="Q2139" i="1" s="1"/>
  <c r="S2140" i="1"/>
  <c r="T2140" i="1"/>
  <c r="Q2140" i="1" s="1"/>
  <c r="S2141" i="1"/>
  <c r="T2141" i="1"/>
  <c r="Q2141" i="1" s="1"/>
  <c r="S2142" i="1"/>
  <c r="T2142" i="1"/>
  <c r="Q2142" i="1" s="1"/>
  <c r="S2143" i="1"/>
  <c r="T2143" i="1"/>
  <c r="Q2143" i="1" s="1"/>
  <c r="S2144" i="1"/>
  <c r="T2144" i="1"/>
  <c r="Q2144" i="1" s="1"/>
  <c r="S2145" i="1"/>
  <c r="T2145" i="1"/>
  <c r="Q2145" i="1" s="1"/>
  <c r="S2146" i="1"/>
  <c r="T2146" i="1"/>
  <c r="Q2146" i="1" s="1"/>
  <c r="S2147" i="1"/>
  <c r="T2147" i="1"/>
  <c r="Q2147" i="1" s="1"/>
  <c r="S2148" i="1"/>
  <c r="T2148" i="1"/>
  <c r="Q2148" i="1" s="1"/>
  <c r="S2149" i="1"/>
  <c r="T2149" i="1"/>
  <c r="Q2149" i="1" s="1"/>
  <c r="S2150" i="1"/>
  <c r="T2150" i="1"/>
  <c r="Q2150" i="1" s="1"/>
  <c r="S2151" i="1"/>
  <c r="T2151" i="1"/>
  <c r="Q2151" i="1" s="1"/>
  <c r="S2152" i="1"/>
  <c r="T2152" i="1"/>
  <c r="Q2152" i="1" s="1"/>
  <c r="S2153" i="1"/>
  <c r="T2153" i="1"/>
  <c r="Q2153" i="1" s="1"/>
  <c r="S2154" i="1"/>
  <c r="T2154" i="1"/>
  <c r="Q2154" i="1" s="1"/>
  <c r="S2155" i="1"/>
  <c r="T2155" i="1"/>
  <c r="Q2155" i="1" s="1"/>
  <c r="S2156" i="1"/>
  <c r="T2156" i="1"/>
  <c r="Q2156" i="1" s="1"/>
  <c r="S2157" i="1"/>
  <c r="T2157" i="1"/>
  <c r="Q2157" i="1" s="1"/>
  <c r="S2158" i="1"/>
  <c r="T2158" i="1"/>
  <c r="Q2158" i="1" s="1"/>
  <c r="S2159" i="1"/>
  <c r="T2159" i="1"/>
  <c r="Q2159" i="1" s="1"/>
  <c r="S2160" i="1"/>
  <c r="T2160" i="1"/>
  <c r="Q2160" i="1" s="1"/>
  <c r="S2161" i="1"/>
  <c r="T2161" i="1"/>
  <c r="Q2161" i="1" s="1"/>
  <c r="S2162" i="1"/>
  <c r="T2162" i="1"/>
  <c r="Q2162" i="1" s="1"/>
  <c r="S2163" i="1"/>
  <c r="T2163" i="1"/>
  <c r="Q2163" i="1" s="1"/>
  <c r="S2164" i="1"/>
  <c r="T2164" i="1"/>
  <c r="Q2164" i="1" s="1"/>
  <c r="S2165" i="1"/>
  <c r="T2165" i="1"/>
  <c r="Q2165" i="1" s="1"/>
  <c r="S2166" i="1"/>
  <c r="T2166" i="1"/>
  <c r="Q2166" i="1" s="1"/>
  <c r="S2167" i="1"/>
  <c r="T2167" i="1"/>
  <c r="Q2167" i="1" s="1"/>
  <c r="S2168" i="1"/>
  <c r="T2168" i="1"/>
  <c r="Q2168" i="1" s="1"/>
  <c r="S2169" i="1"/>
  <c r="T2169" i="1"/>
  <c r="Q2169" i="1" s="1"/>
  <c r="S2170" i="1"/>
  <c r="T2170" i="1"/>
  <c r="Q2170" i="1" s="1"/>
  <c r="S2171" i="1"/>
  <c r="T2171" i="1"/>
  <c r="Q2171" i="1" s="1"/>
  <c r="S2172" i="1"/>
  <c r="T2172" i="1"/>
  <c r="Q2172" i="1" s="1"/>
  <c r="S2173" i="1"/>
  <c r="T2173" i="1"/>
  <c r="Q2173" i="1" s="1"/>
  <c r="S2174" i="1"/>
  <c r="T2174" i="1"/>
  <c r="Q2174" i="1" s="1"/>
  <c r="S2175" i="1"/>
  <c r="T2175" i="1"/>
  <c r="Q2175" i="1" s="1"/>
  <c r="S2176" i="1"/>
  <c r="T2176" i="1"/>
  <c r="Q2176" i="1" s="1"/>
  <c r="S2177" i="1"/>
  <c r="T2177" i="1"/>
  <c r="Q2177" i="1" s="1"/>
  <c r="S2178" i="1"/>
  <c r="T2178" i="1"/>
  <c r="Q2178" i="1" s="1"/>
  <c r="S2179" i="1"/>
  <c r="T2179" i="1"/>
  <c r="Q2179" i="1" s="1"/>
  <c r="S2180" i="1"/>
  <c r="T2180" i="1"/>
  <c r="Q2180" i="1" s="1"/>
  <c r="S2181" i="1"/>
  <c r="T2181" i="1"/>
  <c r="Q2181" i="1" s="1"/>
  <c r="S2182" i="1"/>
  <c r="T2182" i="1"/>
  <c r="Q2182" i="1" s="1"/>
  <c r="S2183" i="1"/>
  <c r="T2183" i="1"/>
  <c r="Q2183" i="1" s="1"/>
  <c r="S2184" i="1"/>
  <c r="T2184" i="1"/>
  <c r="Q2184" i="1" s="1"/>
  <c r="S2185" i="1"/>
  <c r="T2185" i="1"/>
  <c r="S2186" i="1"/>
  <c r="T2186" i="1"/>
  <c r="Q2186" i="1" s="1"/>
  <c r="S2187" i="1"/>
  <c r="T2187" i="1"/>
  <c r="Q2187" i="1" s="1"/>
  <c r="S2188" i="1"/>
  <c r="T2188" i="1"/>
  <c r="Q2188" i="1" s="1"/>
  <c r="S2189" i="1"/>
  <c r="T2189" i="1"/>
  <c r="Q2189" i="1" s="1"/>
  <c r="S2190" i="1"/>
  <c r="T2190" i="1"/>
  <c r="Q2190" i="1" s="1"/>
  <c r="S2191" i="1"/>
  <c r="T2191" i="1"/>
  <c r="Q2191" i="1" s="1"/>
  <c r="S2192" i="1"/>
  <c r="T2192" i="1"/>
  <c r="Q2192" i="1" s="1"/>
  <c r="S2193" i="1"/>
  <c r="T2193" i="1"/>
  <c r="Q2193" i="1" s="1"/>
  <c r="S2194" i="1"/>
  <c r="T2194" i="1"/>
  <c r="Q2194" i="1" s="1"/>
  <c r="S2195" i="1"/>
  <c r="T2195" i="1"/>
  <c r="Q2195" i="1" s="1"/>
  <c r="S2196" i="1"/>
  <c r="T2196" i="1"/>
  <c r="Q2196" i="1" s="1"/>
  <c r="S2197" i="1"/>
  <c r="T2197" i="1"/>
  <c r="Q2197" i="1" s="1"/>
  <c r="S2198" i="1"/>
  <c r="T2198" i="1"/>
  <c r="Q2198" i="1" s="1"/>
  <c r="S2199" i="1"/>
  <c r="T2199" i="1"/>
  <c r="Q2199" i="1" s="1"/>
  <c r="S2200" i="1"/>
  <c r="T2200" i="1"/>
  <c r="Q2200" i="1" s="1"/>
  <c r="S2201" i="1"/>
  <c r="T2201" i="1"/>
  <c r="Q2201" i="1" s="1"/>
  <c r="S2202" i="1"/>
  <c r="T2202" i="1"/>
  <c r="Q2202" i="1" s="1"/>
  <c r="S2203" i="1"/>
  <c r="T2203" i="1"/>
  <c r="Q2203" i="1" s="1"/>
  <c r="S2204" i="1"/>
  <c r="T2204" i="1"/>
  <c r="Q2204" i="1" s="1"/>
  <c r="S2205" i="1"/>
  <c r="T2205" i="1"/>
  <c r="Q2205" i="1" s="1"/>
  <c r="S2206" i="1"/>
  <c r="T2206" i="1"/>
  <c r="Q2206" i="1" s="1"/>
  <c r="S2207" i="1"/>
  <c r="T2207" i="1"/>
  <c r="Q2207" i="1" s="1"/>
  <c r="S2208" i="1"/>
  <c r="T2208" i="1"/>
  <c r="Q2208" i="1" s="1"/>
  <c r="S2209" i="1"/>
  <c r="T2209" i="1"/>
  <c r="Q2209" i="1" s="1"/>
  <c r="S2210" i="1"/>
  <c r="T2210" i="1"/>
  <c r="Q2210" i="1" s="1"/>
  <c r="S2211" i="1"/>
  <c r="T2211" i="1"/>
  <c r="Q2211" i="1" s="1"/>
  <c r="S2212" i="1"/>
  <c r="T2212" i="1"/>
  <c r="Q2212" i="1" s="1"/>
  <c r="S2213" i="1"/>
  <c r="T2213" i="1"/>
  <c r="Q2213" i="1" s="1"/>
  <c r="S2214" i="1"/>
  <c r="T2214" i="1"/>
  <c r="Q2214" i="1" s="1"/>
  <c r="S2215" i="1"/>
  <c r="T2215" i="1"/>
  <c r="Q2215" i="1" s="1"/>
  <c r="S2216" i="1"/>
  <c r="T2216" i="1"/>
  <c r="Q2216" i="1" s="1"/>
  <c r="S2217" i="1"/>
  <c r="T2217" i="1"/>
  <c r="Q2217" i="1" s="1"/>
  <c r="S2218" i="1"/>
  <c r="T2218" i="1"/>
  <c r="Q2218" i="1" s="1"/>
  <c r="S2219" i="1"/>
  <c r="T2219" i="1"/>
  <c r="Q2219" i="1" s="1"/>
  <c r="S2220" i="1"/>
  <c r="T2220" i="1"/>
  <c r="Q2220" i="1" s="1"/>
  <c r="S2221" i="1"/>
  <c r="T2221" i="1"/>
  <c r="Q2221" i="1" s="1"/>
  <c r="S2222" i="1"/>
  <c r="T2222" i="1"/>
  <c r="Q2222" i="1" s="1"/>
  <c r="S2223" i="1"/>
  <c r="T2223" i="1"/>
  <c r="Q2223" i="1" s="1"/>
  <c r="S2224" i="1"/>
  <c r="T2224" i="1"/>
  <c r="Q2224" i="1" s="1"/>
  <c r="S2225" i="1"/>
  <c r="T2225" i="1"/>
  <c r="Q2225" i="1" s="1"/>
  <c r="S2226" i="1"/>
  <c r="T2226" i="1"/>
  <c r="Q2226" i="1" s="1"/>
  <c r="S2227" i="1"/>
  <c r="T2227" i="1"/>
  <c r="Q2227" i="1" s="1"/>
  <c r="S2228" i="1"/>
  <c r="T2228" i="1"/>
  <c r="Q2228" i="1" s="1"/>
  <c r="S2229" i="1"/>
  <c r="T2229" i="1"/>
  <c r="Q2229" i="1" s="1"/>
  <c r="S2230" i="1"/>
  <c r="T2230" i="1"/>
  <c r="Q2230" i="1" s="1"/>
  <c r="S2231" i="1"/>
  <c r="T2231" i="1"/>
  <c r="Q2231" i="1" s="1"/>
  <c r="S2232" i="1"/>
  <c r="T2232" i="1"/>
  <c r="Q2232" i="1" s="1"/>
  <c r="S2233" i="1"/>
  <c r="T2233" i="1"/>
  <c r="Q2233" i="1" s="1"/>
  <c r="S2234" i="1"/>
  <c r="T2234" i="1"/>
  <c r="Q2234" i="1" s="1"/>
  <c r="S2235" i="1"/>
  <c r="T2235" i="1"/>
  <c r="Q2235" i="1" s="1"/>
  <c r="S2236" i="1"/>
  <c r="T2236" i="1"/>
  <c r="Q2236" i="1" s="1"/>
  <c r="S2237" i="1"/>
  <c r="T2237" i="1"/>
  <c r="Q2237" i="1" s="1"/>
  <c r="S2238" i="1"/>
  <c r="T2238" i="1"/>
  <c r="Q2238" i="1" s="1"/>
  <c r="S2239" i="1"/>
  <c r="T2239" i="1"/>
  <c r="Q2239" i="1" s="1"/>
  <c r="S2240" i="1"/>
  <c r="T2240" i="1"/>
  <c r="Q2240" i="1" s="1"/>
  <c r="S2241" i="1"/>
  <c r="T2241" i="1"/>
  <c r="Q2241" i="1" s="1"/>
  <c r="S2242" i="1"/>
  <c r="T2242" i="1"/>
  <c r="Q2242" i="1" s="1"/>
  <c r="S2243" i="1"/>
  <c r="T2243" i="1"/>
  <c r="Q2243" i="1" s="1"/>
  <c r="S2244" i="1"/>
  <c r="T2244" i="1"/>
  <c r="Q2244" i="1" s="1"/>
  <c r="S2245" i="1"/>
  <c r="T2245" i="1"/>
  <c r="Q2245" i="1" s="1"/>
  <c r="S2246" i="1"/>
  <c r="T2246" i="1"/>
  <c r="Q2246" i="1" s="1"/>
  <c r="S2247" i="1"/>
  <c r="T2247" i="1"/>
  <c r="Q2247" i="1" s="1"/>
  <c r="S2248" i="1"/>
  <c r="T2248" i="1"/>
  <c r="Q2248" i="1" s="1"/>
  <c r="S2249" i="1"/>
  <c r="T2249" i="1"/>
  <c r="Q2249" i="1" s="1"/>
  <c r="S2250" i="1"/>
  <c r="T2250" i="1"/>
  <c r="Q2250" i="1" s="1"/>
  <c r="S2251" i="1"/>
  <c r="T2251" i="1"/>
  <c r="Q2251" i="1" s="1"/>
  <c r="S2252" i="1"/>
  <c r="T2252" i="1"/>
  <c r="Q2252" i="1" s="1"/>
  <c r="S2253" i="1"/>
  <c r="T2253" i="1"/>
  <c r="Q2253" i="1" s="1"/>
  <c r="S2254" i="1"/>
  <c r="T2254" i="1"/>
  <c r="Q2254" i="1" s="1"/>
  <c r="S2255" i="1"/>
  <c r="T2255" i="1"/>
  <c r="Q2255" i="1" s="1"/>
  <c r="S2256" i="1"/>
  <c r="T2256" i="1"/>
  <c r="Q2256" i="1" s="1"/>
  <c r="S2257" i="1"/>
  <c r="T2257" i="1"/>
  <c r="Q2257" i="1" s="1"/>
  <c r="S2258" i="1"/>
  <c r="T2258" i="1"/>
  <c r="Q2258" i="1" s="1"/>
  <c r="S2259" i="1"/>
  <c r="T2259" i="1"/>
  <c r="Q2259" i="1" s="1"/>
  <c r="S2260" i="1"/>
  <c r="T2260" i="1"/>
  <c r="Q2260" i="1" s="1"/>
  <c r="S2261" i="1"/>
  <c r="T2261" i="1"/>
  <c r="Q2261" i="1" s="1"/>
  <c r="S2262" i="1"/>
  <c r="T2262" i="1"/>
  <c r="Q2262" i="1" s="1"/>
  <c r="S2263" i="1"/>
  <c r="T2263" i="1"/>
  <c r="Q2263" i="1" s="1"/>
  <c r="S2264" i="1"/>
  <c r="T2264" i="1"/>
  <c r="Q2264" i="1" s="1"/>
  <c r="S2265" i="1"/>
  <c r="T2265" i="1"/>
  <c r="Q2265" i="1" s="1"/>
  <c r="S2266" i="1"/>
  <c r="T2266" i="1"/>
  <c r="Q2266" i="1" s="1"/>
  <c r="S2267" i="1"/>
  <c r="T2267" i="1"/>
  <c r="Q2267" i="1" s="1"/>
  <c r="S2268" i="1"/>
  <c r="T2268" i="1"/>
  <c r="Q2268" i="1" s="1"/>
  <c r="S2269" i="1"/>
  <c r="T2269" i="1"/>
  <c r="Q2269" i="1" s="1"/>
  <c r="S2270" i="1"/>
  <c r="T2270" i="1"/>
  <c r="Q2270" i="1" s="1"/>
  <c r="S2271" i="1"/>
  <c r="T2271" i="1"/>
  <c r="Q2271" i="1" s="1"/>
  <c r="S2272" i="1"/>
  <c r="T2272" i="1"/>
  <c r="Q2272" i="1" s="1"/>
  <c r="S2273" i="1"/>
  <c r="T2273" i="1"/>
  <c r="Q2273" i="1" s="1"/>
  <c r="S2274" i="1"/>
  <c r="T2274" i="1"/>
  <c r="Q2274" i="1" s="1"/>
  <c r="S2275" i="1"/>
  <c r="T2275" i="1"/>
  <c r="Q2275" i="1" s="1"/>
  <c r="S2276" i="1"/>
  <c r="T2276" i="1"/>
  <c r="Q2276" i="1" s="1"/>
  <c r="S2277" i="1"/>
  <c r="T2277" i="1"/>
  <c r="Q2277" i="1" s="1"/>
  <c r="S2278" i="1"/>
  <c r="T2278" i="1"/>
  <c r="Q2278" i="1" s="1"/>
  <c r="S2279" i="1"/>
  <c r="T2279" i="1"/>
  <c r="Q2279" i="1" s="1"/>
  <c r="S2280" i="1"/>
  <c r="T2280" i="1"/>
  <c r="Q2280" i="1" s="1"/>
  <c r="S2281" i="1"/>
  <c r="T2281" i="1"/>
  <c r="Q2281" i="1" s="1"/>
  <c r="S2282" i="1"/>
  <c r="T2282" i="1"/>
  <c r="Q2282" i="1" s="1"/>
  <c r="S2283" i="1"/>
  <c r="T2283" i="1"/>
  <c r="Q2283" i="1" s="1"/>
  <c r="S2284" i="1"/>
  <c r="T2284" i="1"/>
  <c r="Q2284" i="1" s="1"/>
  <c r="S2285" i="1"/>
  <c r="T2285" i="1"/>
  <c r="Q2285" i="1" s="1"/>
  <c r="S2286" i="1"/>
  <c r="T2286" i="1"/>
  <c r="Q2286" i="1" s="1"/>
  <c r="S2287" i="1"/>
  <c r="T2287" i="1"/>
  <c r="Q2287" i="1" s="1"/>
  <c r="S2288" i="1"/>
  <c r="T2288" i="1"/>
  <c r="Q2288" i="1" s="1"/>
  <c r="S2289" i="1"/>
  <c r="T2289" i="1"/>
  <c r="Q2289" i="1" s="1"/>
  <c r="S2290" i="1"/>
  <c r="T2290" i="1"/>
  <c r="Q2290" i="1" s="1"/>
  <c r="S2291" i="1"/>
  <c r="T2291" i="1"/>
  <c r="Q2291" i="1" s="1"/>
  <c r="S2292" i="1"/>
  <c r="T2292" i="1"/>
  <c r="Q2292" i="1" s="1"/>
  <c r="S2293" i="1"/>
  <c r="T2293" i="1"/>
  <c r="Q2293" i="1" s="1"/>
  <c r="S2294" i="1"/>
  <c r="T2294" i="1"/>
  <c r="Q2294" i="1" s="1"/>
  <c r="S2295" i="1"/>
  <c r="T2295" i="1"/>
  <c r="Q2295" i="1" s="1"/>
  <c r="S2296" i="1"/>
  <c r="T2296" i="1"/>
  <c r="Q2296" i="1" s="1"/>
  <c r="S2297" i="1"/>
  <c r="T2297" i="1"/>
  <c r="Q2297" i="1" s="1"/>
  <c r="S2298" i="1"/>
  <c r="T2298" i="1"/>
  <c r="Q2298" i="1" s="1"/>
  <c r="S2299" i="1"/>
  <c r="T2299" i="1"/>
  <c r="Q2299" i="1" s="1"/>
  <c r="S2300" i="1"/>
  <c r="T2300" i="1"/>
  <c r="Q2300" i="1" s="1"/>
  <c r="S2301" i="1"/>
  <c r="T2301" i="1"/>
  <c r="Q2301" i="1" s="1"/>
  <c r="S2302" i="1"/>
  <c r="T2302" i="1"/>
  <c r="Q2302" i="1" s="1"/>
  <c r="S2303" i="1"/>
  <c r="T2303" i="1"/>
  <c r="Q2303" i="1" s="1"/>
  <c r="S2304" i="1"/>
  <c r="T2304" i="1"/>
  <c r="Q2304" i="1" s="1"/>
  <c r="S2305" i="1"/>
  <c r="T2305" i="1"/>
  <c r="Q2305" i="1" s="1"/>
  <c r="S2306" i="1"/>
  <c r="T2306" i="1"/>
  <c r="Q2306" i="1" s="1"/>
  <c r="S2307" i="1"/>
  <c r="T2307" i="1"/>
  <c r="Q2307" i="1" s="1"/>
  <c r="S2308" i="1"/>
  <c r="T2308" i="1"/>
  <c r="Q2308" i="1" s="1"/>
  <c r="S2309" i="1"/>
  <c r="T2309" i="1"/>
  <c r="Q2309" i="1" s="1"/>
  <c r="S2310" i="1"/>
  <c r="T2310" i="1"/>
  <c r="Q2310" i="1" s="1"/>
  <c r="S2311" i="1"/>
  <c r="T2311" i="1"/>
  <c r="Q2311" i="1" s="1"/>
  <c r="S2312" i="1"/>
  <c r="T2312" i="1"/>
  <c r="S2313" i="1"/>
  <c r="T2313" i="1"/>
  <c r="Q2313" i="1" s="1"/>
  <c r="S2314" i="1"/>
  <c r="T2314" i="1"/>
  <c r="Q2314" i="1" s="1"/>
  <c r="S2315" i="1"/>
  <c r="T2315" i="1"/>
  <c r="Q2315" i="1" s="1"/>
  <c r="S2316" i="1"/>
  <c r="T2316" i="1"/>
  <c r="Q2316" i="1" s="1"/>
  <c r="S2317" i="1"/>
  <c r="T2317" i="1"/>
  <c r="Q2317" i="1" s="1"/>
  <c r="S2318" i="1"/>
  <c r="T2318" i="1"/>
  <c r="Q2318" i="1" s="1"/>
  <c r="S2319" i="1"/>
  <c r="T2319" i="1"/>
  <c r="Q2319" i="1" s="1"/>
  <c r="S2320" i="1"/>
  <c r="T2320" i="1"/>
  <c r="Q2320" i="1" s="1"/>
  <c r="S2321" i="1"/>
  <c r="T2321" i="1"/>
  <c r="Q2321" i="1" s="1"/>
  <c r="S2322" i="1"/>
  <c r="T2322" i="1"/>
  <c r="Q2322" i="1" s="1"/>
  <c r="S2323" i="1"/>
  <c r="T2323" i="1"/>
  <c r="Q2323" i="1" s="1"/>
  <c r="S2324" i="1"/>
  <c r="T2324" i="1"/>
  <c r="Q2324" i="1" s="1"/>
  <c r="S2325" i="1"/>
  <c r="T2325" i="1"/>
  <c r="Q2325" i="1" s="1"/>
  <c r="S2326" i="1"/>
  <c r="T2326" i="1"/>
  <c r="Q2326" i="1" s="1"/>
  <c r="S2327" i="1"/>
  <c r="T2327" i="1"/>
  <c r="Q2327" i="1" s="1"/>
  <c r="S2328" i="1"/>
  <c r="T2328" i="1"/>
  <c r="Q2328" i="1" s="1"/>
  <c r="S2329" i="1"/>
  <c r="T2329" i="1"/>
  <c r="Q2329" i="1" s="1"/>
  <c r="S2330" i="1"/>
  <c r="T2330" i="1"/>
  <c r="Q2330" i="1" s="1"/>
  <c r="S2331" i="1"/>
  <c r="T2331" i="1"/>
  <c r="Q2331" i="1" s="1"/>
  <c r="S2332" i="1"/>
  <c r="T2332" i="1"/>
  <c r="Q2332" i="1" s="1"/>
  <c r="S2333" i="1"/>
  <c r="T2333" i="1"/>
  <c r="Q2333" i="1" s="1"/>
  <c r="S2334" i="1"/>
  <c r="T2334" i="1"/>
  <c r="Q2334" i="1" s="1"/>
  <c r="S2335" i="1"/>
  <c r="T2335" i="1"/>
  <c r="Q2335" i="1" s="1"/>
  <c r="S2336" i="1"/>
  <c r="T2336" i="1"/>
  <c r="Q2336" i="1" s="1"/>
  <c r="S2337" i="1"/>
  <c r="T2337" i="1"/>
  <c r="Q2337" i="1" s="1"/>
  <c r="S2338" i="1"/>
  <c r="T2338" i="1"/>
  <c r="Q2338" i="1" s="1"/>
  <c r="S2339" i="1"/>
  <c r="T2339" i="1"/>
  <c r="Q2339" i="1" s="1"/>
  <c r="S2340" i="1"/>
  <c r="T2340" i="1"/>
  <c r="Q2340" i="1" s="1"/>
  <c r="S2341" i="1"/>
  <c r="T2341" i="1"/>
  <c r="Q2341" i="1" s="1"/>
  <c r="S2342" i="1"/>
  <c r="T2342" i="1"/>
  <c r="Q2342" i="1" s="1"/>
  <c r="S2343" i="1"/>
  <c r="T2343" i="1"/>
  <c r="Q2343" i="1" s="1"/>
  <c r="S2344" i="1"/>
  <c r="T2344" i="1"/>
  <c r="Q2344" i="1" s="1"/>
  <c r="S2345" i="1"/>
  <c r="T2345" i="1"/>
  <c r="Q2345" i="1" s="1"/>
  <c r="S2346" i="1"/>
  <c r="T2346" i="1"/>
  <c r="Q2346" i="1" s="1"/>
  <c r="S2347" i="1"/>
  <c r="T2347" i="1"/>
  <c r="Q2347" i="1" s="1"/>
  <c r="S2348" i="1"/>
  <c r="T2348" i="1"/>
  <c r="Q2348" i="1" s="1"/>
  <c r="S2349" i="1"/>
  <c r="T2349" i="1"/>
  <c r="Q2349" i="1" s="1"/>
  <c r="S2350" i="1"/>
  <c r="T2350" i="1"/>
  <c r="Q2350" i="1" s="1"/>
  <c r="S2351" i="1"/>
  <c r="T2351" i="1"/>
  <c r="Q2351" i="1" s="1"/>
  <c r="S2352" i="1"/>
  <c r="T2352" i="1"/>
  <c r="Q2352" i="1" s="1"/>
  <c r="S2353" i="1"/>
  <c r="T2353" i="1"/>
  <c r="Q2353" i="1" s="1"/>
  <c r="S2354" i="1"/>
  <c r="T2354" i="1"/>
  <c r="Q2354" i="1" s="1"/>
  <c r="S2355" i="1"/>
  <c r="T2355" i="1"/>
  <c r="Q2355" i="1" s="1"/>
  <c r="S2356" i="1"/>
  <c r="T2356" i="1"/>
  <c r="Q2356" i="1" s="1"/>
  <c r="S2357" i="1"/>
  <c r="T2357" i="1"/>
  <c r="Q2357" i="1" s="1"/>
  <c r="S2358" i="1"/>
  <c r="T2358" i="1"/>
  <c r="Q2358" i="1" s="1"/>
  <c r="S2359" i="1"/>
  <c r="T2359" i="1"/>
  <c r="Q2359" i="1" s="1"/>
  <c r="S2360" i="1"/>
  <c r="T2360" i="1"/>
  <c r="Q2360" i="1" s="1"/>
  <c r="S2361" i="1"/>
  <c r="T2361" i="1"/>
  <c r="Q2361" i="1" s="1"/>
  <c r="S2362" i="1"/>
  <c r="T2362" i="1"/>
  <c r="Q2362" i="1" s="1"/>
  <c r="S2363" i="1"/>
  <c r="T2363" i="1"/>
  <c r="Q2363" i="1" s="1"/>
  <c r="S2364" i="1"/>
  <c r="T2364" i="1"/>
  <c r="Q2364" i="1" s="1"/>
  <c r="S2365" i="1"/>
  <c r="T2365" i="1"/>
  <c r="Q2365" i="1" s="1"/>
  <c r="S2366" i="1"/>
  <c r="T2366" i="1"/>
  <c r="Q2366" i="1" s="1"/>
  <c r="S2367" i="1"/>
  <c r="T2367" i="1"/>
  <c r="Q2367" i="1" s="1"/>
  <c r="S2368" i="1"/>
  <c r="T2368" i="1"/>
  <c r="Q2368" i="1" s="1"/>
  <c r="S2369" i="1"/>
  <c r="T2369" i="1"/>
  <c r="Q2369" i="1" s="1"/>
  <c r="S2370" i="1"/>
  <c r="T2370" i="1"/>
  <c r="Q2370" i="1" s="1"/>
  <c r="S2371" i="1"/>
  <c r="T2371" i="1"/>
  <c r="Q2371" i="1" s="1"/>
  <c r="S2372" i="1"/>
  <c r="T2372" i="1"/>
  <c r="Q2372" i="1" s="1"/>
  <c r="S2373" i="1"/>
  <c r="T2373" i="1"/>
  <c r="Q2373" i="1" s="1"/>
  <c r="S2374" i="1"/>
  <c r="T2374" i="1"/>
  <c r="Q2374" i="1" s="1"/>
  <c r="S2375" i="1"/>
  <c r="T2375" i="1"/>
  <c r="Q2375" i="1" s="1"/>
  <c r="S2376" i="1"/>
  <c r="T2376" i="1"/>
  <c r="Q2376" i="1" s="1"/>
  <c r="S2377" i="1"/>
  <c r="T2377" i="1"/>
  <c r="Q2377" i="1" s="1"/>
  <c r="S2378" i="1"/>
  <c r="T2378" i="1"/>
  <c r="Q2378" i="1" s="1"/>
  <c r="S2379" i="1"/>
  <c r="T2379" i="1"/>
  <c r="Q2379" i="1" s="1"/>
  <c r="S2380" i="1"/>
  <c r="T2380" i="1"/>
  <c r="Q2380" i="1" s="1"/>
  <c r="S2381" i="1"/>
  <c r="T2381" i="1"/>
  <c r="Q2381" i="1" s="1"/>
  <c r="S2382" i="1"/>
  <c r="T2382" i="1"/>
  <c r="Q2382" i="1" s="1"/>
  <c r="S2383" i="1"/>
  <c r="T2383" i="1"/>
  <c r="Q2383" i="1" s="1"/>
  <c r="S2384" i="1"/>
  <c r="T2384" i="1"/>
  <c r="Q2384" i="1" s="1"/>
  <c r="S2385" i="1"/>
  <c r="T2385" i="1"/>
  <c r="Q2385" i="1" s="1"/>
  <c r="S2386" i="1"/>
  <c r="T2386" i="1"/>
  <c r="Q2386" i="1" s="1"/>
  <c r="S2387" i="1"/>
  <c r="T2387" i="1"/>
  <c r="Q2387" i="1" s="1"/>
  <c r="S2388" i="1"/>
  <c r="T2388" i="1"/>
  <c r="Q2388" i="1" s="1"/>
  <c r="S2389" i="1"/>
  <c r="T2389" i="1"/>
  <c r="Q2389" i="1" s="1"/>
  <c r="S2390" i="1"/>
  <c r="T2390" i="1"/>
  <c r="Q2390" i="1" s="1"/>
  <c r="S2391" i="1"/>
  <c r="T2391" i="1"/>
  <c r="Q2391" i="1" s="1"/>
  <c r="S2392" i="1"/>
  <c r="T2392" i="1"/>
  <c r="Q2392" i="1" s="1"/>
  <c r="S2393" i="1"/>
  <c r="T2393" i="1"/>
  <c r="Q2393" i="1" s="1"/>
  <c r="S2394" i="1"/>
  <c r="T2394" i="1"/>
  <c r="Q2394" i="1" s="1"/>
  <c r="S2395" i="1"/>
  <c r="T2395" i="1"/>
  <c r="Q2395" i="1" s="1"/>
  <c r="S2396" i="1"/>
  <c r="T2396" i="1"/>
  <c r="Q2396" i="1" s="1"/>
  <c r="S2397" i="1"/>
  <c r="T2397" i="1"/>
  <c r="Q2397" i="1" s="1"/>
  <c r="S2398" i="1"/>
  <c r="T2398" i="1"/>
  <c r="Q2398" i="1" s="1"/>
  <c r="S2399" i="1"/>
  <c r="T2399" i="1"/>
  <c r="Q2399" i="1" s="1"/>
  <c r="S2400" i="1"/>
  <c r="T2400" i="1"/>
  <c r="Q2400" i="1" s="1"/>
  <c r="S2401" i="1"/>
  <c r="T2401" i="1"/>
  <c r="Q2401" i="1" s="1"/>
  <c r="S2402" i="1"/>
  <c r="T2402" i="1"/>
  <c r="Q2402" i="1" s="1"/>
  <c r="S2403" i="1"/>
  <c r="T2403" i="1"/>
  <c r="Q2403" i="1" s="1"/>
  <c r="S2404" i="1"/>
  <c r="T2404" i="1"/>
  <c r="Q2404" i="1" s="1"/>
  <c r="S2405" i="1"/>
  <c r="T2405" i="1"/>
  <c r="Q2405" i="1" s="1"/>
  <c r="S2406" i="1"/>
  <c r="T2406" i="1"/>
  <c r="Q2406" i="1" s="1"/>
  <c r="S2407" i="1"/>
  <c r="T2407" i="1"/>
  <c r="Q2407" i="1" s="1"/>
  <c r="S2408" i="1"/>
  <c r="T2408" i="1"/>
  <c r="S2409" i="1"/>
  <c r="T2409" i="1"/>
  <c r="Q2409" i="1" s="1"/>
  <c r="S2410" i="1"/>
  <c r="T2410" i="1"/>
  <c r="Q2410" i="1" s="1"/>
  <c r="S2411" i="1"/>
  <c r="T2411" i="1"/>
  <c r="Q2411" i="1" s="1"/>
  <c r="S2412" i="1"/>
  <c r="T2412" i="1"/>
  <c r="Q2412" i="1" s="1"/>
  <c r="S2413" i="1"/>
  <c r="T2413" i="1"/>
  <c r="Q2413" i="1" s="1"/>
  <c r="S2414" i="1"/>
  <c r="T2414" i="1"/>
  <c r="Q2414" i="1" s="1"/>
  <c r="S2415" i="1"/>
  <c r="T2415" i="1"/>
  <c r="Q2415" i="1" s="1"/>
  <c r="S2416" i="1"/>
  <c r="T2416" i="1"/>
  <c r="Q2416" i="1" s="1"/>
  <c r="S2417" i="1"/>
  <c r="T2417" i="1"/>
  <c r="Q2417" i="1" s="1"/>
  <c r="S2418" i="1"/>
  <c r="T2418" i="1"/>
  <c r="Q2418" i="1" s="1"/>
  <c r="S2419" i="1"/>
  <c r="T2419" i="1"/>
  <c r="Q2419" i="1" s="1"/>
  <c r="S2420" i="1"/>
  <c r="T2420" i="1"/>
  <c r="Q2420" i="1" s="1"/>
  <c r="S2421" i="1"/>
  <c r="T2421" i="1"/>
  <c r="Q2421" i="1" s="1"/>
  <c r="S2422" i="1"/>
  <c r="T2422" i="1"/>
  <c r="Q2422" i="1" s="1"/>
  <c r="S2423" i="1"/>
  <c r="T2423" i="1"/>
  <c r="Q2423" i="1" s="1"/>
  <c r="S2424" i="1"/>
  <c r="T2424" i="1"/>
  <c r="Q2424" i="1" s="1"/>
  <c r="S2425" i="1"/>
  <c r="T2425" i="1"/>
  <c r="Q2425" i="1" s="1"/>
  <c r="S2426" i="1"/>
  <c r="T2426" i="1"/>
  <c r="Q2426" i="1" s="1"/>
  <c r="S2427" i="1"/>
  <c r="T2427" i="1"/>
  <c r="Q2427" i="1" s="1"/>
  <c r="S2428" i="1"/>
  <c r="T2428" i="1"/>
  <c r="Q2428" i="1" s="1"/>
  <c r="S2429" i="1"/>
  <c r="T2429" i="1"/>
  <c r="Q2429" i="1" s="1"/>
  <c r="S2430" i="1"/>
  <c r="T2430" i="1"/>
  <c r="Q2430" i="1" s="1"/>
  <c r="S2431" i="1"/>
  <c r="T2431" i="1"/>
  <c r="Q2431" i="1" s="1"/>
  <c r="S2432" i="1"/>
  <c r="T2432" i="1"/>
  <c r="Q2432" i="1" s="1"/>
  <c r="S2433" i="1"/>
  <c r="T2433" i="1"/>
  <c r="Q2433" i="1" s="1"/>
  <c r="S2434" i="1"/>
  <c r="T2434" i="1"/>
  <c r="Q2434" i="1" s="1"/>
  <c r="S2435" i="1"/>
  <c r="T2435" i="1"/>
  <c r="Q2435" i="1" s="1"/>
  <c r="S2436" i="1"/>
  <c r="T2436" i="1"/>
  <c r="Q2436" i="1" s="1"/>
  <c r="S2437" i="1"/>
  <c r="T2437" i="1"/>
  <c r="Q2437" i="1" s="1"/>
  <c r="S2438" i="1"/>
  <c r="T2438" i="1"/>
  <c r="Q2438" i="1" s="1"/>
  <c r="S2439" i="1"/>
  <c r="T2439" i="1"/>
  <c r="Q2439" i="1" s="1"/>
  <c r="S2440" i="1"/>
  <c r="T2440" i="1"/>
  <c r="Q2440" i="1" s="1"/>
  <c r="S2441" i="1"/>
  <c r="T2441" i="1"/>
  <c r="Q2441" i="1" s="1"/>
  <c r="S2442" i="1"/>
  <c r="T2442" i="1"/>
  <c r="Q2442" i="1" s="1"/>
  <c r="S2443" i="1"/>
  <c r="T2443" i="1"/>
  <c r="Q2443" i="1" s="1"/>
  <c r="S2444" i="1"/>
  <c r="T2444" i="1"/>
  <c r="Q2444" i="1" s="1"/>
  <c r="S2445" i="1"/>
  <c r="T2445" i="1"/>
  <c r="Q2445" i="1" s="1"/>
  <c r="S2446" i="1"/>
  <c r="T2446" i="1"/>
  <c r="Q2446" i="1" s="1"/>
  <c r="S2447" i="1"/>
  <c r="T2447" i="1"/>
  <c r="Q2447" i="1" s="1"/>
  <c r="S2448" i="1"/>
  <c r="T2448" i="1"/>
  <c r="Q2448" i="1" s="1"/>
  <c r="S2449" i="1"/>
  <c r="T2449" i="1"/>
  <c r="Q2449" i="1" s="1"/>
  <c r="S2450" i="1"/>
  <c r="T2450" i="1"/>
  <c r="Q2450" i="1" s="1"/>
  <c r="S2451" i="1"/>
  <c r="T2451" i="1"/>
  <c r="S2452" i="1"/>
  <c r="T2452" i="1"/>
  <c r="Q2452" i="1" s="1"/>
  <c r="S2453" i="1"/>
  <c r="T2453" i="1"/>
  <c r="Q2453" i="1" s="1"/>
  <c r="S2454" i="1"/>
  <c r="T2454" i="1"/>
  <c r="Q2454" i="1" s="1"/>
  <c r="S2455" i="1"/>
  <c r="T2455" i="1"/>
  <c r="Q2455" i="1" s="1"/>
  <c r="S2456" i="1"/>
  <c r="T2456" i="1"/>
  <c r="Q2456" i="1" s="1"/>
  <c r="S2457" i="1"/>
  <c r="T2457" i="1"/>
  <c r="Q2457" i="1" s="1"/>
  <c r="S2458" i="1"/>
  <c r="T2458" i="1"/>
  <c r="Q2458" i="1" s="1"/>
  <c r="S2459" i="1"/>
  <c r="T2459" i="1"/>
  <c r="Q2459" i="1" s="1"/>
  <c r="S2460" i="1"/>
  <c r="T2460" i="1"/>
  <c r="Q2460" i="1" s="1"/>
  <c r="S2461" i="1"/>
  <c r="T2461" i="1"/>
  <c r="Q2461" i="1" s="1"/>
  <c r="S2462" i="1"/>
  <c r="T2462" i="1"/>
  <c r="Q2462" i="1" s="1"/>
  <c r="S2463" i="1"/>
  <c r="T2463" i="1"/>
  <c r="Q2463" i="1" s="1"/>
  <c r="S2464" i="1"/>
  <c r="T2464" i="1"/>
  <c r="Q2464" i="1" s="1"/>
  <c r="S2465" i="1"/>
  <c r="T2465" i="1"/>
  <c r="Q2465" i="1" s="1"/>
  <c r="S2466" i="1"/>
  <c r="T2466" i="1"/>
  <c r="Q2466" i="1" s="1"/>
  <c r="S2467" i="1"/>
  <c r="T2467" i="1"/>
  <c r="Q2467" i="1" s="1"/>
  <c r="S2468" i="1"/>
  <c r="T2468" i="1"/>
  <c r="Q2468" i="1" s="1"/>
  <c r="S2469" i="1"/>
  <c r="T2469" i="1"/>
  <c r="Q2469" i="1" s="1"/>
  <c r="S2470" i="1"/>
  <c r="T2470" i="1"/>
  <c r="Q2470" i="1" s="1"/>
  <c r="S2471" i="1"/>
  <c r="T2471" i="1"/>
  <c r="Q2471" i="1" s="1"/>
  <c r="S2472" i="1"/>
  <c r="T2472" i="1"/>
  <c r="Q2472" i="1" s="1"/>
  <c r="S2473" i="1"/>
  <c r="T2473" i="1"/>
  <c r="Q2473" i="1" s="1"/>
  <c r="S2474" i="1"/>
  <c r="T2474" i="1"/>
  <c r="Q2474" i="1" s="1"/>
  <c r="S2475" i="1"/>
  <c r="T2475" i="1"/>
  <c r="Q2475" i="1" s="1"/>
  <c r="S2476" i="1"/>
  <c r="T2476" i="1"/>
  <c r="Q2476" i="1" s="1"/>
  <c r="S2477" i="1"/>
  <c r="T2477" i="1"/>
  <c r="Q2477" i="1" s="1"/>
  <c r="S2478" i="1"/>
  <c r="T2478" i="1"/>
  <c r="Q2478" i="1" s="1"/>
  <c r="S2479" i="1"/>
  <c r="T2479" i="1"/>
  <c r="Q2479" i="1" s="1"/>
  <c r="S2480" i="1"/>
  <c r="T2480" i="1"/>
  <c r="Q2480" i="1" s="1"/>
  <c r="S2481" i="1"/>
  <c r="T2481" i="1"/>
  <c r="Q2481" i="1" s="1"/>
  <c r="S2482" i="1"/>
  <c r="T2482" i="1"/>
  <c r="Q2482" i="1" s="1"/>
  <c r="S2483" i="1"/>
  <c r="T2483" i="1"/>
  <c r="Q2483" i="1" s="1"/>
  <c r="S2484" i="1"/>
  <c r="T2484" i="1"/>
  <c r="Q2484" i="1" s="1"/>
  <c r="S2485" i="1"/>
  <c r="T2485" i="1"/>
  <c r="Q2485" i="1" s="1"/>
  <c r="S2486" i="1"/>
  <c r="T2486" i="1"/>
  <c r="Q2486" i="1" s="1"/>
  <c r="S2487" i="1"/>
  <c r="T2487" i="1"/>
  <c r="Q2487" i="1" s="1"/>
  <c r="S2488" i="1"/>
  <c r="T2488" i="1"/>
  <c r="Q2488" i="1" s="1"/>
  <c r="S2489" i="1"/>
  <c r="T2489" i="1"/>
  <c r="Q2489" i="1" s="1"/>
  <c r="S2490" i="1"/>
  <c r="T2490" i="1"/>
  <c r="Q2490" i="1" s="1"/>
  <c r="S2491" i="1"/>
  <c r="T2491" i="1"/>
  <c r="Q2491" i="1" s="1"/>
  <c r="S2492" i="1"/>
  <c r="T2492" i="1"/>
  <c r="Q2492" i="1" s="1"/>
  <c r="S2493" i="1"/>
  <c r="T2493" i="1"/>
  <c r="Q2493" i="1" s="1"/>
  <c r="S2494" i="1"/>
  <c r="T2494" i="1"/>
  <c r="Q2494" i="1" s="1"/>
  <c r="S2495" i="1"/>
  <c r="T2495" i="1"/>
  <c r="Q2495" i="1" s="1"/>
  <c r="S2496" i="1"/>
  <c r="T2496" i="1"/>
  <c r="Q2496" i="1" s="1"/>
  <c r="S2497" i="1"/>
  <c r="T2497" i="1"/>
  <c r="Q2497" i="1" s="1"/>
  <c r="S2498" i="1"/>
  <c r="T2498" i="1"/>
  <c r="Q2498" i="1" s="1"/>
  <c r="S2499" i="1"/>
  <c r="T2499" i="1"/>
  <c r="Q2499" i="1" s="1"/>
  <c r="S2500" i="1"/>
  <c r="T2500" i="1"/>
  <c r="Q2500" i="1" s="1"/>
  <c r="S2501" i="1"/>
  <c r="T2501" i="1"/>
  <c r="Q2501" i="1" s="1"/>
  <c r="S2502" i="1"/>
  <c r="T2502" i="1"/>
  <c r="Q2502" i="1" s="1"/>
  <c r="S2503" i="1"/>
  <c r="T2503" i="1"/>
  <c r="Q2503" i="1" s="1"/>
  <c r="S2504" i="1"/>
  <c r="T2504" i="1"/>
  <c r="S2505" i="1"/>
  <c r="T2505" i="1"/>
  <c r="Q2505" i="1" s="1"/>
  <c r="S2506" i="1"/>
  <c r="T2506" i="1"/>
  <c r="Q2506" i="1" s="1"/>
  <c r="S2507" i="1"/>
  <c r="T2507" i="1"/>
  <c r="Q2507" i="1" s="1"/>
  <c r="S2508" i="1"/>
  <c r="T2508" i="1"/>
  <c r="Q2508" i="1" s="1"/>
  <c r="S2509" i="1"/>
  <c r="T2509" i="1"/>
  <c r="Q2509" i="1" s="1"/>
  <c r="S2510" i="1"/>
  <c r="T2510" i="1"/>
  <c r="Q2510" i="1" s="1"/>
  <c r="S2511" i="1"/>
  <c r="T2511" i="1"/>
  <c r="Q2511" i="1" s="1"/>
  <c r="S2512" i="1"/>
  <c r="T2512" i="1"/>
  <c r="Q2512" i="1" s="1"/>
  <c r="S2513" i="1"/>
  <c r="T2513" i="1"/>
  <c r="Q2513" i="1" s="1"/>
  <c r="S2514" i="1"/>
  <c r="T2514" i="1"/>
  <c r="Q2514" i="1" s="1"/>
  <c r="S2515" i="1"/>
  <c r="T2515" i="1"/>
  <c r="Q2515" i="1" s="1"/>
  <c r="S2516" i="1"/>
  <c r="T2516" i="1"/>
  <c r="Q2516" i="1" s="1"/>
  <c r="S2517" i="1"/>
  <c r="T2517" i="1"/>
  <c r="Q2517" i="1" s="1"/>
  <c r="S2518" i="1"/>
  <c r="T2518" i="1"/>
  <c r="Q2518" i="1" s="1"/>
  <c r="S2519" i="1"/>
  <c r="T2519" i="1"/>
  <c r="Q2519" i="1" s="1"/>
  <c r="S2520" i="1"/>
  <c r="T2520" i="1"/>
  <c r="Q2520" i="1" s="1"/>
  <c r="S2521" i="1"/>
  <c r="T2521" i="1"/>
  <c r="Q2521" i="1" s="1"/>
  <c r="S2522" i="1"/>
  <c r="T2522" i="1"/>
  <c r="Q2522" i="1" s="1"/>
  <c r="S2523" i="1"/>
  <c r="T2523" i="1"/>
  <c r="Q2523" i="1" s="1"/>
  <c r="S2524" i="1"/>
  <c r="T2524" i="1"/>
  <c r="Q2524" i="1" s="1"/>
  <c r="S2525" i="1"/>
  <c r="T2525" i="1"/>
  <c r="Q2525" i="1" s="1"/>
  <c r="S2526" i="1"/>
  <c r="T2526" i="1"/>
  <c r="Q2526" i="1" s="1"/>
  <c r="S2527" i="1"/>
  <c r="T2527" i="1"/>
  <c r="Q2527" i="1" s="1"/>
  <c r="S2528" i="1"/>
  <c r="T2528" i="1"/>
  <c r="Q2528" i="1" s="1"/>
  <c r="S2529" i="1"/>
  <c r="T2529" i="1"/>
  <c r="Q2529" i="1" s="1"/>
  <c r="S2530" i="1"/>
  <c r="T2530" i="1"/>
  <c r="Q2530" i="1" s="1"/>
  <c r="S2531" i="1"/>
  <c r="T2531" i="1"/>
  <c r="Q2531" i="1" s="1"/>
  <c r="S2532" i="1"/>
  <c r="T2532" i="1"/>
  <c r="Q2532" i="1" s="1"/>
  <c r="S2533" i="1"/>
  <c r="T2533" i="1"/>
  <c r="Q2533" i="1" s="1"/>
  <c r="S2534" i="1"/>
  <c r="T2534" i="1"/>
  <c r="Q2534" i="1" s="1"/>
  <c r="S2535" i="1"/>
  <c r="T2535" i="1"/>
  <c r="Q2535" i="1" s="1"/>
  <c r="S2536" i="1"/>
  <c r="T2536" i="1"/>
  <c r="Q2536" i="1" s="1"/>
  <c r="S2537" i="1"/>
  <c r="T2537" i="1"/>
  <c r="Q2537" i="1" s="1"/>
  <c r="S2538" i="1"/>
  <c r="T2538" i="1"/>
  <c r="Q2538" i="1" s="1"/>
  <c r="S2539" i="1"/>
  <c r="T2539" i="1"/>
  <c r="Q2539" i="1" s="1"/>
  <c r="S2540" i="1"/>
  <c r="T2540" i="1"/>
  <c r="Q2540" i="1" s="1"/>
  <c r="S2541" i="1"/>
  <c r="T2541" i="1"/>
  <c r="Q2541" i="1" s="1"/>
  <c r="S2542" i="1"/>
  <c r="T2542" i="1"/>
  <c r="Q2542" i="1" s="1"/>
  <c r="S2543" i="1"/>
  <c r="T2543" i="1"/>
  <c r="Q2543" i="1" s="1"/>
  <c r="S2544" i="1"/>
  <c r="T2544" i="1"/>
  <c r="Q2544" i="1" s="1"/>
  <c r="S2545" i="1"/>
  <c r="T2545" i="1"/>
  <c r="Q2545" i="1" s="1"/>
  <c r="S2546" i="1"/>
  <c r="T2546" i="1"/>
  <c r="Q2546" i="1" s="1"/>
  <c r="S2547" i="1"/>
  <c r="T2547" i="1"/>
  <c r="Q2547" i="1" s="1"/>
  <c r="S2548" i="1"/>
  <c r="T2548" i="1"/>
  <c r="Q2548" i="1" s="1"/>
  <c r="S2549" i="1"/>
  <c r="T2549" i="1"/>
  <c r="Q2549" i="1" s="1"/>
  <c r="S2550" i="1"/>
  <c r="T2550" i="1"/>
  <c r="Q2550" i="1" s="1"/>
  <c r="S2551" i="1"/>
  <c r="T2551" i="1"/>
  <c r="Q2551" i="1" s="1"/>
  <c r="S2552" i="1"/>
  <c r="T2552" i="1"/>
  <c r="Q2552" i="1" s="1"/>
  <c r="S2553" i="1"/>
  <c r="T2553" i="1"/>
  <c r="Q2553" i="1" s="1"/>
  <c r="S2554" i="1"/>
  <c r="T2554" i="1"/>
  <c r="Q2554" i="1" s="1"/>
  <c r="S2555" i="1"/>
  <c r="T2555" i="1"/>
  <c r="Q2555" i="1" s="1"/>
  <c r="S2556" i="1"/>
  <c r="T2556" i="1"/>
  <c r="Q2556" i="1" s="1"/>
  <c r="S2557" i="1"/>
  <c r="T2557" i="1"/>
  <c r="Q2557" i="1" s="1"/>
  <c r="S2558" i="1"/>
  <c r="T2558" i="1"/>
  <c r="Q2558" i="1" s="1"/>
  <c r="S2559" i="1"/>
  <c r="T2559" i="1"/>
  <c r="Q2559" i="1" s="1"/>
  <c r="S2560" i="1"/>
  <c r="T2560" i="1"/>
  <c r="Q2560" i="1" s="1"/>
  <c r="S2561" i="1"/>
  <c r="T2561" i="1"/>
  <c r="Q2561" i="1" s="1"/>
  <c r="S2562" i="1"/>
  <c r="T2562" i="1"/>
  <c r="Q2562" i="1" s="1"/>
  <c r="S2563" i="1"/>
  <c r="T2563" i="1"/>
  <c r="Q2563" i="1" s="1"/>
  <c r="S2564" i="1"/>
  <c r="T2564" i="1"/>
  <c r="Q2564" i="1" s="1"/>
  <c r="S2565" i="1"/>
  <c r="T2565" i="1"/>
  <c r="Q2565" i="1" s="1"/>
  <c r="S2566" i="1"/>
  <c r="T2566" i="1"/>
  <c r="Q2566" i="1" s="1"/>
  <c r="S2567" i="1"/>
  <c r="T2567" i="1"/>
  <c r="Q2567" i="1" s="1"/>
  <c r="S2568" i="1"/>
  <c r="T2568" i="1"/>
  <c r="Q2568" i="1" s="1"/>
  <c r="S2569" i="1"/>
  <c r="T2569" i="1"/>
  <c r="Q2569" i="1" s="1"/>
  <c r="S2570" i="1"/>
  <c r="T2570" i="1"/>
  <c r="Q2570" i="1" s="1"/>
  <c r="S2571" i="1"/>
  <c r="T2571" i="1"/>
  <c r="Q2571" i="1" s="1"/>
  <c r="S2572" i="1"/>
  <c r="T2572" i="1"/>
  <c r="Q2572" i="1" s="1"/>
  <c r="S2573" i="1"/>
  <c r="T2573" i="1"/>
  <c r="Q2573" i="1" s="1"/>
  <c r="S2574" i="1"/>
  <c r="T2574" i="1"/>
  <c r="Q2574" i="1" s="1"/>
  <c r="S2575" i="1"/>
  <c r="T2575" i="1"/>
  <c r="Q2575" i="1" s="1"/>
  <c r="S2576" i="1"/>
  <c r="T2576" i="1"/>
  <c r="Q2576" i="1" s="1"/>
  <c r="S2577" i="1"/>
  <c r="T2577" i="1"/>
  <c r="Q2577" i="1" s="1"/>
  <c r="S2578" i="1"/>
  <c r="T2578" i="1"/>
  <c r="Q2578" i="1" s="1"/>
  <c r="S2579" i="1"/>
  <c r="T2579" i="1"/>
  <c r="Q2579" i="1" s="1"/>
  <c r="S2580" i="1"/>
  <c r="T2580" i="1"/>
  <c r="Q2580" i="1" s="1"/>
  <c r="S2581" i="1"/>
  <c r="T2581" i="1"/>
  <c r="Q2581" i="1" s="1"/>
  <c r="S2582" i="1"/>
  <c r="T2582" i="1"/>
  <c r="Q2582" i="1" s="1"/>
  <c r="S2583" i="1"/>
  <c r="T2583" i="1"/>
  <c r="Q2583" i="1" s="1"/>
  <c r="S2584" i="1"/>
  <c r="T2584" i="1"/>
  <c r="Q2584" i="1" s="1"/>
  <c r="S2585" i="1"/>
  <c r="T2585" i="1"/>
  <c r="Q2585" i="1" s="1"/>
  <c r="S2586" i="1"/>
  <c r="T2586" i="1"/>
  <c r="Q2586" i="1" s="1"/>
  <c r="S2587" i="1"/>
  <c r="T2587" i="1"/>
  <c r="Q2587" i="1" s="1"/>
  <c r="S2588" i="1"/>
  <c r="T2588" i="1"/>
  <c r="Q2588" i="1" s="1"/>
  <c r="S2589" i="1"/>
  <c r="T2589" i="1"/>
  <c r="Q2589" i="1" s="1"/>
  <c r="S2590" i="1"/>
  <c r="T2590" i="1"/>
  <c r="Q2590" i="1" s="1"/>
  <c r="S2591" i="1"/>
  <c r="T2591" i="1"/>
  <c r="Q2591" i="1" s="1"/>
  <c r="S2592" i="1"/>
  <c r="T2592" i="1"/>
  <c r="Q2592" i="1" s="1"/>
  <c r="S2593" i="1"/>
  <c r="T2593" i="1"/>
  <c r="Q2593" i="1" s="1"/>
  <c r="S2594" i="1"/>
  <c r="T2594" i="1"/>
  <c r="Q2594" i="1" s="1"/>
  <c r="S2595" i="1"/>
  <c r="T2595" i="1"/>
  <c r="Q2595" i="1" s="1"/>
  <c r="S2596" i="1"/>
  <c r="T2596" i="1"/>
  <c r="Q2596" i="1" s="1"/>
  <c r="S2597" i="1"/>
  <c r="T2597" i="1"/>
  <c r="Q2597" i="1" s="1"/>
  <c r="S2598" i="1"/>
  <c r="T2598" i="1"/>
  <c r="Q2598" i="1" s="1"/>
  <c r="S2599" i="1"/>
  <c r="T2599" i="1"/>
  <c r="Q2599" i="1" s="1"/>
  <c r="S2600" i="1"/>
  <c r="T2600" i="1"/>
  <c r="S2601" i="1"/>
  <c r="T2601" i="1"/>
  <c r="Q2601" i="1" s="1"/>
  <c r="S2602" i="1"/>
  <c r="T2602" i="1"/>
  <c r="Q2602" i="1" s="1"/>
  <c r="S2603" i="1"/>
  <c r="T2603" i="1"/>
  <c r="Q2603" i="1" s="1"/>
  <c r="S2604" i="1"/>
  <c r="T2604" i="1"/>
  <c r="Q2604" i="1" s="1"/>
  <c r="S2605" i="1"/>
  <c r="T2605" i="1"/>
  <c r="Q2605" i="1" s="1"/>
  <c r="S2606" i="1"/>
  <c r="T2606" i="1"/>
  <c r="Q2606" i="1" s="1"/>
  <c r="S2607" i="1"/>
  <c r="T2607" i="1"/>
  <c r="Q2607" i="1" s="1"/>
  <c r="S2608" i="1"/>
  <c r="T2608" i="1"/>
  <c r="Q2608" i="1" s="1"/>
  <c r="S2609" i="1"/>
  <c r="T2609" i="1"/>
  <c r="Q2609" i="1" s="1"/>
  <c r="S2610" i="1"/>
  <c r="T2610" i="1"/>
  <c r="Q2610" i="1" s="1"/>
  <c r="S2611" i="1"/>
  <c r="T2611" i="1"/>
  <c r="Q2611" i="1" s="1"/>
  <c r="S2612" i="1"/>
  <c r="T2612" i="1"/>
  <c r="Q2612" i="1" s="1"/>
  <c r="S2613" i="1"/>
  <c r="T2613" i="1"/>
  <c r="Q2613" i="1" s="1"/>
  <c r="S2614" i="1"/>
  <c r="T2614" i="1"/>
  <c r="Q2614" i="1" s="1"/>
  <c r="S2615" i="1"/>
  <c r="T2615" i="1"/>
  <c r="Q2615" i="1" s="1"/>
  <c r="S2616" i="1"/>
  <c r="T2616" i="1"/>
  <c r="Q2616" i="1" s="1"/>
  <c r="S2617" i="1"/>
  <c r="T2617" i="1"/>
  <c r="Q2617" i="1" s="1"/>
  <c r="S2618" i="1"/>
  <c r="T2618" i="1"/>
  <c r="Q2618" i="1" s="1"/>
  <c r="S2619" i="1"/>
  <c r="T2619" i="1"/>
  <c r="Q2619" i="1" s="1"/>
  <c r="S2620" i="1"/>
  <c r="T2620" i="1"/>
  <c r="Q2620" i="1" s="1"/>
  <c r="S2621" i="1"/>
  <c r="T2621" i="1"/>
  <c r="Q2621" i="1" s="1"/>
  <c r="S2622" i="1"/>
  <c r="T2622" i="1"/>
  <c r="Q2622" i="1" s="1"/>
  <c r="S2623" i="1"/>
  <c r="T2623" i="1"/>
  <c r="Q2623" i="1" s="1"/>
  <c r="S2624" i="1"/>
  <c r="T2624" i="1"/>
  <c r="Q2624" i="1" s="1"/>
  <c r="S2625" i="1"/>
  <c r="T2625" i="1"/>
  <c r="Q2625" i="1" s="1"/>
  <c r="S2626" i="1"/>
  <c r="T2626" i="1"/>
  <c r="Q2626" i="1" s="1"/>
  <c r="S2627" i="1"/>
  <c r="T2627" i="1"/>
  <c r="Q2627" i="1" s="1"/>
  <c r="S2628" i="1"/>
  <c r="T2628" i="1"/>
  <c r="Q2628" i="1" s="1"/>
  <c r="S2629" i="1"/>
  <c r="T2629" i="1"/>
  <c r="Q2629" i="1" s="1"/>
  <c r="S2630" i="1"/>
  <c r="T2630" i="1"/>
  <c r="Q2630" i="1" s="1"/>
  <c r="S2631" i="1"/>
  <c r="T2631" i="1"/>
  <c r="Q2631" i="1" s="1"/>
  <c r="S2632" i="1"/>
  <c r="T2632" i="1"/>
  <c r="Q2632" i="1" s="1"/>
  <c r="S2633" i="1"/>
  <c r="T2633" i="1"/>
  <c r="Q2633" i="1" s="1"/>
  <c r="S2634" i="1"/>
  <c r="T2634" i="1"/>
  <c r="Q2634" i="1" s="1"/>
  <c r="S2635" i="1"/>
  <c r="T2635" i="1"/>
  <c r="Q2635" i="1" s="1"/>
  <c r="S2636" i="1"/>
  <c r="T2636" i="1"/>
  <c r="Q2636" i="1" s="1"/>
  <c r="S2637" i="1"/>
  <c r="T2637" i="1"/>
  <c r="Q2637" i="1" s="1"/>
  <c r="S2638" i="1"/>
  <c r="T2638" i="1"/>
  <c r="Q2638" i="1" s="1"/>
  <c r="S2639" i="1"/>
  <c r="T2639" i="1"/>
  <c r="Q2639" i="1" s="1"/>
  <c r="S2640" i="1"/>
  <c r="T2640" i="1"/>
  <c r="Q2640" i="1" s="1"/>
  <c r="S2641" i="1"/>
  <c r="T2641" i="1"/>
  <c r="Q2641" i="1" s="1"/>
  <c r="S2642" i="1"/>
  <c r="T2642" i="1"/>
  <c r="Q2642" i="1" s="1"/>
  <c r="S2643" i="1"/>
  <c r="T2643" i="1"/>
  <c r="Q2643" i="1" s="1"/>
  <c r="S2644" i="1"/>
  <c r="T2644" i="1"/>
  <c r="Q2644" i="1" s="1"/>
  <c r="S2645" i="1"/>
  <c r="T2645" i="1"/>
  <c r="Q2645" i="1" s="1"/>
  <c r="S2646" i="1"/>
  <c r="T2646" i="1"/>
  <c r="Q2646" i="1" s="1"/>
  <c r="S2647" i="1"/>
  <c r="T2647" i="1"/>
  <c r="Q2647" i="1" s="1"/>
  <c r="S2648" i="1"/>
  <c r="T2648" i="1"/>
  <c r="Q2648" i="1" s="1"/>
  <c r="S2649" i="1"/>
  <c r="T2649" i="1"/>
  <c r="Q2649" i="1" s="1"/>
  <c r="S2650" i="1"/>
  <c r="T2650" i="1"/>
  <c r="Q2650" i="1" s="1"/>
  <c r="S2651" i="1"/>
  <c r="T2651" i="1"/>
  <c r="Q2651" i="1" s="1"/>
  <c r="S2652" i="1"/>
  <c r="T2652" i="1"/>
  <c r="Q2652" i="1" s="1"/>
  <c r="S2653" i="1"/>
  <c r="T2653" i="1"/>
  <c r="Q2653" i="1" s="1"/>
  <c r="S2654" i="1"/>
  <c r="T2654" i="1"/>
  <c r="Q2654" i="1" s="1"/>
  <c r="S2655" i="1"/>
  <c r="T2655" i="1"/>
  <c r="Q2655" i="1" s="1"/>
  <c r="S2656" i="1"/>
  <c r="T2656" i="1"/>
  <c r="Q2656" i="1" s="1"/>
  <c r="S2657" i="1"/>
  <c r="T2657" i="1"/>
  <c r="Q2657" i="1" s="1"/>
  <c r="S2658" i="1"/>
  <c r="T2658" i="1"/>
  <c r="Q2658" i="1" s="1"/>
  <c r="S2659" i="1"/>
  <c r="T2659" i="1"/>
  <c r="Q2659" i="1" s="1"/>
  <c r="S2660" i="1"/>
  <c r="T2660" i="1"/>
  <c r="Q2660" i="1" s="1"/>
  <c r="S2661" i="1"/>
  <c r="T2661" i="1"/>
  <c r="Q2661" i="1" s="1"/>
  <c r="S2662" i="1"/>
  <c r="T2662" i="1"/>
  <c r="Q2662" i="1" s="1"/>
  <c r="S2663" i="1"/>
  <c r="T2663" i="1"/>
  <c r="Q2663" i="1" s="1"/>
  <c r="S2664" i="1"/>
  <c r="T2664" i="1"/>
  <c r="Q2664" i="1" s="1"/>
  <c r="S2665" i="1"/>
  <c r="T2665" i="1"/>
  <c r="Q2665" i="1" s="1"/>
  <c r="S2666" i="1"/>
  <c r="T2666" i="1"/>
  <c r="Q2666" i="1" s="1"/>
  <c r="S2667" i="1"/>
  <c r="T2667" i="1"/>
  <c r="Q2667" i="1" s="1"/>
  <c r="S2668" i="1"/>
  <c r="T2668" i="1"/>
  <c r="Q2668" i="1" s="1"/>
  <c r="S2669" i="1"/>
  <c r="T2669" i="1"/>
  <c r="Q2669" i="1" s="1"/>
  <c r="S2670" i="1"/>
  <c r="T2670" i="1"/>
  <c r="Q2670" i="1" s="1"/>
  <c r="S2671" i="1"/>
  <c r="T2671" i="1"/>
  <c r="Q2671" i="1" s="1"/>
  <c r="S2672" i="1"/>
  <c r="T2672" i="1"/>
  <c r="S2673" i="1"/>
  <c r="T2673" i="1"/>
  <c r="Q2673" i="1" s="1"/>
  <c r="S2674" i="1"/>
  <c r="T2674" i="1"/>
  <c r="Q2674" i="1" s="1"/>
  <c r="S2675" i="1"/>
  <c r="T2675" i="1"/>
  <c r="Q2675" i="1" s="1"/>
  <c r="S2676" i="1"/>
  <c r="T2676" i="1"/>
  <c r="Q2676" i="1" s="1"/>
  <c r="S2677" i="1"/>
  <c r="T2677" i="1"/>
  <c r="Q2677" i="1" s="1"/>
  <c r="S2678" i="1"/>
  <c r="T2678" i="1"/>
  <c r="Q2678" i="1" s="1"/>
  <c r="S2679" i="1"/>
  <c r="T2679" i="1"/>
  <c r="Q2679" i="1" s="1"/>
  <c r="S2680" i="1"/>
  <c r="T2680" i="1"/>
  <c r="Q2680" i="1" s="1"/>
  <c r="S2681" i="1"/>
  <c r="T2681" i="1"/>
  <c r="Q2681" i="1" s="1"/>
  <c r="S2682" i="1"/>
  <c r="T2682" i="1"/>
  <c r="Q2682" i="1" s="1"/>
  <c r="S2683" i="1"/>
  <c r="T2683" i="1"/>
  <c r="Q2683" i="1" s="1"/>
  <c r="S2684" i="1"/>
  <c r="T2684" i="1"/>
  <c r="Q2684" i="1" s="1"/>
  <c r="S2685" i="1"/>
  <c r="T2685" i="1"/>
  <c r="Q2685" i="1" s="1"/>
  <c r="S2686" i="1"/>
  <c r="T2686" i="1"/>
  <c r="Q2686" i="1" s="1"/>
  <c r="S2687" i="1"/>
  <c r="T2687" i="1"/>
  <c r="Q2687" i="1" s="1"/>
  <c r="S2688" i="1"/>
  <c r="T2688" i="1"/>
  <c r="Q2688" i="1" s="1"/>
  <c r="S2689" i="1"/>
  <c r="T2689" i="1"/>
  <c r="Q2689" i="1" s="1"/>
  <c r="S2690" i="1"/>
  <c r="T2690" i="1"/>
  <c r="Q2690" i="1" s="1"/>
  <c r="S2691" i="1"/>
  <c r="T2691" i="1"/>
  <c r="Q2691" i="1" s="1"/>
  <c r="S2692" i="1"/>
  <c r="T2692" i="1"/>
  <c r="Q2692" i="1" s="1"/>
  <c r="S2693" i="1"/>
  <c r="T2693" i="1"/>
  <c r="Q2693" i="1" s="1"/>
  <c r="S2694" i="1"/>
  <c r="T2694" i="1"/>
  <c r="Q2694" i="1" s="1"/>
  <c r="S2695" i="1"/>
  <c r="T2695" i="1"/>
  <c r="Q2695" i="1" s="1"/>
  <c r="S2696" i="1"/>
  <c r="T2696" i="1"/>
  <c r="Q2696" i="1" s="1"/>
  <c r="S2697" i="1"/>
  <c r="T2697" i="1"/>
  <c r="Q2697" i="1" s="1"/>
  <c r="S2698" i="1"/>
  <c r="T2698" i="1"/>
  <c r="Q2698" i="1" s="1"/>
  <c r="S2699" i="1"/>
  <c r="T2699" i="1"/>
  <c r="Q2699" i="1" s="1"/>
  <c r="S2700" i="1"/>
  <c r="T2700" i="1"/>
  <c r="Q2700" i="1" s="1"/>
  <c r="S2701" i="1"/>
  <c r="T2701" i="1"/>
  <c r="Q2701" i="1" s="1"/>
  <c r="S2702" i="1"/>
  <c r="T2702" i="1"/>
  <c r="Q2702" i="1" s="1"/>
  <c r="S2703" i="1"/>
  <c r="T2703" i="1"/>
  <c r="Q2703" i="1" s="1"/>
  <c r="S2704" i="1"/>
  <c r="T2704" i="1"/>
  <c r="Q2704" i="1" s="1"/>
  <c r="S2705" i="1"/>
  <c r="T2705" i="1"/>
  <c r="Q2705" i="1" s="1"/>
  <c r="S2706" i="1"/>
  <c r="T2706" i="1"/>
  <c r="Q2706" i="1" s="1"/>
  <c r="S2707" i="1"/>
  <c r="T2707" i="1"/>
  <c r="Q2707" i="1" s="1"/>
  <c r="S2708" i="1"/>
  <c r="T2708" i="1"/>
  <c r="S2709" i="1"/>
  <c r="T2709" i="1"/>
  <c r="Q2709" i="1" s="1"/>
  <c r="S2710" i="1"/>
  <c r="T2710" i="1"/>
  <c r="Q2710" i="1" s="1"/>
  <c r="S2711" i="1"/>
  <c r="T2711" i="1"/>
  <c r="Q2711" i="1" s="1"/>
  <c r="S2712" i="1"/>
  <c r="T2712" i="1"/>
  <c r="Q2712" i="1" s="1"/>
  <c r="S2713" i="1"/>
  <c r="T2713" i="1"/>
  <c r="Q2713" i="1" s="1"/>
  <c r="S2714" i="1"/>
  <c r="T2714" i="1"/>
  <c r="Q2714" i="1" s="1"/>
  <c r="S2715" i="1"/>
  <c r="T2715" i="1"/>
  <c r="Q2715" i="1" s="1"/>
  <c r="S2716" i="1"/>
  <c r="T2716" i="1"/>
  <c r="Q2716" i="1" s="1"/>
  <c r="S2717" i="1"/>
  <c r="T2717" i="1"/>
  <c r="Q2717" i="1" s="1"/>
  <c r="S2718" i="1"/>
  <c r="T2718" i="1"/>
  <c r="Q2718" i="1" s="1"/>
  <c r="S2719" i="1"/>
  <c r="T2719" i="1"/>
  <c r="Q2719" i="1" s="1"/>
  <c r="S2720" i="1"/>
  <c r="T2720" i="1"/>
  <c r="Q2720" i="1" s="1"/>
  <c r="S2721" i="1"/>
  <c r="T2721" i="1"/>
  <c r="Q2721" i="1" s="1"/>
  <c r="S2722" i="1"/>
  <c r="T2722" i="1"/>
  <c r="Q2722" i="1" s="1"/>
  <c r="S2723" i="1"/>
  <c r="T2723" i="1"/>
  <c r="Q2723" i="1" s="1"/>
  <c r="S2724" i="1"/>
  <c r="T2724" i="1"/>
  <c r="Q2724" i="1" s="1"/>
  <c r="S2725" i="1"/>
  <c r="T2725" i="1"/>
  <c r="Q2725" i="1" s="1"/>
  <c r="S2726" i="1"/>
  <c r="T2726" i="1"/>
  <c r="Q2726" i="1" s="1"/>
  <c r="S2727" i="1"/>
  <c r="T2727" i="1"/>
  <c r="Q2727" i="1" s="1"/>
  <c r="S2728" i="1"/>
  <c r="T2728" i="1"/>
  <c r="Q2728" i="1" s="1"/>
  <c r="S2729" i="1"/>
  <c r="T2729" i="1"/>
  <c r="Q2729" i="1" s="1"/>
  <c r="S2730" i="1"/>
  <c r="T2730" i="1"/>
  <c r="Q2730" i="1" s="1"/>
  <c r="S2731" i="1"/>
  <c r="T2731" i="1"/>
  <c r="Q2731" i="1" s="1"/>
  <c r="S2732" i="1"/>
  <c r="T2732" i="1"/>
  <c r="Q2732" i="1" s="1"/>
  <c r="S2733" i="1"/>
  <c r="T2733" i="1"/>
  <c r="Q2733" i="1" s="1"/>
  <c r="S2734" i="1"/>
  <c r="T2734" i="1"/>
  <c r="Q2734" i="1" s="1"/>
  <c r="S2735" i="1"/>
  <c r="T2735" i="1"/>
  <c r="Q2735" i="1" s="1"/>
  <c r="S2736" i="1"/>
  <c r="T2736" i="1"/>
  <c r="Q2736" i="1" s="1"/>
  <c r="S2737" i="1"/>
  <c r="T2737" i="1"/>
  <c r="Q2737" i="1" s="1"/>
  <c r="S2738" i="1"/>
  <c r="T2738" i="1"/>
  <c r="Q2738" i="1" s="1"/>
  <c r="S2739" i="1"/>
  <c r="T2739" i="1"/>
  <c r="Q2739" i="1" s="1"/>
  <c r="S2740" i="1"/>
  <c r="T2740" i="1"/>
  <c r="Q2740" i="1" s="1"/>
  <c r="S2741" i="1"/>
  <c r="T2741" i="1"/>
  <c r="Q2741" i="1" s="1"/>
  <c r="S2742" i="1"/>
  <c r="T2742" i="1"/>
  <c r="Q2742" i="1" s="1"/>
  <c r="S2743" i="1"/>
  <c r="T2743" i="1"/>
  <c r="Q2743" i="1" s="1"/>
  <c r="S2744" i="1"/>
  <c r="T2744" i="1"/>
  <c r="Q2744" i="1" s="1"/>
  <c r="S2745" i="1"/>
  <c r="T2745" i="1"/>
  <c r="Q2745" i="1" s="1"/>
  <c r="S2746" i="1"/>
  <c r="T2746" i="1"/>
  <c r="Q2746" i="1" s="1"/>
  <c r="S2747" i="1"/>
  <c r="T2747" i="1"/>
  <c r="Q2747" i="1" s="1"/>
  <c r="S2748" i="1"/>
  <c r="T2748" i="1"/>
  <c r="Q2748" i="1" s="1"/>
  <c r="S2749" i="1"/>
  <c r="T2749" i="1"/>
  <c r="Q2749" i="1" s="1"/>
  <c r="S2750" i="1"/>
  <c r="T2750" i="1"/>
  <c r="Q2750" i="1" s="1"/>
  <c r="S2751" i="1"/>
  <c r="T2751" i="1"/>
  <c r="Q2751" i="1" s="1"/>
  <c r="S2752" i="1"/>
  <c r="T2752" i="1"/>
  <c r="Q2752" i="1" s="1"/>
  <c r="S2753" i="1"/>
  <c r="T2753" i="1"/>
  <c r="Q2753" i="1" s="1"/>
  <c r="S2754" i="1"/>
  <c r="T2754" i="1"/>
  <c r="Q2754" i="1" s="1"/>
  <c r="S2755" i="1"/>
  <c r="T2755" i="1"/>
  <c r="Q2755" i="1" s="1"/>
  <c r="S2756" i="1"/>
  <c r="T2756" i="1"/>
  <c r="Q2756" i="1" s="1"/>
  <c r="S2757" i="1"/>
  <c r="T2757" i="1"/>
  <c r="Q2757" i="1" s="1"/>
  <c r="S2758" i="1"/>
  <c r="T2758" i="1"/>
  <c r="Q2758" i="1" s="1"/>
  <c r="S2759" i="1"/>
  <c r="T2759" i="1"/>
  <c r="Q2759" i="1" s="1"/>
  <c r="S2760" i="1"/>
  <c r="T2760" i="1"/>
  <c r="Q2760" i="1" s="1"/>
  <c r="S2761" i="1"/>
  <c r="T2761" i="1"/>
  <c r="Q2761" i="1" s="1"/>
  <c r="S2762" i="1"/>
  <c r="T2762" i="1"/>
  <c r="Q2762" i="1" s="1"/>
  <c r="S2763" i="1"/>
  <c r="T2763" i="1"/>
  <c r="Q2763" i="1" s="1"/>
  <c r="S2764" i="1"/>
  <c r="T2764" i="1"/>
  <c r="Q2764" i="1" s="1"/>
  <c r="S2765" i="1"/>
  <c r="T2765" i="1"/>
  <c r="Q2765" i="1" s="1"/>
  <c r="S2766" i="1"/>
  <c r="T2766" i="1"/>
  <c r="Q2766" i="1" s="1"/>
  <c r="S2767" i="1"/>
  <c r="T2767" i="1"/>
  <c r="Q2767" i="1" s="1"/>
  <c r="S2768" i="1"/>
  <c r="T2768" i="1"/>
  <c r="Q2768" i="1" s="1"/>
  <c r="S2769" i="1"/>
  <c r="T2769" i="1"/>
  <c r="Q2769" i="1" s="1"/>
  <c r="S2770" i="1"/>
  <c r="T2770" i="1"/>
  <c r="Q2770" i="1" s="1"/>
  <c r="S2771" i="1"/>
  <c r="T2771" i="1"/>
  <c r="Q2771" i="1" s="1"/>
  <c r="S2772" i="1"/>
  <c r="T2772" i="1"/>
  <c r="Q2772" i="1" s="1"/>
  <c r="S2773" i="1"/>
  <c r="T2773" i="1"/>
  <c r="Q2773" i="1" s="1"/>
  <c r="S2774" i="1"/>
  <c r="T2774" i="1"/>
  <c r="Q2774" i="1" s="1"/>
  <c r="S2775" i="1"/>
  <c r="T2775" i="1"/>
  <c r="Q2775" i="1" s="1"/>
  <c r="S2776" i="1"/>
  <c r="T2776" i="1"/>
  <c r="Q2776" i="1" s="1"/>
  <c r="S2777" i="1"/>
  <c r="T2777" i="1"/>
  <c r="Q2777" i="1" s="1"/>
  <c r="S2778" i="1"/>
  <c r="T2778" i="1"/>
  <c r="Q2778" i="1" s="1"/>
  <c r="S2779" i="1"/>
  <c r="T2779" i="1"/>
  <c r="Q2779" i="1" s="1"/>
  <c r="S2780" i="1"/>
  <c r="T2780" i="1"/>
  <c r="Q2780" i="1" s="1"/>
  <c r="S2781" i="1"/>
  <c r="T2781" i="1"/>
  <c r="Q2781" i="1" s="1"/>
  <c r="S2782" i="1"/>
  <c r="T2782" i="1"/>
  <c r="Q2782" i="1" s="1"/>
  <c r="S2783" i="1"/>
  <c r="T2783" i="1"/>
  <c r="Q2783" i="1" s="1"/>
  <c r="S2784" i="1"/>
  <c r="T2784" i="1"/>
  <c r="Q2784" i="1" s="1"/>
  <c r="S2785" i="1"/>
  <c r="T2785" i="1"/>
  <c r="Q2785" i="1" s="1"/>
  <c r="S2786" i="1"/>
  <c r="T2786" i="1"/>
  <c r="Q2786" i="1" s="1"/>
  <c r="S2787" i="1"/>
  <c r="T2787" i="1"/>
  <c r="Q2787" i="1" s="1"/>
  <c r="S2788" i="1"/>
  <c r="T2788" i="1"/>
  <c r="Q2788" i="1" s="1"/>
  <c r="S2789" i="1"/>
  <c r="T2789" i="1"/>
  <c r="Q2789" i="1" s="1"/>
  <c r="S2790" i="1"/>
  <c r="T2790" i="1"/>
  <c r="Q2790" i="1" s="1"/>
  <c r="S2791" i="1"/>
  <c r="T2791" i="1"/>
  <c r="Q2791" i="1" s="1"/>
  <c r="S2792" i="1"/>
  <c r="T2792" i="1"/>
  <c r="Q2792" i="1" s="1"/>
  <c r="S2793" i="1"/>
  <c r="T2793" i="1"/>
  <c r="Q2793" i="1" s="1"/>
  <c r="S2794" i="1"/>
  <c r="T2794" i="1"/>
  <c r="Q2794" i="1" s="1"/>
  <c r="S2795" i="1"/>
  <c r="T2795" i="1"/>
  <c r="Q2795" i="1" s="1"/>
  <c r="S2796" i="1"/>
  <c r="T2796" i="1"/>
  <c r="Q2796" i="1" s="1"/>
  <c r="S2797" i="1"/>
  <c r="T2797" i="1"/>
  <c r="Q2797" i="1" s="1"/>
  <c r="S2798" i="1"/>
  <c r="T2798" i="1"/>
  <c r="Q2798" i="1" s="1"/>
  <c r="S2799" i="1"/>
  <c r="T2799" i="1"/>
  <c r="Q2799" i="1" s="1"/>
  <c r="S2800" i="1"/>
  <c r="T2800" i="1"/>
  <c r="Q2800" i="1" s="1"/>
  <c r="S2801" i="1"/>
  <c r="T2801" i="1"/>
  <c r="Q2801" i="1" s="1"/>
  <c r="S2802" i="1"/>
  <c r="T2802" i="1"/>
  <c r="Q2802" i="1" s="1"/>
  <c r="S2803" i="1"/>
  <c r="T2803" i="1"/>
  <c r="Q2803" i="1" s="1"/>
  <c r="S2804" i="1"/>
  <c r="T2804" i="1"/>
  <c r="Q2804" i="1" s="1"/>
  <c r="S2805" i="1"/>
  <c r="T2805" i="1"/>
  <c r="Q2805" i="1" s="1"/>
  <c r="S2806" i="1"/>
  <c r="T2806" i="1"/>
  <c r="Q2806" i="1" s="1"/>
  <c r="S2807" i="1"/>
  <c r="T2807" i="1"/>
  <c r="Q2807" i="1" s="1"/>
  <c r="S2808" i="1"/>
  <c r="T2808" i="1"/>
  <c r="Q2808" i="1" s="1"/>
  <c r="S2809" i="1"/>
  <c r="T2809" i="1"/>
  <c r="Q2809" i="1" s="1"/>
  <c r="S2810" i="1"/>
  <c r="T2810" i="1"/>
  <c r="Q2810" i="1" s="1"/>
  <c r="S2811" i="1"/>
  <c r="T2811" i="1"/>
  <c r="Q2811" i="1" s="1"/>
  <c r="S2812" i="1"/>
  <c r="T2812" i="1"/>
  <c r="Q2812" i="1" s="1"/>
  <c r="S2813" i="1"/>
  <c r="T2813" i="1"/>
  <c r="Q2813" i="1" s="1"/>
  <c r="S2814" i="1"/>
  <c r="T2814" i="1"/>
  <c r="Q2814" i="1" s="1"/>
  <c r="S2815" i="1"/>
  <c r="T2815" i="1"/>
  <c r="Q2815" i="1" s="1"/>
  <c r="S2816" i="1"/>
  <c r="T2816" i="1"/>
  <c r="Q2816" i="1" s="1"/>
  <c r="S2817" i="1"/>
  <c r="T2817" i="1"/>
  <c r="Q2817" i="1" s="1"/>
  <c r="S2818" i="1"/>
  <c r="T2818" i="1"/>
  <c r="Q2818" i="1" s="1"/>
  <c r="S2819" i="1"/>
  <c r="T2819" i="1"/>
  <c r="Q2819" i="1" s="1"/>
  <c r="S2820" i="1"/>
  <c r="T2820" i="1"/>
  <c r="Q2820" i="1" s="1"/>
  <c r="S2821" i="1"/>
  <c r="T2821" i="1"/>
  <c r="Q2821" i="1" s="1"/>
  <c r="S2822" i="1"/>
  <c r="T2822" i="1"/>
  <c r="Q2822" i="1" s="1"/>
  <c r="S2823" i="1"/>
  <c r="T2823" i="1"/>
  <c r="Q2823" i="1" s="1"/>
  <c r="S2824" i="1"/>
  <c r="T2824" i="1"/>
  <c r="Q2824" i="1" s="1"/>
  <c r="S2825" i="1"/>
  <c r="T2825" i="1"/>
  <c r="Q2825" i="1" s="1"/>
  <c r="S2826" i="1"/>
  <c r="T2826" i="1"/>
  <c r="Q2826" i="1" s="1"/>
  <c r="S2827" i="1"/>
  <c r="T2827" i="1"/>
  <c r="Q2827" i="1" s="1"/>
  <c r="S2828" i="1"/>
  <c r="T2828" i="1"/>
  <c r="Q2828" i="1" s="1"/>
  <c r="S2829" i="1"/>
  <c r="T2829" i="1"/>
  <c r="Q2829" i="1" s="1"/>
  <c r="S2830" i="1"/>
  <c r="T2830" i="1"/>
  <c r="Q2830" i="1" s="1"/>
  <c r="S2831" i="1"/>
  <c r="T2831" i="1"/>
  <c r="Q2831" i="1" s="1"/>
  <c r="S2832" i="1"/>
  <c r="T2832" i="1"/>
  <c r="Q2832" i="1" s="1"/>
  <c r="S2833" i="1"/>
  <c r="T2833" i="1"/>
  <c r="Q2833" i="1" s="1"/>
  <c r="S2834" i="1"/>
  <c r="T2834" i="1"/>
  <c r="Q2834" i="1" s="1"/>
  <c r="S2835" i="1"/>
  <c r="T2835" i="1"/>
  <c r="Q2835" i="1" s="1"/>
  <c r="S2836" i="1"/>
  <c r="T2836" i="1"/>
  <c r="Q2836" i="1" s="1"/>
  <c r="S2837" i="1"/>
  <c r="T2837" i="1"/>
  <c r="Q2837" i="1" s="1"/>
  <c r="S2838" i="1"/>
  <c r="T2838" i="1"/>
  <c r="Q2838" i="1" s="1"/>
  <c r="S2839" i="1"/>
  <c r="T2839" i="1"/>
  <c r="Q2839" i="1" s="1"/>
  <c r="S2840" i="1"/>
  <c r="T2840" i="1"/>
  <c r="Q2840" i="1" s="1"/>
  <c r="S2841" i="1"/>
  <c r="T2841" i="1"/>
  <c r="Q2841" i="1" s="1"/>
  <c r="S2842" i="1"/>
  <c r="T2842" i="1"/>
  <c r="Q2842" i="1" s="1"/>
  <c r="S2843" i="1"/>
  <c r="T2843" i="1"/>
  <c r="Q2843" i="1" s="1"/>
  <c r="S2844" i="1"/>
  <c r="T2844" i="1"/>
  <c r="Q2844" i="1" s="1"/>
  <c r="S2845" i="1"/>
  <c r="T2845" i="1"/>
  <c r="Q2845" i="1" s="1"/>
  <c r="S2846" i="1"/>
  <c r="T2846" i="1"/>
  <c r="Q2846" i="1" s="1"/>
  <c r="S2847" i="1"/>
  <c r="T2847" i="1"/>
  <c r="Q2847" i="1" s="1"/>
  <c r="S2848" i="1"/>
  <c r="T2848" i="1"/>
  <c r="Q2848" i="1" s="1"/>
  <c r="S2849" i="1"/>
  <c r="T2849" i="1"/>
  <c r="Q2849" i="1" s="1"/>
  <c r="S2850" i="1"/>
  <c r="T2850" i="1"/>
  <c r="Q2850" i="1" s="1"/>
  <c r="S2851" i="1"/>
  <c r="T2851" i="1"/>
  <c r="Q2851" i="1" s="1"/>
  <c r="S2852" i="1"/>
  <c r="T2852" i="1"/>
  <c r="Q2852" i="1" s="1"/>
  <c r="S2853" i="1"/>
  <c r="T2853" i="1"/>
  <c r="Q2853" i="1" s="1"/>
  <c r="S2854" i="1"/>
  <c r="T2854" i="1"/>
  <c r="Q2854" i="1" s="1"/>
  <c r="S2855" i="1"/>
  <c r="T2855" i="1"/>
  <c r="Q2855" i="1" s="1"/>
  <c r="S2856" i="1"/>
  <c r="T2856" i="1"/>
  <c r="Q2856" i="1" s="1"/>
  <c r="S2857" i="1"/>
  <c r="T2857" i="1"/>
  <c r="Q2857" i="1" s="1"/>
  <c r="S2858" i="1"/>
  <c r="T2858" i="1"/>
  <c r="Q2858" i="1" s="1"/>
  <c r="S2859" i="1"/>
  <c r="T2859" i="1"/>
  <c r="Q2859" i="1" s="1"/>
  <c r="S2860" i="1"/>
  <c r="T2860" i="1"/>
  <c r="Q2860" i="1" s="1"/>
  <c r="S2861" i="1"/>
  <c r="T2861" i="1"/>
  <c r="Q2861" i="1" s="1"/>
  <c r="S2862" i="1"/>
  <c r="T2862" i="1"/>
  <c r="Q2862" i="1" s="1"/>
  <c r="S2863" i="1"/>
  <c r="T2863" i="1"/>
  <c r="Q2863" i="1" s="1"/>
  <c r="S2864" i="1"/>
  <c r="T2864" i="1"/>
  <c r="Q2864" i="1" s="1"/>
  <c r="S2865" i="1"/>
  <c r="T2865" i="1"/>
  <c r="Q2865" i="1" s="1"/>
  <c r="S2866" i="1"/>
  <c r="T2866" i="1"/>
  <c r="Q2866" i="1" s="1"/>
  <c r="S2867" i="1"/>
  <c r="T2867" i="1"/>
  <c r="Q2867" i="1" s="1"/>
  <c r="S2868" i="1"/>
  <c r="T2868" i="1"/>
  <c r="Q2868" i="1" s="1"/>
  <c r="S2869" i="1"/>
  <c r="T2869" i="1"/>
  <c r="Q2869" i="1" s="1"/>
  <c r="S2870" i="1"/>
  <c r="T2870" i="1"/>
  <c r="Q2870" i="1" s="1"/>
  <c r="S2871" i="1"/>
  <c r="T2871" i="1"/>
  <c r="Q2871" i="1" s="1"/>
  <c r="S2872" i="1"/>
  <c r="T2872" i="1"/>
  <c r="Q2872" i="1" s="1"/>
  <c r="S2873" i="1"/>
  <c r="T2873" i="1"/>
  <c r="Q2873" i="1" s="1"/>
  <c r="S2874" i="1"/>
  <c r="T2874" i="1"/>
  <c r="Q2874" i="1" s="1"/>
  <c r="S2875" i="1"/>
  <c r="T2875" i="1"/>
  <c r="Q2875" i="1" s="1"/>
  <c r="S2876" i="1"/>
  <c r="T2876" i="1"/>
  <c r="Q2876" i="1" s="1"/>
  <c r="S2877" i="1"/>
  <c r="T2877" i="1"/>
  <c r="Q2877" i="1" s="1"/>
  <c r="S2878" i="1"/>
  <c r="T2878" i="1"/>
  <c r="Q2878" i="1" s="1"/>
  <c r="S2879" i="1"/>
  <c r="T2879" i="1"/>
  <c r="Q2879" i="1" s="1"/>
  <c r="S2880" i="1"/>
  <c r="T2880" i="1"/>
  <c r="Q2880" i="1" s="1"/>
  <c r="S2881" i="1"/>
  <c r="T2881" i="1"/>
  <c r="Q2881" i="1" s="1"/>
  <c r="S2882" i="1"/>
  <c r="T2882" i="1"/>
  <c r="Q2882" i="1" s="1"/>
  <c r="S2883" i="1"/>
  <c r="T2883" i="1"/>
  <c r="Q2883" i="1" s="1"/>
  <c r="S2884" i="1"/>
  <c r="T2884" i="1"/>
  <c r="Q2884" i="1" s="1"/>
  <c r="S2885" i="1"/>
  <c r="T2885" i="1"/>
  <c r="Q2885" i="1" s="1"/>
  <c r="S2886" i="1"/>
  <c r="T2886" i="1"/>
  <c r="Q2886" i="1" s="1"/>
  <c r="S2887" i="1"/>
  <c r="T2887" i="1"/>
  <c r="Q2887" i="1" s="1"/>
  <c r="S2888" i="1"/>
  <c r="T2888" i="1"/>
  <c r="Q2888" i="1" s="1"/>
  <c r="S2889" i="1"/>
  <c r="T2889" i="1"/>
  <c r="Q2889" i="1" s="1"/>
  <c r="S2890" i="1"/>
  <c r="T2890" i="1"/>
  <c r="Q2890" i="1" s="1"/>
  <c r="S2891" i="1"/>
  <c r="T2891" i="1"/>
  <c r="Q2891" i="1" s="1"/>
  <c r="S2892" i="1"/>
  <c r="T2892" i="1"/>
  <c r="Q2892" i="1" s="1"/>
  <c r="S2893" i="1"/>
  <c r="T2893" i="1"/>
  <c r="Q2893" i="1" s="1"/>
  <c r="S2894" i="1"/>
  <c r="T2894" i="1"/>
  <c r="Q2894" i="1" s="1"/>
  <c r="S2895" i="1"/>
  <c r="T2895" i="1"/>
  <c r="Q2895" i="1" s="1"/>
  <c r="S2896" i="1"/>
  <c r="T2896" i="1"/>
  <c r="Q2896" i="1" s="1"/>
  <c r="S2897" i="1"/>
  <c r="T2897" i="1"/>
  <c r="Q2897" i="1" s="1"/>
  <c r="S2898" i="1"/>
  <c r="T2898" i="1"/>
  <c r="Q2898" i="1" s="1"/>
  <c r="S2899" i="1"/>
  <c r="T2899" i="1"/>
  <c r="Q2899" i="1" s="1"/>
  <c r="S2900" i="1"/>
  <c r="T2900" i="1"/>
  <c r="Q2900" i="1" s="1"/>
  <c r="S2901" i="1"/>
  <c r="T2901" i="1"/>
  <c r="Q2901" i="1" s="1"/>
  <c r="S2902" i="1"/>
  <c r="T2902" i="1"/>
  <c r="Q2902" i="1" s="1"/>
  <c r="S2903" i="1"/>
  <c r="T2903" i="1"/>
  <c r="Q2903" i="1" s="1"/>
  <c r="S2904" i="1"/>
  <c r="T2904" i="1"/>
  <c r="Q2904" i="1" s="1"/>
  <c r="S2905" i="1"/>
  <c r="T2905" i="1"/>
  <c r="Q2905" i="1" s="1"/>
  <c r="S2906" i="1"/>
  <c r="T2906" i="1"/>
  <c r="Q2906" i="1" s="1"/>
  <c r="S2907" i="1"/>
  <c r="T2907" i="1"/>
  <c r="Q2907" i="1" s="1"/>
  <c r="S2908" i="1"/>
  <c r="T2908" i="1"/>
  <c r="Q2908" i="1" s="1"/>
  <c r="S2909" i="1"/>
  <c r="T2909" i="1"/>
  <c r="Q2909" i="1" s="1"/>
  <c r="S2910" i="1"/>
  <c r="T2910" i="1"/>
  <c r="Q2910" i="1" s="1"/>
  <c r="S2911" i="1"/>
  <c r="T2911" i="1"/>
  <c r="Q2911" i="1" s="1"/>
  <c r="S2912" i="1"/>
  <c r="T2912" i="1"/>
  <c r="Q2912" i="1" s="1"/>
  <c r="S2913" i="1"/>
  <c r="T2913" i="1"/>
  <c r="Q2913" i="1" s="1"/>
  <c r="S2914" i="1"/>
  <c r="T2914" i="1"/>
  <c r="Q2914" i="1" s="1"/>
  <c r="S2915" i="1"/>
  <c r="T2915" i="1"/>
  <c r="Q2915" i="1" s="1"/>
  <c r="S2916" i="1"/>
  <c r="T2916" i="1"/>
  <c r="Q2916" i="1" s="1"/>
  <c r="S2917" i="1"/>
  <c r="T2917" i="1"/>
  <c r="Q2917" i="1" s="1"/>
  <c r="S2918" i="1"/>
  <c r="T2918" i="1"/>
  <c r="Q2918" i="1" s="1"/>
  <c r="S2919" i="1"/>
  <c r="T2919" i="1"/>
  <c r="Q2919" i="1" s="1"/>
  <c r="S2920" i="1"/>
  <c r="T2920" i="1"/>
  <c r="Q2920" i="1" s="1"/>
  <c r="S2921" i="1"/>
  <c r="T2921" i="1"/>
  <c r="Q2921" i="1" s="1"/>
  <c r="S2922" i="1"/>
  <c r="T2922" i="1"/>
  <c r="Q2922" i="1" s="1"/>
  <c r="S2923" i="1"/>
  <c r="T2923" i="1"/>
  <c r="Q2923" i="1" s="1"/>
  <c r="S2924" i="1"/>
  <c r="T2924" i="1"/>
  <c r="Q2924" i="1" s="1"/>
  <c r="S2925" i="1"/>
  <c r="T2925" i="1"/>
  <c r="Q2925" i="1" s="1"/>
  <c r="S2926" i="1"/>
  <c r="T2926" i="1"/>
  <c r="Q2926" i="1" s="1"/>
  <c r="S2927" i="1"/>
  <c r="T2927" i="1"/>
  <c r="Q2927" i="1" s="1"/>
  <c r="S2928" i="1"/>
  <c r="T2928" i="1"/>
  <c r="Q2928" i="1" s="1"/>
  <c r="S2929" i="1"/>
  <c r="T2929" i="1"/>
  <c r="Q2929" i="1" s="1"/>
  <c r="S2930" i="1"/>
  <c r="T2930" i="1"/>
  <c r="Q2930" i="1" s="1"/>
  <c r="S2931" i="1"/>
  <c r="T2931" i="1"/>
  <c r="Q2931" i="1" s="1"/>
  <c r="S2932" i="1"/>
  <c r="T2932" i="1"/>
  <c r="Q2932" i="1" s="1"/>
  <c r="S2933" i="1"/>
  <c r="T2933" i="1"/>
  <c r="Q2933" i="1" s="1"/>
  <c r="S2934" i="1"/>
  <c r="T2934" i="1"/>
  <c r="Q2934" i="1" s="1"/>
  <c r="S2935" i="1"/>
  <c r="T2935" i="1"/>
  <c r="Q2935" i="1" s="1"/>
  <c r="S2936" i="1"/>
  <c r="T2936" i="1"/>
  <c r="Q2936" i="1" s="1"/>
  <c r="S2937" i="1"/>
  <c r="T2937" i="1"/>
  <c r="Q2937" i="1" s="1"/>
  <c r="S2938" i="1"/>
  <c r="T2938" i="1"/>
  <c r="Q2938" i="1" s="1"/>
  <c r="S2939" i="1"/>
  <c r="T2939" i="1"/>
  <c r="Q2939" i="1" s="1"/>
  <c r="S2940" i="1"/>
  <c r="T2940" i="1"/>
  <c r="Q2940" i="1" s="1"/>
  <c r="S2941" i="1"/>
  <c r="T2941" i="1"/>
  <c r="Q2941" i="1" s="1"/>
  <c r="S2942" i="1"/>
  <c r="T2942" i="1"/>
  <c r="Q2942" i="1" s="1"/>
  <c r="S2943" i="1"/>
  <c r="T2943" i="1"/>
  <c r="Q2943" i="1" s="1"/>
  <c r="S2944" i="1"/>
  <c r="T2944" i="1"/>
  <c r="Q2944" i="1" s="1"/>
  <c r="S2945" i="1"/>
  <c r="T2945" i="1"/>
  <c r="Q2945" i="1" s="1"/>
  <c r="S2946" i="1"/>
  <c r="T2946" i="1"/>
  <c r="Q2946" i="1" s="1"/>
  <c r="S2947" i="1"/>
  <c r="T2947" i="1"/>
  <c r="Q2947" i="1" s="1"/>
  <c r="S2948" i="1"/>
  <c r="T2948" i="1"/>
  <c r="Q2948" i="1" s="1"/>
  <c r="S2949" i="1"/>
  <c r="T2949" i="1"/>
  <c r="Q2949" i="1" s="1"/>
  <c r="S2950" i="1"/>
  <c r="T2950" i="1"/>
  <c r="Q2950" i="1" s="1"/>
  <c r="S2951" i="1"/>
  <c r="T2951" i="1"/>
  <c r="Q2951" i="1" s="1"/>
  <c r="S2952" i="1"/>
  <c r="T2952" i="1"/>
  <c r="Q2952" i="1" s="1"/>
  <c r="S2953" i="1"/>
  <c r="T2953" i="1"/>
  <c r="Q2953" i="1" s="1"/>
  <c r="S2954" i="1"/>
  <c r="T2954" i="1"/>
  <c r="Q2954" i="1" s="1"/>
  <c r="S2955" i="1"/>
  <c r="T2955" i="1"/>
  <c r="Q2955" i="1" s="1"/>
  <c r="S2956" i="1"/>
  <c r="T2956" i="1"/>
  <c r="Q2956" i="1" s="1"/>
  <c r="S2957" i="1"/>
  <c r="T2957" i="1"/>
  <c r="Q2957" i="1" s="1"/>
  <c r="S2958" i="1"/>
  <c r="T2958" i="1"/>
  <c r="Q2958" i="1" s="1"/>
  <c r="S2959" i="1"/>
  <c r="T2959" i="1"/>
  <c r="Q2959" i="1" s="1"/>
  <c r="S2960" i="1"/>
  <c r="T2960" i="1"/>
  <c r="Q2960" i="1" s="1"/>
  <c r="S2961" i="1"/>
  <c r="T2961" i="1"/>
  <c r="Q2961" i="1" s="1"/>
  <c r="S2962" i="1"/>
  <c r="T2962" i="1"/>
  <c r="Q2962" i="1" s="1"/>
  <c r="S2963" i="1"/>
  <c r="T2963" i="1"/>
  <c r="Q2963" i="1" s="1"/>
  <c r="S2964" i="1"/>
  <c r="T2964" i="1"/>
  <c r="Q2964" i="1" s="1"/>
  <c r="S2965" i="1"/>
  <c r="T2965" i="1"/>
  <c r="Q2965" i="1" s="1"/>
  <c r="S2966" i="1"/>
  <c r="T2966" i="1"/>
  <c r="Q2966" i="1" s="1"/>
  <c r="S2967" i="1"/>
  <c r="T2967" i="1"/>
  <c r="Q2967" i="1" s="1"/>
  <c r="S2968" i="1"/>
  <c r="T2968" i="1"/>
  <c r="Q2968" i="1" s="1"/>
  <c r="S2969" i="1"/>
  <c r="T2969" i="1"/>
  <c r="Q2969" i="1" s="1"/>
  <c r="S2970" i="1"/>
  <c r="T2970" i="1"/>
  <c r="Q2970" i="1" s="1"/>
  <c r="S2971" i="1"/>
  <c r="T2971" i="1"/>
  <c r="Q2971" i="1" s="1"/>
  <c r="S2972" i="1"/>
  <c r="T2972" i="1"/>
  <c r="Q2972" i="1" s="1"/>
  <c r="S2973" i="1"/>
  <c r="T2973" i="1"/>
  <c r="Q2973" i="1" s="1"/>
  <c r="S2974" i="1"/>
  <c r="T2974" i="1"/>
  <c r="Q2974" i="1" s="1"/>
  <c r="S2975" i="1"/>
  <c r="T2975" i="1"/>
  <c r="Q2975" i="1" s="1"/>
  <c r="S2976" i="1"/>
  <c r="T2976" i="1"/>
  <c r="Q2976" i="1" s="1"/>
  <c r="S2977" i="1"/>
  <c r="T2977" i="1"/>
  <c r="Q2977" i="1" s="1"/>
  <c r="S2978" i="1"/>
  <c r="T2978" i="1"/>
  <c r="Q2978" i="1" s="1"/>
  <c r="S2979" i="1"/>
  <c r="T2979" i="1"/>
  <c r="Q2979" i="1" s="1"/>
  <c r="S2980" i="1"/>
  <c r="T2980" i="1"/>
  <c r="Q2980" i="1" s="1"/>
  <c r="S2981" i="1"/>
  <c r="T2981" i="1"/>
  <c r="Q2981" i="1" s="1"/>
  <c r="S2982" i="1"/>
  <c r="T2982" i="1"/>
  <c r="Q2982" i="1" s="1"/>
  <c r="S2983" i="1"/>
  <c r="T2983" i="1"/>
  <c r="Q2983" i="1" s="1"/>
  <c r="S2984" i="1"/>
  <c r="T2984" i="1"/>
  <c r="Q2984" i="1" s="1"/>
  <c r="S2985" i="1"/>
  <c r="T2985" i="1"/>
  <c r="Q2985" i="1" s="1"/>
  <c r="S2986" i="1"/>
  <c r="T2986" i="1"/>
  <c r="Q2986" i="1" s="1"/>
  <c r="S2987" i="1"/>
  <c r="T2987" i="1"/>
  <c r="Q2987" i="1" s="1"/>
  <c r="S2988" i="1"/>
  <c r="T2988" i="1"/>
  <c r="Q2988" i="1" s="1"/>
  <c r="S2989" i="1"/>
  <c r="T2989" i="1"/>
  <c r="Q2989" i="1" s="1"/>
  <c r="S2990" i="1"/>
  <c r="T2990" i="1"/>
  <c r="Q2990" i="1" s="1"/>
  <c r="S2991" i="1"/>
  <c r="T2991" i="1"/>
  <c r="Q2991" i="1" s="1"/>
  <c r="S2992" i="1"/>
  <c r="T2992" i="1"/>
  <c r="Q2992" i="1" s="1"/>
  <c r="S2993" i="1"/>
  <c r="T2993" i="1"/>
  <c r="Q2993" i="1" s="1"/>
  <c r="S2994" i="1"/>
  <c r="T2994" i="1"/>
  <c r="Q2994" i="1" s="1"/>
  <c r="S2995" i="1"/>
  <c r="T2995" i="1"/>
  <c r="Q2995" i="1" s="1"/>
  <c r="S2996" i="1"/>
  <c r="T2996" i="1"/>
  <c r="Q2996" i="1" s="1"/>
  <c r="S2997" i="1"/>
  <c r="T2997" i="1"/>
  <c r="Q2997" i="1" s="1"/>
  <c r="S2998" i="1"/>
  <c r="T2998" i="1"/>
  <c r="Q2998" i="1" s="1"/>
  <c r="S2999" i="1"/>
  <c r="T2999" i="1"/>
  <c r="Q2999" i="1" s="1"/>
  <c r="S3000" i="1"/>
  <c r="T3000" i="1"/>
  <c r="Q3000" i="1" s="1"/>
  <c r="S3001" i="1"/>
  <c r="T3001" i="1"/>
  <c r="Q3001" i="1" s="1"/>
  <c r="S3002" i="1"/>
  <c r="T3002" i="1"/>
  <c r="Q3002" i="1" s="1"/>
  <c r="S3003" i="1"/>
  <c r="T3003" i="1"/>
  <c r="Q3003" i="1" s="1"/>
  <c r="S3004" i="1"/>
  <c r="T3004" i="1"/>
  <c r="Q3004" i="1" s="1"/>
  <c r="S3005" i="1"/>
  <c r="T3005" i="1"/>
  <c r="Q3005" i="1" s="1"/>
  <c r="S3006" i="1"/>
  <c r="T3006" i="1"/>
  <c r="Q3006" i="1" s="1"/>
  <c r="S3007" i="1"/>
  <c r="T3007" i="1"/>
  <c r="Q3007" i="1" s="1"/>
  <c r="S3008" i="1"/>
  <c r="T3008" i="1"/>
  <c r="Q3008" i="1" s="1"/>
  <c r="S3009" i="1"/>
  <c r="T3009" i="1"/>
  <c r="Q3009" i="1" s="1"/>
  <c r="S3010" i="1"/>
  <c r="T3010" i="1"/>
  <c r="Q3010" i="1" s="1"/>
  <c r="S3011" i="1"/>
  <c r="T3011" i="1"/>
  <c r="Q3011" i="1" s="1"/>
  <c r="S3012" i="1"/>
  <c r="T3012" i="1"/>
  <c r="Q3012" i="1" s="1"/>
  <c r="S3013" i="1"/>
  <c r="T3013" i="1"/>
  <c r="Q3013" i="1" s="1"/>
  <c r="S3014" i="1"/>
  <c r="T3014" i="1"/>
  <c r="Q3014" i="1" s="1"/>
  <c r="S3015" i="1"/>
  <c r="T3015" i="1"/>
  <c r="Q3015" i="1" s="1"/>
  <c r="S3016" i="1"/>
  <c r="T3016" i="1"/>
  <c r="Q3016" i="1" s="1"/>
  <c r="S3017" i="1"/>
  <c r="T3017" i="1"/>
  <c r="Q3017" i="1" s="1"/>
  <c r="S3018" i="1"/>
  <c r="T3018" i="1"/>
  <c r="Q3018" i="1" s="1"/>
  <c r="S3019" i="1"/>
  <c r="T3019" i="1"/>
  <c r="Q3019" i="1" s="1"/>
  <c r="S3020" i="1"/>
  <c r="T3020" i="1"/>
  <c r="Q3020" i="1" s="1"/>
  <c r="S3021" i="1"/>
  <c r="T3021" i="1"/>
  <c r="Q3021" i="1" s="1"/>
  <c r="S3022" i="1"/>
  <c r="T3022" i="1"/>
  <c r="Q3022" i="1" s="1"/>
  <c r="S3023" i="1"/>
  <c r="T3023" i="1"/>
  <c r="Q3023" i="1" s="1"/>
  <c r="S3024" i="1"/>
  <c r="T3024" i="1"/>
  <c r="Q3024" i="1" s="1"/>
  <c r="S3025" i="1"/>
  <c r="T3025" i="1"/>
  <c r="Q3025" i="1" s="1"/>
  <c r="S3026" i="1"/>
  <c r="T3026" i="1"/>
  <c r="Q3026" i="1" s="1"/>
  <c r="S3027" i="1"/>
  <c r="T3027" i="1"/>
  <c r="Q3027" i="1" s="1"/>
  <c r="S3028" i="1"/>
  <c r="T3028" i="1"/>
  <c r="Q3028" i="1" s="1"/>
  <c r="S3029" i="1"/>
  <c r="T3029" i="1"/>
  <c r="Q3029" i="1" s="1"/>
  <c r="S3030" i="1"/>
  <c r="T3030" i="1"/>
  <c r="Q3030" i="1" s="1"/>
  <c r="S3031" i="1"/>
  <c r="T3031" i="1"/>
  <c r="Q3031" i="1" s="1"/>
  <c r="S3032" i="1"/>
  <c r="T3032" i="1"/>
  <c r="Q3032" i="1" s="1"/>
  <c r="S3033" i="1"/>
  <c r="T3033" i="1"/>
  <c r="Q3033" i="1" s="1"/>
  <c r="S3034" i="1"/>
  <c r="T3034" i="1"/>
  <c r="Q3034" i="1" s="1"/>
  <c r="S3035" i="1"/>
  <c r="T3035" i="1"/>
  <c r="Q3035" i="1" s="1"/>
  <c r="S3036" i="1"/>
  <c r="T3036" i="1"/>
  <c r="Q3036" i="1" s="1"/>
  <c r="S3037" i="1"/>
  <c r="T3037" i="1"/>
  <c r="Q3037" i="1" s="1"/>
  <c r="S3038" i="1"/>
  <c r="T3038" i="1"/>
  <c r="Q3038" i="1" s="1"/>
  <c r="S3039" i="1"/>
  <c r="T3039" i="1"/>
  <c r="Q3039" i="1" s="1"/>
  <c r="S3040" i="1"/>
  <c r="T3040" i="1"/>
  <c r="Q3040" i="1" s="1"/>
  <c r="S3041" i="1"/>
  <c r="T3041" i="1"/>
  <c r="Q3041" i="1" s="1"/>
  <c r="S3042" i="1"/>
  <c r="T3042" i="1"/>
  <c r="Q3042" i="1" s="1"/>
  <c r="S3043" i="1"/>
  <c r="T3043" i="1"/>
  <c r="Q3043" i="1" s="1"/>
  <c r="S3044" i="1"/>
  <c r="T3044" i="1"/>
  <c r="Q3044" i="1" s="1"/>
  <c r="S3045" i="1"/>
  <c r="T3045" i="1"/>
  <c r="Q3045" i="1" s="1"/>
  <c r="S3046" i="1"/>
  <c r="T3046" i="1"/>
  <c r="Q3046" i="1" s="1"/>
  <c r="S3047" i="1"/>
  <c r="T3047" i="1"/>
  <c r="Q3047" i="1" s="1"/>
  <c r="S3048" i="1"/>
  <c r="T3048" i="1"/>
  <c r="Q3048" i="1" s="1"/>
  <c r="S3049" i="1"/>
  <c r="T3049" i="1"/>
  <c r="Q3049" i="1" s="1"/>
  <c r="S3050" i="1"/>
  <c r="T3050" i="1"/>
  <c r="Q3050" i="1" s="1"/>
  <c r="S3051" i="1"/>
  <c r="T3051" i="1"/>
  <c r="Q3051" i="1" s="1"/>
  <c r="S3052" i="1"/>
  <c r="T3052" i="1"/>
  <c r="Q3052" i="1" s="1"/>
  <c r="S3053" i="1"/>
  <c r="T3053" i="1"/>
  <c r="Q3053" i="1" s="1"/>
  <c r="S3054" i="1"/>
  <c r="T3054" i="1"/>
  <c r="Q3054" i="1" s="1"/>
  <c r="S3055" i="1"/>
  <c r="T3055" i="1"/>
  <c r="Q3055" i="1" s="1"/>
  <c r="S3056" i="1"/>
  <c r="T3056" i="1"/>
  <c r="Q3056" i="1" s="1"/>
  <c r="S3057" i="1"/>
  <c r="T3057" i="1"/>
  <c r="Q3057" i="1" s="1"/>
  <c r="S3058" i="1"/>
  <c r="T3058" i="1"/>
  <c r="Q3058" i="1" s="1"/>
  <c r="S3059" i="1"/>
  <c r="T3059" i="1"/>
  <c r="Q3059" i="1" s="1"/>
  <c r="S3060" i="1"/>
  <c r="T3060" i="1"/>
  <c r="Q3060" i="1" s="1"/>
  <c r="S3061" i="1"/>
  <c r="T3061" i="1"/>
  <c r="Q3061" i="1" s="1"/>
  <c r="S3062" i="1"/>
  <c r="T3062" i="1"/>
  <c r="Q3062" i="1" s="1"/>
  <c r="S3063" i="1"/>
  <c r="T3063" i="1"/>
  <c r="Q3063" i="1" s="1"/>
  <c r="S3064" i="1"/>
  <c r="T3064" i="1"/>
  <c r="Q3064" i="1" s="1"/>
  <c r="S3065" i="1"/>
  <c r="T3065" i="1"/>
  <c r="Q3065" i="1" s="1"/>
  <c r="S3066" i="1"/>
  <c r="T3066" i="1"/>
  <c r="Q3066" i="1" s="1"/>
  <c r="S3067" i="1"/>
  <c r="T3067" i="1"/>
  <c r="Q3067" i="1" s="1"/>
  <c r="S3068" i="1"/>
  <c r="T3068" i="1"/>
  <c r="Q3068" i="1" s="1"/>
  <c r="S3069" i="1"/>
  <c r="T3069" i="1"/>
  <c r="Q3069" i="1" s="1"/>
  <c r="S3070" i="1"/>
  <c r="T3070" i="1"/>
  <c r="Q3070" i="1" s="1"/>
  <c r="S3071" i="1"/>
  <c r="T3071" i="1"/>
  <c r="Q3071" i="1" s="1"/>
  <c r="S3072" i="1"/>
  <c r="T3072" i="1"/>
  <c r="Q3072" i="1" s="1"/>
  <c r="S3073" i="1"/>
  <c r="T3073" i="1"/>
  <c r="Q3073" i="1" s="1"/>
  <c r="S3074" i="1"/>
  <c r="T3074" i="1"/>
  <c r="Q3074" i="1" s="1"/>
  <c r="S3075" i="1"/>
  <c r="T3075" i="1"/>
  <c r="Q3075" i="1" s="1"/>
  <c r="S3076" i="1"/>
  <c r="T3076" i="1"/>
  <c r="Q3076" i="1" s="1"/>
  <c r="S3077" i="1"/>
  <c r="T3077" i="1"/>
  <c r="Q3077" i="1" s="1"/>
  <c r="S3078" i="1"/>
  <c r="T3078" i="1"/>
  <c r="Q3078" i="1" s="1"/>
  <c r="S3079" i="1"/>
  <c r="T3079" i="1"/>
  <c r="Q3079" i="1" s="1"/>
  <c r="S3080" i="1"/>
  <c r="T3080" i="1"/>
  <c r="Q3080" i="1" s="1"/>
  <c r="S3081" i="1"/>
  <c r="T3081" i="1"/>
  <c r="Q3081" i="1" s="1"/>
  <c r="S3082" i="1"/>
  <c r="T3082" i="1"/>
  <c r="Q3082" i="1" s="1"/>
  <c r="S3083" i="1"/>
  <c r="T3083" i="1"/>
  <c r="Q3083" i="1" s="1"/>
  <c r="S3084" i="1"/>
  <c r="T3084" i="1"/>
  <c r="Q3084" i="1" s="1"/>
  <c r="S3085" i="1"/>
  <c r="T3085" i="1"/>
  <c r="Q3085" i="1" s="1"/>
  <c r="S3086" i="1"/>
  <c r="T3086" i="1"/>
  <c r="Q3086" i="1" s="1"/>
  <c r="S3087" i="1"/>
  <c r="T3087" i="1"/>
  <c r="Q3087" i="1" s="1"/>
  <c r="S3088" i="1"/>
  <c r="T3088" i="1"/>
  <c r="Q3088" i="1" s="1"/>
  <c r="S3089" i="1"/>
  <c r="T3089" i="1"/>
  <c r="Q3089" i="1" s="1"/>
  <c r="S3090" i="1"/>
  <c r="T3090" i="1"/>
  <c r="Q3090" i="1" s="1"/>
  <c r="S3091" i="1"/>
  <c r="T3091" i="1"/>
  <c r="Q3091" i="1" s="1"/>
  <c r="S3092" i="1"/>
  <c r="T3092" i="1"/>
  <c r="Q3092" i="1" s="1"/>
  <c r="S3093" i="1"/>
  <c r="T3093" i="1"/>
  <c r="Q3093" i="1" s="1"/>
  <c r="S3094" i="1"/>
  <c r="T3094" i="1"/>
  <c r="Q3094" i="1" s="1"/>
  <c r="S3095" i="1"/>
  <c r="T3095" i="1"/>
  <c r="Q3095" i="1" s="1"/>
  <c r="S3096" i="1"/>
  <c r="T3096" i="1"/>
  <c r="Q3096" i="1" s="1"/>
  <c r="S3097" i="1"/>
  <c r="T3097" i="1"/>
  <c r="Q3097" i="1" s="1"/>
  <c r="S3098" i="1"/>
  <c r="T3098" i="1"/>
  <c r="Q3098" i="1" s="1"/>
  <c r="S3099" i="1"/>
  <c r="T3099" i="1"/>
  <c r="Q3099" i="1" s="1"/>
  <c r="S3100" i="1"/>
  <c r="T3100" i="1"/>
  <c r="Q3100" i="1" s="1"/>
  <c r="S3101" i="1"/>
  <c r="T3101" i="1"/>
  <c r="Q3101" i="1" s="1"/>
  <c r="S3102" i="1"/>
  <c r="T3102" i="1"/>
  <c r="Q3102" i="1" s="1"/>
  <c r="S3103" i="1"/>
  <c r="T3103" i="1"/>
  <c r="Q3103" i="1" s="1"/>
  <c r="S3104" i="1"/>
  <c r="T3104" i="1"/>
  <c r="Q3104" i="1" s="1"/>
  <c r="S3105" i="1"/>
  <c r="T3105" i="1"/>
  <c r="Q3105" i="1" s="1"/>
  <c r="S3106" i="1"/>
  <c r="T3106" i="1"/>
  <c r="Q3106" i="1" s="1"/>
  <c r="S3107" i="1"/>
  <c r="T3107" i="1"/>
  <c r="Q3107" i="1" s="1"/>
  <c r="S3108" i="1"/>
  <c r="T3108" i="1"/>
  <c r="Q3108" i="1" s="1"/>
  <c r="S3109" i="1"/>
  <c r="T3109" i="1"/>
  <c r="Q3109" i="1" s="1"/>
  <c r="S3110" i="1"/>
  <c r="T3110" i="1"/>
  <c r="Q3110" i="1" s="1"/>
  <c r="S3111" i="1"/>
  <c r="T3111" i="1"/>
  <c r="Q3111" i="1" s="1"/>
  <c r="S3112" i="1"/>
  <c r="T3112" i="1"/>
  <c r="Q3112" i="1" s="1"/>
  <c r="S3113" i="1"/>
  <c r="T3113" i="1"/>
  <c r="Q3113" i="1" s="1"/>
  <c r="S3114" i="1"/>
  <c r="T3114" i="1"/>
  <c r="Q3114" i="1" s="1"/>
  <c r="S3115" i="1"/>
  <c r="T3115" i="1"/>
  <c r="Q3115" i="1" s="1"/>
  <c r="S3116" i="1"/>
  <c r="T3116" i="1"/>
  <c r="Q3116" i="1" s="1"/>
  <c r="S3117" i="1"/>
  <c r="T3117" i="1"/>
  <c r="Q3117" i="1" s="1"/>
  <c r="S3118" i="1"/>
  <c r="T3118" i="1"/>
  <c r="Q3118" i="1" s="1"/>
  <c r="S3119" i="1"/>
  <c r="T3119" i="1"/>
  <c r="Q3119" i="1" s="1"/>
  <c r="S3120" i="1"/>
  <c r="T3120" i="1"/>
  <c r="Q3120" i="1" s="1"/>
  <c r="S3121" i="1"/>
  <c r="T3121" i="1"/>
  <c r="Q3121" i="1" s="1"/>
  <c r="S3122" i="1"/>
  <c r="T3122" i="1"/>
  <c r="Q3122" i="1" s="1"/>
  <c r="S3123" i="1"/>
  <c r="T3123" i="1"/>
  <c r="Q3123" i="1" s="1"/>
  <c r="S3124" i="1"/>
  <c r="T3124" i="1"/>
  <c r="Q3124" i="1" s="1"/>
  <c r="S3125" i="1"/>
  <c r="T3125" i="1"/>
  <c r="Q3125" i="1" s="1"/>
  <c r="S3126" i="1"/>
  <c r="T3126" i="1"/>
  <c r="Q3126" i="1" s="1"/>
  <c r="S3127" i="1"/>
  <c r="T3127" i="1"/>
  <c r="Q3127" i="1" s="1"/>
  <c r="S3128" i="1"/>
  <c r="T3128" i="1"/>
  <c r="Q3128" i="1" s="1"/>
  <c r="S3129" i="1"/>
  <c r="T3129" i="1"/>
  <c r="Q3129" i="1" s="1"/>
  <c r="S3130" i="1"/>
  <c r="T3130" i="1"/>
  <c r="Q3130" i="1" s="1"/>
  <c r="S3131" i="1"/>
  <c r="T3131" i="1"/>
  <c r="Q3131" i="1" s="1"/>
  <c r="S3132" i="1"/>
  <c r="T3132" i="1"/>
  <c r="Q3132" i="1" s="1"/>
  <c r="S3133" i="1"/>
  <c r="T3133" i="1"/>
  <c r="Q3133" i="1" s="1"/>
  <c r="S3134" i="1"/>
  <c r="T3134" i="1"/>
  <c r="Q3134" i="1" s="1"/>
  <c r="S3135" i="1"/>
  <c r="T3135" i="1"/>
  <c r="Q3135" i="1" s="1"/>
  <c r="S3136" i="1"/>
  <c r="T3136" i="1"/>
  <c r="Q3136" i="1" s="1"/>
  <c r="S3137" i="1"/>
  <c r="T3137" i="1"/>
  <c r="Q3137" i="1" s="1"/>
  <c r="S3138" i="1"/>
  <c r="T3138" i="1"/>
  <c r="Q3138" i="1" s="1"/>
  <c r="S3139" i="1"/>
  <c r="T3139" i="1"/>
  <c r="Q3139" i="1" s="1"/>
  <c r="S3140" i="1"/>
  <c r="T3140" i="1"/>
  <c r="Q3140" i="1" s="1"/>
  <c r="S3141" i="1"/>
  <c r="T3141" i="1"/>
  <c r="Q3141" i="1" s="1"/>
  <c r="S3142" i="1"/>
  <c r="T3142" i="1"/>
  <c r="Q3142" i="1" s="1"/>
  <c r="S3143" i="1"/>
  <c r="T3143" i="1"/>
  <c r="Q3143" i="1" s="1"/>
  <c r="S3144" i="1"/>
  <c r="T3144" i="1"/>
  <c r="Q3144" i="1" s="1"/>
  <c r="S3145" i="1"/>
  <c r="T3145" i="1"/>
  <c r="Q3145" i="1" s="1"/>
  <c r="S3146" i="1"/>
  <c r="T3146" i="1"/>
  <c r="Q3146" i="1" s="1"/>
  <c r="S3147" i="1"/>
  <c r="T3147" i="1"/>
  <c r="Q3147" i="1" s="1"/>
  <c r="S3148" i="1"/>
  <c r="T3148" i="1"/>
  <c r="Q3148" i="1" s="1"/>
  <c r="S3149" i="1"/>
  <c r="T3149" i="1"/>
  <c r="Q3149" i="1" s="1"/>
  <c r="S3150" i="1"/>
  <c r="T3150" i="1"/>
  <c r="Q3150" i="1" s="1"/>
  <c r="S3151" i="1"/>
  <c r="T3151" i="1"/>
  <c r="Q3151" i="1" s="1"/>
  <c r="S3152" i="1"/>
  <c r="T3152" i="1"/>
  <c r="Q3152" i="1" s="1"/>
  <c r="S3153" i="1"/>
  <c r="T3153" i="1"/>
  <c r="Q3153" i="1" s="1"/>
  <c r="S3154" i="1"/>
  <c r="T3154" i="1"/>
  <c r="Q3154" i="1" s="1"/>
  <c r="S3155" i="1"/>
  <c r="T3155" i="1"/>
  <c r="Q3155" i="1" s="1"/>
  <c r="S3156" i="1"/>
  <c r="T3156" i="1"/>
  <c r="Q3156" i="1" s="1"/>
  <c r="S3157" i="1"/>
  <c r="T3157" i="1"/>
  <c r="Q3157" i="1" s="1"/>
  <c r="S3158" i="1"/>
  <c r="T3158" i="1"/>
  <c r="Q3158" i="1" s="1"/>
  <c r="S3159" i="1"/>
  <c r="T3159" i="1"/>
  <c r="Q3159" i="1" s="1"/>
  <c r="S3160" i="1"/>
  <c r="T3160" i="1"/>
  <c r="Q3160" i="1" s="1"/>
  <c r="S3161" i="1"/>
  <c r="T3161" i="1"/>
  <c r="Q3161" i="1" s="1"/>
  <c r="S3162" i="1"/>
  <c r="T3162" i="1"/>
  <c r="Q3162" i="1" s="1"/>
  <c r="S3163" i="1"/>
  <c r="T3163" i="1"/>
  <c r="Q3163" i="1" s="1"/>
  <c r="S3164" i="1"/>
  <c r="T3164" i="1"/>
  <c r="Q3164" i="1" s="1"/>
  <c r="S3165" i="1"/>
  <c r="T3165" i="1"/>
  <c r="Q3165" i="1" s="1"/>
  <c r="S3166" i="1"/>
  <c r="T3166" i="1"/>
  <c r="Q3166" i="1" s="1"/>
  <c r="S3167" i="1"/>
  <c r="T3167" i="1"/>
  <c r="Q3167" i="1" s="1"/>
  <c r="S3168" i="1"/>
  <c r="T3168" i="1"/>
  <c r="Q3168" i="1" s="1"/>
  <c r="S3169" i="1"/>
  <c r="T3169" i="1"/>
  <c r="Q3169" i="1" s="1"/>
  <c r="S3170" i="1"/>
  <c r="T3170" i="1"/>
  <c r="Q3170" i="1" s="1"/>
  <c r="S3171" i="1"/>
  <c r="T3171" i="1"/>
  <c r="Q3171" i="1" s="1"/>
  <c r="S3172" i="1"/>
  <c r="T3172" i="1"/>
  <c r="Q3172" i="1" s="1"/>
  <c r="S3173" i="1"/>
  <c r="T3173" i="1"/>
  <c r="Q3173" i="1" s="1"/>
  <c r="S3174" i="1"/>
  <c r="T3174" i="1"/>
  <c r="Q3174" i="1" s="1"/>
  <c r="S3175" i="1"/>
  <c r="T3175" i="1"/>
  <c r="Q3175" i="1" s="1"/>
  <c r="S3176" i="1"/>
  <c r="T3176" i="1"/>
  <c r="Q3176" i="1" s="1"/>
  <c r="S3177" i="1"/>
  <c r="T3177" i="1"/>
  <c r="Q3177" i="1" s="1"/>
  <c r="S3178" i="1"/>
  <c r="T3178" i="1"/>
  <c r="Q3178" i="1" s="1"/>
  <c r="S3179" i="1"/>
  <c r="T3179" i="1"/>
  <c r="Q3179" i="1" s="1"/>
  <c r="S3180" i="1"/>
  <c r="T3180" i="1"/>
  <c r="Q3180" i="1" s="1"/>
  <c r="S3181" i="1"/>
  <c r="T3181" i="1"/>
  <c r="Q3181" i="1" s="1"/>
  <c r="S3182" i="1"/>
  <c r="T3182" i="1"/>
  <c r="Q3182" i="1" s="1"/>
  <c r="S3183" i="1"/>
  <c r="T3183" i="1"/>
  <c r="Q3183" i="1" s="1"/>
  <c r="S3184" i="1"/>
  <c r="T3184" i="1"/>
  <c r="Q3184" i="1" s="1"/>
  <c r="S3185" i="1"/>
  <c r="T3185" i="1"/>
  <c r="Q3185" i="1" s="1"/>
  <c r="S3186" i="1"/>
  <c r="T3186" i="1"/>
  <c r="Q3186" i="1" s="1"/>
  <c r="S3187" i="1"/>
  <c r="T3187" i="1"/>
  <c r="Q3187" i="1" s="1"/>
  <c r="S3188" i="1"/>
  <c r="T3188" i="1"/>
  <c r="Q3188" i="1" s="1"/>
  <c r="S3189" i="1"/>
  <c r="T3189" i="1"/>
  <c r="Q3189" i="1" s="1"/>
  <c r="S3190" i="1"/>
  <c r="T3190" i="1"/>
  <c r="Q3190" i="1" s="1"/>
  <c r="S3191" i="1"/>
  <c r="T3191" i="1"/>
  <c r="Q3191" i="1" s="1"/>
  <c r="S3192" i="1"/>
  <c r="T3192" i="1"/>
  <c r="Q3192" i="1" s="1"/>
  <c r="S3193" i="1"/>
  <c r="T3193" i="1"/>
  <c r="Q3193" i="1" s="1"/>
  <c r="S3194" i="1"/>
  <c r="T3194" i="1"/>
  <c r="Q3194" i="1" s="1"/>
  <c r="S3195" i="1"/>
  <c r="T3195" i="1"/>
  <c r="Q3195" i="1" s="1"/>
  <c r="S3196" i="1"/>
  <c r="T3196" i="1"/>
  <c r="Q3196" i="1" s="1"/>
  <c r="S3197" i="1"/>
  <c r="T3197" i="1"/>
  <c r="Q3197" i="1" s="1"/>
  <c r="S3198" i="1"/>
  <c r="T3198" i="1"/>
  <c r="Q3198" i="1" s="1"/>
  <c r="S3199" i="1"/>
  <c r="T3199" i="1"/>
  <c r="Q3199" i="1" s="1"/>
  <c r="S3200" i="1"/>
  <c r="T3200" i="1"/>
  <c r="Q3200" i="1" s="1"/>
  <c r="S3201" i="1"/>
  <c r="T3201" i="1"/>
  <c r="Q3201" i="1" s="1"/>
  <c r="S3202" i="1"/>
  <c r="T3202" i="1"/>
  <c r="Q3202" i="1" s="1"/>
  <c r="S3203" i="1"/>
  <c r="T3203" i="1"/>
  <c r="Q3203" i="1" s="1"/>
  <c r="S3204" i="1"/>
  <c r="T3204" i="1"/>
  <c r="Q3204" i="1" s="1"/>
  <c r="S3205" i="1"/>
  <c r="T3205" i="1"/>
  <c r="Q3205" i="1" s="1"/>
  <c r="S3206" i="1"/>
  <c r="T3206" i="1"/>
  <c r="Q3206" i="1" s="1"/>
  <c r="S3207" i="1"/>
  <c r="T3207" i="1"/>
  <c r="Q3207" i="1" s="1"/>
  <c r="S3208" i="1"/>
  <c r="T3208" i="1"/>
  <c r="Q3208" i="1" s="1"/>
  <c r="S3209" i="1"/>
  <c r="T3209" i="1"/>
  <c r="Q3209" i="1" s="1"/>
  <c r="S3210" i="1"/>
  <c r="T3210" i="1"/>
  <c r="Q3210" i="1" s="1"/>
  <c r="S3211" i="1"/>
  <c r="T3211" i="1"/>
  <c r="Q3211" i="1" s="1"/>
  <c r="S3212" i="1"/>
  <c r="T3212" i="1"/>
  <c r="Q3212" i="1" s="1"/>
  <c r="S3213" i="1"/>
  <c r="T3213" i="1"/>
  <c r="Q3213" i="1" s="1"/>
  <c r="S3214" i="1"/>
  <c r="T3214" i="1"/>
  <c r="Q3214" i="1" s="1"/>
  <c r="S3215" i="1"/>
  <c r="T3215" i="1"/>
  <c r="Q3215" i="1" s="1"/>
  <c r="S3216" i="1"/>
  <c r="T3216" i="1"/>
  <c r="Q3216" i="1" s="1"/>
  <c r="S3217" i="1"/>
  <c r="T3217" i="1"/>
  <c r="Q3217" i="1" s="1"/>
  <c r="S3218" i="1"/>
  <c r="T3218" i="1"/>
  <c r="Q3218" i="1" s="1"/>
  <c r="S3219" i="1"/>
  <c r="T3219" i="1"/>
  <c r="Q3219" i="1" s="1"/>
  <c r="S3220" i="1"/>
  <c r="T3220" i="1"/>
  <c r="Q3220" i="1" s="1"/>
  <c r="S3221" i="1"/>
  <c r="T3221" i="1"/>
  <c r="Q3221" i="1" s="1"/>
  <c r="S3222" i="1"/>
  <c r="T3222" i="1"/>
  <c r="Q3222" i="1" s="1"/>
  <c r="S3223" i="1"/>
  <c r="T3223" i="1"/>
  <c r="Q3223" i="1" s="1"/>
  <c r="S3224" i="1"/>
  <c r="T3224" i="1"/>
  <c r="Q3224" i="1" s="1"/>
  <c r="S3225" i="1"/>
  <c r="T3225" i="1"/>
  <c r="Q3225" i="1" s="1"/>
  <c r="S3226" i="1"/>
  <c r="T3226" i="1"/>
  <c r="Q3226" i="1" s="1"/>
  <c r="S3227" i="1"/>
  <c r="T3227" i="1"/>
  <c r="Q3227" i="1" s="1"/>
  <c r="S3228" i="1"/>
  <c r="T3228" i="1"/>
  <c r="Q3228" i="1" s="1"/>
  <c r="S3229" i="1"/>
  <c r="T3229" i="1"/>
  <c r="Q3229" i="1" s="1"/>
  <c r="S3230" i="1"/>
  <c r="T3230" i="1"/>
  <c r="Q3230" i="1" s="1"/>
  <c r="S3231" i="1"/>
  <c r="T3231" i="1"/>
  <c r="Q3231" i="1" s="1"/>
  <c r="S3232" i="1"/>
  <c r="T3232" i="1"/>
  <c r="Q3232" i="1" s="1"/>
  <c r="S3233" i="1"/>
  <c r="T3233" i="1"/>
  <c r="Q3233" i="1" s="1"/>
  <c r="S3234" i="1"/>
  <c r="T3234" i="1"/>
  <c r="Q3234" i="1" s="1"/>
  <c r="S3235" i="1"/>
  <c r="T3235" i="1"/>
  <c r="Q3235" i="1" s="1"/>
  <c r="S3236" i="1"/>
  <c r="T3236" i="1"/>
  <c r="Q3236" i="1" s="1"/>
  <c r="S3237" i="1"/>
  <c r="T3237" i="1"/>
  <c r="Q3237" i="1" s="1"/>
  <c r="S3238" i="1"/>
  <c r="T3238" i="1"/>
  <c r="Q3238" i="1" s="1"/>
  <c r="S3239" i="1"/>
  <c r="T3239" i="1"/>
  <c r="Q3239" i="1" s="1"/>
  <c r="S3240" i="1"/>
  <c r="T3240" i="1"/>
  <c r="Q3240" i="1" s="1"/>
  <c r="S3241" i="1"/>
  <c r="T3241" i="1"/>
  <c r="Q3241" i="1" s="1"/>
  <c r="S3242" i="1"/>
  <c r="T3242" i="1"/>
  <c r="Q3242" i="1" s="1"/>
  <c r="S3243" i="1"/>
  <c r="T3243" i="1"/>
  <c r="Q3243" i="1" s="1"/>
  <c r="S3244" i="1"/>
  <c r="T3244" i="1"/>
  <c r="Q3244" i="1" s="1"/>
  <c r="S3245" i="1"/>
  <c r="T3245" i="1"/>
  <c r="Q3245" i="1" s="1"/>
  <c r="S3246" i="1"/>
  <c r="T3246" i="1"/>
  <c r="Q3246" i="1" s="1"/>
  <c r="S3247" i="1"/>
  <c r="T3247" i="1"/>
  <c r="Q3247" i="1" s="1"/>
  <c r="S3248" i="1"/>
  <c r="T3248" i="1"/>
  <c r="Q3248" i="1" s="1"/>
  <c r="S3249" i="1"/>
  <c r="T3249" i="1"/>
  <c r="Q3249" i="1" s="1"/>
  <c r="S3250" i="1"/>
  <c r="T3250" i="1"/>
  <c r="Q3250" i="1" s="1"/>
  <c r="S3251" i="1"/>
  <c r="T3251" i="1"/>
  <c r="Q3251" i="1" s="1"/>
  <c r="S3252" i="1"/>
  <c r="T3252" i="1"/>
  <c r="Q3252" i="1" s="1"/>
  <c r="S3253" i="1"/>
  <c r="T3253" i="1"/>
  <c r="Q3253" i="1" s="1"/>
  <c r="S3254" i="1"/>
  <c r="T3254" i="1"/>
  <c r="Q3254" i="1" s="1"/>
  <c r="S3255" i="1"/>
  <c r="T3255" i="1"/>
  <c r="Q3255" i="1" s="1"/>
  <c r="S3256" i="1"/>
  <c r="T3256" i="1"/>
  <c r="Q3256" i="1" s="1"/>
  <c r="S3257" i="1"/>
  <c r="T3257" i="1"/>
  <c r="Q3257" i="1" s="1"/>
  <c r="S3258" i="1"/>
  <c r="T3258" i="1"/>
  <c r="Q3258" i="1" s="1"/>
  <c r="S3259" i="1"/>
  <c r="T3259" i="1"/>
  <c r="Q3259" i="1" s="1"/>
  <c r="S3260" i="1"/>
  <c r="T3260" i="1"/>
  <c r="Q3260" i="1" s="1"/>
  <c r="S3261" i="1"/>
  <c r="T3261" i="1"/>
  <c r="Q3261" i="1" s="1"/>
  <c r="S3262" i="1"/>
  <c r="T3262" i="1"/>
  <c r="Q3262" i="1" s="1"/>
  <c r="S3263" i="1"/>
  <c r="T3263" i="1"/>
  <c r="Q3263" i="1" s="1"/>
  <c r="S3264" i="1"/>
  <c r="T3264" i="1"/>
  <c r="Q3264" i="1" s="1"/>
  <c r="S3265" i="1"/>
  <c r="T3265" i="1"/>
  <c r="Q3265" i="1" s="1"/>
  <c r="S3266" i="1"/>
  <c r="T3266" i="1"/>
  <c r="Q3266" i="1" s="1"/>
  <c r="S3267" i="1"/>
  <c r="T3267" i="1"/>
  <c r="Q3267" i="1" s="1"/>
  <c r="S3268" i="1"/>
  <c r="T3268" i="1"/>
  <c r="Q3268" i="1" s="1"/>
  <c r="S3269" i="1"/>
  <c r="T3269" i="1"/>
  <c r="Q3269" i="1" s="1"/>
  <c r="S3270" i="1"/>
  <c r="T3270" i="1"/>
  <c r="Q3270" i="1" s="1"/>
  <c r="S3271" i="1"/>
  <c r="T3271" i="1"/>
  <c r="Q3271" i="1" s="1"/>
  <c r="S3272" i="1"/>
  <c r="T3272" i="1"/>
  <c r="Q3272" i="1" s="1"/>
  <c r="S3273" i="1"/>
  <c r="T3273" i="1"/>
  <c r="Q3273" i="1" s="1"/>
  <c r="S3274" i="1"/>
  <c r="T3274" i="1"/>
  <c r="Q3274" i="1" s="1"/>
  <c r="S3275" i="1"/>
  <c r="T3275" i="1"/>
  <c r="Q3275" i="1" s="1"/>
  <c r="S3276" i="1"/>
  <c r="T3276" i="1"/>
  <c r="Q3276" i="1" s="1"/>
  <c r="S3277" i="1"/>
  <c r="T3277" i="1"/>
  <c r="Q3277" i="1" s="1"/>
  <c r="S3278" i="1"/>
  <c r="T3278" i="1"/>
  <c r="Q3278" i="1" s="1"/>
  <c r="S3279" i="1"/>
  <c r="T3279" i="1"/>
  <c r="Q3279" i="1" s="1"/>
  <c r="S3280" i="1"/>
  <c r="T3280" i="1"/>
  <c r="Q3280" i="1" s="1"/>
  <c r="S3281" i="1"/>
  <c r="T3281" i="1"/>
  <c r="Q3281" i="1" s="1"/>
  <c r="S3282" i="1"/>
  <c r="T3282" i="1"/>
  <c r="Q3282" i="1" s="1"/>
  <c r="S3283" i="1"/>
  <c r="T3283" i="1"/>
  <c r="Q3283" i="1" s="1"/>
  <c r="S3284" i="1"/>
  <c r="T3284" i="1"/>
  <c r="Q3284" i="1" s="1"/>
  <c r="S3285" i="1"/>
  <c r="T3285" i="1"/>
  <c r="Q3285" i="1" s="1"/>
  <c r="S3286" i="1"/>
  <c r="T3286" i="1"/>
  <c r="Q3286" i="1" s="1"/>
  <c r="S3287" i="1"/>
  <c r="T3287" i="1"/>
  <c r="Q3287" i="1" s="1"/>
  <c r="S3288" i="1"/>
  <c r="T3288" i="1"/>
  <c r="Q3288" i="1" s="1"/>
  <c r="S3289" i="1"/>
  <c r="T3289" i="1"/>
  <c r="Q3289" i="1" s="1"/>
  <c r="S3290" i="1"/>
  <c r="T3290" i="1"/>
  <c r="Q3290" i="1" s="1"/>
  <c r="S3291" i="1"/>
  <c r="T3291" i="1"/>
  <c r="Q3291" i="1" s="1"/>
  <c r="S3292" i="1"/>
  <c r="T3292" i="1"/>
  <c r="Q3292" i="1" s="1"/>
  <c r="S3293" i="1"/>
  <c r="T3293" i="1"/>
  <c r="Q3293" i="1" s="1"/>
  <c r="S3294" i="1"/>
  <c r="T3294" i="1"/>
  <c r="Q3294" i="1" s="1"/>
  <c r="S3295" i="1"/>
  <c r="T3295" i="1"/>
  <c r="Q3295" i="1" s="1"/>
  <c r="S3296" i="1"/>
  <c r="T3296" i="1"/>
  <c r="S3297" i="1"/>
  <c r="T3297" i="1"/>
  <c r="Q3297" i="1" s="1"/>
  <c r="S3298" i="1"/>
  <c r="T3298" i="1"/>
  <c r="Q3298" i="1" s="1"/>
  <c r="S3299" i="1"/>
  <c r="T3299" i="1"/>
  <c r="Q3299" i="1" s="1"/>
  <c r="S3300" i="1"/>
  <c r="T3300" i="1"/>
  <c r="Q3300" i="1" s="1"/>
  <c r="S3301" i="1"/>
  <c r="T3301" i="1"/>
  <c r="Q3301" i="1" s="1"/>
  <c r="S3302" i="1"/>
  <c r="T3302" i="1"/>
  <c r="Q3302" i="1" s="1"/>
  <c r="S3303" i="1"/>
  <c r="T3303" i="1"/>
  <c r="Q3303" i="1" s="1"/>
  <c r="S3304" i="1"/>
  <c r="T3304" i="1"/>
  <c r="Q3304" i="1" s="1"/>
  <c r="S3305" i="1"/>
  <c r="T3305" i="1"/>
  <c r="Q3305" i="1" s="1"/>
  <c r="S3306" i="1"/>
  <c r="T3306" i="1"/>
  <c r="Q3306" i="1" s="1"/>
  <c r="S3307" i="1"/>
  <c r="T3307" i="1"/>
  <c r="Q3307" i="1" s="1"/>
  <c r="S3308" i="1"/>
  <c r="T3308" i="1"/>
  <c r="Q3308" i="1" s="1"/>
  <c r="S3309" i="1"/>
  <c r="T3309" i="1"/>
  <c r="Q3309" i="1" s="1"/>
  <c r="S3310" i="1"/>
  <c r="T3310" i="1"/>
  <c r="Q3310" i="1" s="1"/>
  <c r="S3311" i="1"/>
  <c r="T3311" i="1"/>
  <c r="Q3311" i="1" s="1"/>
  <c r="S3312" i="1"/>
  <c r="T3312" i="1"/>
  <c r="Q3312" i="1" s="1"/>
  <c r="S3313" i="1"/>
  <c r="T3313" i="1"/>
  <c r="Q3313" i="1" s="1"/>
  <c r="S3314" i="1"/>
  <c r="T3314" i="1"/>
  <c r="Q3314" i="1" s="1"/>
  <c r="S3315" i="1"/>
  <c r="T3315" i="1"/>
  <c r="Q3315" i="1" s="1"/>
  <c r="S3316" i="1"/>
  <c r="T3316" i="1"/>
  <c r="Q3316" i="1" s="1"/>
  <c r="S3317" i="1"/>
  <c r="T3317" i="1"/>
  <c r="Q3317" i="1" s="1"/>
  <c r="S3318" i="1"/>
  <c r="T3318" i="1"/>
  <c r="Q3318" i="1" s="1"/>
  <c r="S3319" i="1"/>
  <c r="T3319" i="1"/>
  <c r="Q3319" i="1" s="1"/>
  <c r="S3320" i="1"/>
  <c r="T3320" i="1"/>
  <c r="Q3320" i="1" s="1"/>
  <c r="S3321" i="1"/>
  <c r="T3321" i="1"/>
  <c r="Q3321" i="1" s="1"/>
  <c r="S3322" i="1"/>
  <c r="T3322" i="1"/>
  <c r="Q3322" i="1" s="1"/>
  <c r="S3323" i="1"/>
  <c r="T3323" i="1"/>
  <c r="Q3323" i="1" s="1"/>
  <c r="S3324" i="1"/>
  <c r="T3324" i="1"/>
  <c r="Q3324" i="1" s="1"/>
  <c r="S3325" i="1"/>
  <c r="T3325" i="1"/>
  <c r="Q3325" i="1" s="1"/>
  <c r="S3326" i="1"/>
  <c r="T3326" i="1"/>
  <c r="Q3326" i="1" s="1"/>
  <c r="S3327" i="1"/>
  <c r="T3327" i="1"/>
  <c r="Q3327" i="1" s="1"/>
  <c r="S3328" i="1"/>
  <c r="T3328" i="1"/>
  <c r="Q3328" i="1" s="1"/>
  <c r="S3329" i="1"/>
  <c r="T3329" i="1"/>
  <c r="Q3329" i="1" s="1"/>
  <c r="S3330" i="1"/>
  <c r="T3330" i="1"/>
  <c r="Q3330" i="1" s="1"/>
  <c r="S3331" i="1"/>
  <c r="T3331" i="1"/>
  <c r="Q3331" i="1" s="1"/>
  <c r="S3332" i="1"/>
  <c r="T3332" i="1"/>
  <c r="Q3332" i="1" s="1"/>
  <c r="S3333" i="1"/>
  <c r="T3333" i="1"/>
  <c r="Q3333" i="1" s="1"/>
  <c r="S3334" i="1"/>
  <c r="T3334" i="1"/>
  <c r="Q3334" i="1" s="1"/>
  <c r="S3335" i="1"/>
  <c r="T3335" i="1"/>
  <c r="Q3335" i="1" s="1"/>
  <c r="S3336" i="1"/>
  <c r="T3336" i="1"/>
  <c r="Q3336" i="1" s="1"/>
  <c r="S3337" i="1"/>
  <c r="T3337" i="1"/>
  <c r="Q3337" i="1" s="1"/>
  <c r="S3338" i="1"/>
  <c r="T3338" i="1"/>
  <c r="Q3338" i="1" s="1"/>
  <c r="S3339" i="1"/>
  <c r="T3339" i="1"/>
  <c r="Q3339" i="1" s="1"/>
  <c r="S3340" i="1"/>
  <c r="T3340" i="1"/>
  <c r="Q3340" i="1" s="1"/>
  <c r="S3341" i="1"/>
  <c r="T3341" i="1"/>
  <c r="Q3341" i="1" s="1"/>
  <c r="S3342" i="1"/>
  <c r="T3342" i="1"/>
  <c r="Q3342" i="1" s="1"/>
  <c r="S3343" i="1"/>
  <c r="T3343" i="1"/>
  <c r="Q3343" i="1" s="1"/>
  <c r="S3344" i="1"/>
  <c r="T3344" i="1"/>
  <c r="Q3344" i="1" s="1"/>
  <c r="S3345" i="1"/>
  <c r="T3345" i="1"/>
  <c r="Q3345" i="1" s="1"/>
  <c r="S3346" i="1"/>
  <c r="T3346" i="1"/>
  <c r="Q3346" i="1" s="1"/>
  <c r="S3347" i="1"/>
  <c r="T3347" i="1"/>
  <c r="Q3347" i="1" s="1"/>
  <c r="S3348" i="1"/>
  <c r="T3348" i="1"/>
  <c r="Q3348" i="1" s="1"/>
  <c r="S3349" i="1"/>
  <c r="T3349" i="1"/>
  <c r="Q3349" i="1" s="1"/>
  <c r="S3350" i="1"/>
  <c r="T3350" i="1"/>
  <c r="Q3350" i="1" s="1"/>
  <c r="S3351" i="1"/>
  <c r="T3351" i="1"/>
  <c r="Q3351" i="1" s="1"/>
  <c r="S3352" i="1"/>
  <c r="T3352" i="1"/>
  <c r="Q3352" i="1" s="1"/>
  <c r="S3353" i="1"/>
  <c r="T3353" i="1"/>
  <c r="Q3353" i="1" s="1"/>
  <c r="S3354" i="1"/>
  <c r="T3354" i="1"/>
  <c r="Q3354" i="1" s="1"/>
  <c r="S3355" i="1"/>
  <c r="T3355" i="1"/>
  <c r="Q3355" i="1" s="1"/>
  <c r="S3356" i="1"/>
  <c r="T3356" i="1"/>
  <c r="Q3356" i="1" s="1"/>
  <c r="S3357" i="1"/>
  <c r="T3357" i="1"/>
  <c r="Q3357" i="1" s="1"/>
  <c r="S3358" i="1"/>
  <c r="T3358" i="1"/>
  <c r="Q3358" i="1" s="1"/>
  <c r="S3359" i="1"/>
  <c r="T3359" i="1"/>
  <c r="Q3359" i="1" s="1"/>
  <c r="S3360" i="1"/>
  <c r="T3360" i="1"/>
  <c r="Q3360" i="1" s="1"/>
  <c r="S3361" i="1"/>
  <c r="T3361" i="1"/>
  <c r="Q3361" i="1" s="1"/>
  <c r="S3362" i="1"/>
  <c r="T3362" i="1"/>
  <c r="Q3362" i="1" s="1"/>
  <c r="S3363" i="1"/>
  <c r="T3363" i="1"/>
  <c r="Q3363" i="1" s="1"/>
  <c r="S3364" i="1"/>
  <c r="T3364" i="1"/>
  <c r="Q3364" i="1" s="1"/>
  <c r="S3365" i="1"/>
  <c r="T3365" i="1"/>
  <c r="Q3365" i="1" s="1"/>
  <c r="S3366" i="1"/>
  <c r="T3366" i="1"/>
  <c r="Q3366" i="1" s="1"/>
  <c r="S3367" i="1"/>
  <c r="T3367" i="1"/>
  <c r="Q3367" i="1" s="1"/>
  <c r="S3368" i="1"/>
  <c r="T3368" i="1"/>
  <c r="S3369" i="1"/>
  <c r="T3369" i="1"/>
  <c r="Q3369" i="1" s="1"/>
  <c r="S3370" i="1"/>
  <c r="T3370" i="1"/>
  <c r="Q3370" i="1" s="1"/>
  <c r="S3371" i="1"/>
  <c r="T3371" i="1"/>
  <c r="Q3371" i="1" s="1"/>
  <c r="S3372" i="1"/>
  <c r="T3372" i="1"/>
  <c r="Q3372" i="1" s="1"/>
  <c r="S3373" i="1"/>
  <c r="T3373" i="1"/>
  <c r="Q3373" i="1" s="1"/>
  <c r="S3374" i="1"/>
  <c r="T3374" i="1"/>
  <c r="Q3374" i="1" s="1"/>
  <c r="S3375" i="1"/>
  <c r="T3375" i="1"/>
  <c r="Q3375" i="1" s="1"/>
  <c r="S3376" i="1"/>
  <c r="T3376" i="1"/>
  <c r="Q3376" i="1" s="1"/>
  <c r="S3377" i="1"/>
  <c r="T3377" i="1"/>
  <c r="Q3377" i="1" s="1"/>
  <c r="S3378" i="1"/>
  <c r="T3378" i="1"/>
  <c r="Q3378" i="1" s="1"/>
  <c r="S3379" i="1"/>
  <c r="T3379" i="1"/>
  <c r="Q3379" i="1" s="1"/>
  <c r="S3380" i="1"/>
  <c r="T3380" i="1"/>
  <c r="Q3380" i="1" s="1"/>
  <c r="S3381" i="1"/>
  <c r="T3381" i="1"/>
  <c r="Q3381" i="1" s="1"/>
  <c r="S3382" i="1"/>
  <c r="T3382" i="1"/>
  <c r="Q3382" i="1" s="1"/>
  <c r="S3383" i="1"/>
  <c r="T3383" i="1"/>
  <c r="Q3383" i="1" s="1"/>
  <c r="S3384" i="1"/>
  <c r="T3384" i="1"/>
  <c r="Q3384" i="1" s="1"/>
  <c r="S3385" i="1"/>
  <c r="T3385" i="1"/>
  <c r="Q3385" i="1" s="1"/>
  <c r="S3386" i="1"/>
  <c r="T3386" i="1"/>
  <c r="Q3386" i="1" s="1"/>
  <c r="S3387" i="1"/>
  <c r="T3387" i="1"/>
  <c r="Q3387" i="1" s="1"/>
  <c r="S3388" i="1"/>
  <c r="T3388" i="1"/>
  <c r="Q3388" i="1" s="1"/>
  <c r="S3389" i="1"/>
  <c r="T3389" i="1"/>
  <c r="Q3389" i="1" s="1"/>
  <c r="S3390" i="1"/>
  <c r="T3390" i="1"/>
  <c r="Q3390" i="1" s="1"/>
  <c r="S3391" i="1"/>
  <c r="T3391" i="1"/>
  <c r="Q3391" i="1" s="1"/>
  <c r="S3392" i="1"/>
  <c r="T3392" i="1"/>
  <c r="Q3392" i="1" s="1"/>
  <c r="S3393" i="1"/>
  <c r="T3393" i="1"/>
  <c r="Q3393" i="1" s="1"/>
  <c r="S3394" i="1"/>
  <c r="T3394" i="1"/>
  <c r="Q3394" i="1" s="1"/>
  <c r="S3395" i="1"/>
  <c r="T3395" i="1"/>
  <c r="Q3395" i="1" s="1"/>
  <c r="S3396" i="1"/>
  <c r="T3396" i="1"/>
  <c r="Q3396" i="1" s="1"/>
  <c r="S3397" i="1"/>
  <c r="T3397" i="1"/>
  <c r="Q3397" i="1" s="1"/>
  <c r="S3398" i="1"/>
  <c r="T3398" i="1"/>
  <c r="Q3398" i="1" s="1"/>
  <c r="S3399" i="1"/>
  <c r="T3399" i="1"/>
  <c r="Q3399" i="1" s="1"/>
  <c r="S3400" i="1"/>
  <c r="T3400" i="1"/>
  <c r="Q3400" i="1" s="1"/>
  <c r="S3401" i="1"/>
  <c r="T3401" i="1"/>
  <c r="Q3401" i="1" s="1"/>
  <c r="S3402" i="1"/>
  <c r="T3402" i="1"/>
  <c r="Q3402" i="1" s="1"/>
  <c r="S3403" i="1"/>
  <c r="T3403" i="1"/>
  <c r="Q3403" i="1" s="1"/>
  <c r="S3404" i="1"/>
  <c r="T3404" i="1"/>
  <c r="Q3404" i="1" s="1"/>
  <c r="S3405" i="1"/>
  <c r="T3405" i="1"/>
  <c r="Q3405" i="1" s="1"/>
  <c r="S3406" i="1"/>
  <c r="T3406" i="1"/>
  <c r="Q3406" i="1" s="1"/>
  <c r="S3407" i="1"/>
  <c r="T3407" i="1"/>
  <c r="Q3407" i="1" s="1"/>
  <c r="S3408" i="1"/>
  <c r="T3408" i="1"/>
  <c r="Q3408" i="1" s="1"/>
  <c r="S3409" i="1"/>
  <c r="T3409" i="1"/>
  <c r="Q3409" i="1" s="1"/>
  <c r="S3410" i="1"/>
  <c r="T3410" i="1"/>
  <c r="Q3410" i="1" s="1"/>
  <c r="S3411" i="1"/>
  <c r="T3411" i="1"/>
  <c r="Q3411" i="1" s="1"/>
  <c r="S3412" i="1"/>
  <c r="T3412" i="1"/>
  <c r="Q3412" i="1" s="1"/>
  <c r="S3413" i="1"/>
  <c r="T3413" i="1"/>
  <c r="Q3413" i="1" s="1"/>
  <c r="S3414" i="1"/>
  <c r="T3414" i="1"/>
  <c r="Q3414" i="1" s="1"/>
  <c r="S3415" i="1"/>
  <c r="T3415" i="1"/>
  <c r="Q3415" i="1" s="1"/>
  <c r="S3416" i="1"/>
  <c r="T3416" i="1"/>
  <c r="Q3416" i="1" s="1"/>
  <c r="S3417" i="1"/>
  <c r="T3417" i="1"/>
  <c r="Q3417" i="1" s="1"/>
  <c r="S3418" i="1"/>
  <c r="T3418" i="1"/>
  <c r="Q3418" i="1" s="1"/>
  <c r="S3419" i="1"/>
  <c r="T3419" i="1"/>
  <c r="Q3419" i="1" s="1"/>
  <c r="S3420" i="1"/>
  <c r="T3420" i="1"/>
  <c r="Q3420" i="1" s="1"/>
  <c r="S3421" i="1"/>
  <c r="T3421" i="1"/>
  <c r="Q3421" i="1" s="1"/>
  <c r="S3422" i="1"/>
  <c r="T3422" i="1"/>
  <c r="Q3422" i="1" s="1"/>
  <c r="S3423" i="1"/>
  <c r="T3423" i="1"/>
  <c r="Q3423" i="1" s="1"/>
  <c r="S3424" i="1"/>
  <c r="T3424" i="1"/>
  <c r="Q3424" i="1" s="1"/>
  <c r="S3425" i="1"/>
  <c r="T3425" i="1"/>
  <c r="Q3425" i="1" s="1"/>
  <c r="S3426" i="1"/>
  <c r="T3426" i="1"/>
  <c r="Q3426" i="1" s="1"/>
  <c r="S3427" i="1"/>
  <c r="T3427" i="1"/>
  <c r="Q3427" i="1" s="1"/>
  <c r="S3428" i="1"/>
  <c r="T3428" i="1"/>
  <c r="Q3428" i="1" s="1"/>
  <c r="S3429" i="1"/>
  <c r="T3429" i="1"/>
  <c r="Q3429" i="1" s="1"/>
  <c r="S3430" i="1"/>
  <c r="T3430" i="1"/>
  <c r="Q3430" i="1" s="1"/>
  <c r="S3431" i="1"/>
  <c r="T3431" i="1"/>
  <c r="Q3431" i="1" s="1"/>
  <c r="S3432" i="1"/>
  <c r="T3432" i="1"/>
  <c r="Q3432" i="1" s="1"/>
  <c r="S3433" i="1"/>
  <c r="T3433" i="1"/>
  <c r="Q3433" i="1" s="1"/>
  <c r="S3434" i="1"/>
  <c r="T3434" i="1"/>
  <c r="Q3434" i="1" s="1"/>
  <c r="S3435" i="1"/>
  <c r="T3435" i="1"/>
  <c r="Q3435" i="1" s="1"/>
  <c r="S3436" i="1"/>
  <c r="T3436" i="1"/>
  <c r="Q3436" i="1" s="1"/>
  <c r="S3437" i="1"/>
  <c r="T3437" i="1"/>
  <c r="Q3437" i="1" s="1"/>
  <c r="S3438" i="1"/>
  <c r="T3438" i="1"/>
  <c r="Q3438" i="1" s="1"/>
  <c r="S3439" i="1"/>
  <c r="T3439" i="1"/>
  <c r="Q3439" i="1" s="1"/>
  <c r="S3440" i="1"/>
  <c r="T3440" i="1"/>
  <c r="Q3440" i="1" s="1"/>
  <c r="S3441" i="1"/>
  <c r="T3441" i="1"/>
  <c r="Q3441" i="1" s="1"/>
  <c r="S3442" i="1"/>
  <c r="T3442" i="1"/>
  <c r="Q3442" i="1" s="1"/>
  <c r="S3443" i="1"/>
  <c r="T3443" i="1"/>
  <c r="Q3443" i="1" s="1"/>
  <c r="S3444" i="1"/>
  <c r="T3444" i="1"/>
  <c r="Q3444" i="1" s="1"/>
  <c r="S3445" i="1"/>
  <c r="T3445" i="1"/>
  <c r="Q3445" i="1" s="1"/>
  <c r="S3446" i="1"/>
  <c r="T3446" i="1"/>
  <c r="Q3446" i="1" s="1"/>
  <c r="S3447" i="1"/>
  <c r="T3447" i="1"/>
  <c r="Q3447" i="1" s="1"/>
  <c r="S3448" i="1"/>
  <c r="T3448" i="1"/>
  <c r="Q3448" i="1" s="1"/>
  <c r="S3449" i="1"/>
  <c r="T3449" i="1"/>
  <c r="Q3449" i="1" s="1"/>
  <c r="S3450" i="1"/>
  <c r="T3450" i="1"/>
  <c r="Q3450" i="1" s="1"/>
  <c r="S3451" i="1"/>
  <c r="T3451" i="1"/>
  <c r="Q3451" i="1" s="1"/>
  <c r="S3452" i="1"/>
  <c r="T3452" i="1"/>
  <c r="Q3452" i="1" s="1"/>
  <c r="S3453" i="1"/>
  <c r="T3453" i="1"/>
  <c r="Q3453" i="1" s="1"/>
  <c r="S3454" i="1"/>
  <c r="T3454" i="1"/>
  <c r="Q3454" i="1" s="1"/>
  <c r="S3455" i="1"/>
  <c r="T3455" i="1"/>
  <c r="Q3455" i="1" s="1"/>
  <c r="S3456" i="1"/>
  <c r="T3456" i="1"/>
  <c r="Q3456" i="1" s="1"/>
  <c r="S3457" i="1"/>
  <c r="T3457" i="1"/>
  <c r="Q3457" i="1" s="1"/>
  <c r="S3458" i="1"/>
  <c r="T3458" i="1"/>
  <c r="Q3458" i="1" s="1"/>
  <c r="S3459" i="1"/>
  <c r="T3459" i="1"/>
  <c r="Q3459" i="1" s="1"/>
  <c r="S3460" i="1"/>
  <c r="T3460" i="1"/>
  <c r="Q3460" i="1" s="1"/>
  <c r="S3461" i="1"/>
  <c r="T3461" i="1"/>
  <c r="Q3461" i="1" s="1"/>
  <c r="S3462" i="1"/>
  <c r="T3462" i="1"/>
  <c r="Q3462" i="1" s="1"/>
  <c r="S3463" i="1"/>
  <c r="T3463" i="1"/>
  <c r="Q3463" i="1" s="1"/>
  <c r="S3464" i="1"/>
  <c r="T3464" i="1"/>
  <c r="Q3464" i="1" s="1"/>
  <c r="S3465" i="1"/>
  <c r="T3465" i="1"/>
  <c r="Q3465" i="1" s="1"/>
  <c r="S3466" i="1"/>
  <c r="T3466" i="1"/>
  <c r="Q3466" i="1" s="1"/>
  <c r="S3467" i="1"/>
  <c r="T3467" i="1"/>
  <c r="Q3467" i="1" s="1"/>
  <c r="S3468" i="1"/>
  <c r="T3468" i="1"/>
  <c r="Q3468" i="1" s="1"/>
  <c r="S3469" i="1"/>
  <c r="T3469" i="1"/>
  <c r="Q3469" i="1" s="1"/>
  <c r="S3470" i="1"/>
  <c r="T3470" i="1"/>
  <c r="Q3470" i="1" s="1"/>
  <c r="S3471" i="1"/>
  <c r="T3471" i="1"/>
  <c r="Q3471" i="1" s="1"/>
  <c r="S3472" i="1"/>
  <c r="T3472" i="1"/>
  <c r="Q3472" i="1" s="1"/>
  <c r="S3473" i="1"/>
  <c r="T3473" i="1"/>
  <c r="Q3473" i="1" s="1"/>
  <c r="S3474" i="1"/>
  <c r="T3474" i="1"/>
  <c r="Q3474" i="1" s="1"/>
  <c r="S3475" i="1"/>
  <c r="T3475" i="1"/>
  <c r="Q3475" i="1" s="1"/>
  <c r="S3476" i="1"/>
  <c r="T3476" i="1"/>
  <c r="Q3476" i="1" s="1"/>
  <c r="S3477" i="1"/>
  <c r="T3477" i="1"/>
  <c r="Q3477" i="1" s="1"/>
  <c r="S3478" i="1"/>
  <c r="T3478" i="1"/>
  <c r="Q3478" i="1" s="1"/>
  <c r="S3479" i="1"/>
  <c r="T3479" i="1"/>
  <c r="Q3479" i="1" s="1"/>
  <c r="S3480" i="1"/>
  <c r="T3480" i="1"/>
  <c r="Q3480" i="1" s="1"/>
  <c r="S3481" i="1"/>
  <c r="T3481" i="1"/>
  <c r="Q3481" i="1" s="1"/>
  <c r="S3482" i="1"/>
  <c r="T3482" i="1"/>
  <c r="Q3482" i="1" s="1"/>
  <c r="S3483" i="1"/>
  <c r="T3483" i="1"/>
  <c r="Q3483" i="1" s="1"/>
  <c r="S3484" i="1"/>
  <c r="T3484" i="1"/>
  <c r="Q3484" i="1" s="1"/>
  <c r="S3485" i="1"/>
  <c r="T3485" i="1"/>
  <c r="Q3485" i="1" s="1"/>
  <c r="S3486" i="1"/>
  <c r="T3486" i="1"/>
  <c r="Q3486" i="1" s="1"/>
  <c r="S3487" i="1"/>
  <c r="T3487" i="1"/>
  <c r="Q3487" i="1" s="1"/>
  <c r="S3488" i="1"/>
  <c r="T3488" i="1"/>
  <c r="Q3488" i="1" s="1"/>
  <c r="S3489" i="1"/>
  <c r="T3489" i="1"/>
  <c r="Q3489" i="1" s="1"/>
  <c r="S3490" i="1"/>
  <c r="T3490" i="1"/>
  <c r="Q3490" i="1" s="1"/>
  <c r="S3491" i="1"/>
  <c r="T3491" i="1"/>
  <c r="Q3491" i="1" s="1"/>
  <c r="S3492" i="1"/>
  <c r="T3492" i="1"/>
  <c r="Q3492" i="1" s="1"/>
  <c r="S3493" i="1"/>
  <c r="T3493" i="1"/>
  <c r="Q3493" i="1" s="1"/>
  <c r="S3494" i="1"/>
  <c r="T3494" i="1"/>
  <c r="Q3494" i="1" s="1"/>
  <c r="S3495" i="1"/>
  <c r="T3495" i="1"/>
  <c r="Q3495" i="1" s="1"/>
  <c r="S3496" i="1"/>
  <c r="T3496" i="1"/>
  <c r="Q3496" i="1" s="1"/>
  <c r="S3497" i="1"/>
  <c r="T3497" i="1"/>
  <c r="Q3497" i="1" s="1"/>
  <c r="S3498" i="1"/>
  <c r="T3498" i="1"/>
  <c r="Q3498" i="1" s="1"/>
  <c r="S3499" i="1"/>
  <c r="T3499" i="1"/>
  <c r="Q3499" i="1" s="1"/>
  <c r="S3500" i="1"/>
  <c r="T3500" i="1"/>
  <c r="Q3500" i="1" s="1"/>
  <c r="S3501" i="1"/>
  <c r="T3501" i="1"/>
  <c r="Q3501" i="1" s="1"/>
  <c r="S3502" i="1"/>
  <c r="T3502" i="1"/>
  <c r="Q3502" i="1" s="1"/>
  <c r="S3503" i="1"/>
  <c r="T3503" i="1"/>
  <c r="Q3503" i="1" s="1"/>
  <c r="S3504" i="1"/>
  <c r="T3504" i="1"/>
  <c r="Q3504" i="1" s="1"/>
  <c r="S3505" i="1"/>
  <c r="T3505" i="1"/>
  <c r="Q3505" i="1" s="1"/>
  <c r="S3506" i="1"/>
  <c r="T3506" i="1"/>
  <c r="Q3506" i="1" s="1"/>
  <c r="S3507" i="1"/>
  <c r="T3507" i="1"/>
  <c r="Q3507" i="1" s="1"/>
  <c r="S3508" i="1"/>
  <c r="T3508" i="1"/>
  <c r="Q3508" i="1" s="1"/>
  <c r="S3509" i="1"/>
  <c r="T3509" i="1"/>
  <c r="Q3509" i="1" s="1"/>
  <c r="S3510" i="1"/>
  <c r="T3510" i="1"/>
  <c r="Q3510" i="1" s="1"/>
  <c r="S3511" i="1"/>
  <c r="T3511" i="1"/>
  <c r="Q3511" i="1" s="1"/>
  <c r="S3512" i="1"/>
  <c r="T3512" i="1"/>
  <c r="Q3512" i="1" s="1"/>
  <c r="S3513" i="1"/>
  <c r="T3513" i="1"/>
  <c r="Q3513" i="1" s="1"/>
  <c r="S3514" i="1"/>
  <c r="T3514" i="1"/>
  <c r="Q3514" i="1" s="1"/>
  <c r="S3515" i="1"/>
  <c r="T3515" i="1"/>
  <c r="Q3515" i="1" s="1"/>
  <c r="S3516" i="1"/>
  <c r="T3516" i="1"/>
  <c r="Q3516" i="1" s="1"/>
  <c r="S3517" i="1"/>
  <c r="T3517" i="1"/>
  <c r="Q3517" i="1" s="1"/>
  <c r="S3518" i="1"/>
  <c r="T3518" i="1"/>
  <c r="Q3518" i="1" s="1"/>
  <c r="S3519" i="1"/>
  <c r="T3519" i="1"/>
  <c r="Q3519" i="1" s="1"/>
  <c r="S3520" i="1"/>
  <c r="T3520" i="1"/>
  <c r="Q3520" i="1" s="1"/>
  <c r="S3521" i="1"/>
  <c r="T3521" i="1"/>
  <c r="Q3521" i="1" s="1"/>
  <c r="S3522" i="1"/>
  <c r="T3522" i="1"/>
  <c r="Q3522" i="1" s="1"/>
  <c r="S3523" i="1"/>
  <c r="T3523" i="1"/>
  <c r="Q3523" i="1" s="1"/>
  <c r="S3524" i="1"/>
  <c r="T3524" i="1"/>
  <c r="Q3524" i="1" s="1"/>
  <c r="S3525" i="1"/>
  <c r="T3525" i="1"/>
  <c r="Q3525" i="1" s="1"/>
  <c r="S3526" i="1"/>
  <c r="T3526" i="1"/>
  <c r="Q3526" i="1" s="1"/>
  <c r="S3527" i="1"/>
  <c r="T3527" i="1"/>
  <c r="Q3527" i="1" s="1"/>
  <c r="S3528" i="1"/>
  <c r="T3528" i="1"/>
  <c r="Q3528" i="1" s="1"/>
  <c r="S3529" i="1"/>
  <c r="T3529" i="1"/>
  <c r="Q3529" i="1" s="1"/>
  <c r="S3530" i="1"/>
  <c r="T3530" i="1"/>
  <c r="Q3530" i="1" s="1"/>
  <c r="S3531" i="1"/>
  <c r="T3531" i="1"/>
  <c r="Q3531" i="1" s="1"/>
  <c r="S3532" i="1"/>
  <c r="T3532" i="1"/>
  <c r="Q3532" i="1" s="1"/>
  <c r="S3533" i="1"/>
  <c r="T3533" i="1"/>
  <c r="Q3533" i="1" s="1"/>
  <c r="S3534" i="1"/>
  <c r="T3534" i="1"/>
  <c r="Q3534" i="1" s="1"/>
  <c r="S3535" i="1"/>
  <c r="T3535" i="1"/>
  <c r="Q3535" i="1" s="1"/>
  <c r="S3536" i="1"/>
  <c r="T3536" i="1"/>
  <c r="S3537" i="1"/>
  <c r="T3537" i="1"/>
  <c r="Q3537" i="1" s="1"/>
  <c r="S3538" i="1"/>
  <c r="T3538" i="1"/>
  <c r="Q3538" i="1" s="1"/>
  <c r="S3539" i="1"/>
  <c r="T3539" i="1"/>
  <c r="Q3539" i="1" s="1"/>
  <c r="S3540" i="1"/>
  <c r="T3540" i="1"/>
  <c r="Q3540" i="1" s="1"/>
  <c r="S3541" i="1"/>
  <c r="T3541" i="1"/>
  <c r="Q3541" i="1" s="1"/>
  <c r="S3542" i="1"/>
  <c r="T3542" i="1"/>
  <c r="Q3542" i="1" s="1"/>
  <c r="S3543" i="1"/>
  <c r="T3543" i="1"/>
  <c r="Q3543" i="1" s="1"/>
  <c r="S3544" i="1"/>
  <c r="T3544" i="1"/>
  <c r="Q3544" i="1" s="1"/>
  <c r="S3545" i="1"/>
  <c r="T3545" i="1"/>
  <c r="Q3545" i="1" s="1"/>
  <c r="S3546" i="1"/>
  <c r="T3546" i="1"/>
  <c r="Q3546" i="1" s="1"/>
  <c r="S3547" i="1"/>
  <c r="T3547" i="1"/>
  <c r="Q3547" i="1" s="1"/>
  <c r="S3548" i="1"/>
  <c r="T3548" i="1"/>
  <c r="Q3548" i="1" s="1"/>
  <c r="S3549" i="1"/>
  <c r="T3549" i="1"/>
  <c r="Q3549" i="1" s="1"/>
  <c r="S3550" i="1"/>
  <c r="T3550" i="1"/>
  <c r="Q3550" i="1" s="1"/>
  <c r="S3551" i="1"/>
  <c r="T3551" i="1"/>
  <c r="Q3551" i="1" s="1"/>
  <c r="S3552" i="1"/>
  <c r="T3552" i="1"/>
  <c r="Q3552" i="1" s="1"/>
  <c r="S3553" i="1"/>
  <c r="T3553" i="1"/>
  <c r="Q3553" i="1" s="1"/>
  <c r="S3554" i="1"/>
  <c r="T3554" i="1"/>
  <c r="Q3554" i="1" s="1"/>
  <c r="S3555" i="1"/>
  <c r="T3555" i="1"/>
  <c r="Q3555" i="1" s="1"/>
  <c r="S3556" i="1"/>
  <c r="T3556" i="1"/>
  <c r="Q3556" i="1" s="1"/>
  <c r="S3557" i="1"/>
  <c r="T3557" i="1"/>
  <c r="Q3557" i="1" s="1"/>
  <c r="S3558" i="1"/>
  <c r="T3558" i="1"/>
  <c r="Q3558" i="1" s="1"/>
  <c r="S3559" i="1"/>
  <c r="T3559" i="1"/>
  <c r="Q3559" i="1" s="1"/>
  <c r="S3560" i="1"/>
  <c r="T3560" i="1"/>
  <c r="Q3560" i="1" s="1"/>
  <c r="S3561" i="1"/>
  <c r="T3561" i="1"/>
  <c r="Q3561" i="1" s="1"/>
  <c r="S3562" i="1"/>
  <c r="T3562" i="1"/>
  <c r="Q3562" i="1" s="1"/>
  <c r="S3563" i="1"/>
  <c r="T3563" i="1"/>
  <c r="Q3563" i="1" s="1"/>
  <c r="S3564" i="1"/>
  <c r="T3564" i="1"/>
  <c r="Q3564" i="1" s="1"/>
  <c r="S3565" i="1"/>
  <c r="T3565" i="1"/>
  <c r="Q3565" i="1" s="1"/>
  <c r="S3566" i="1"/>
  <c r="T3566" i="1"/>
  <c r="Q3566" i="1" s="1"/>
  <c r="S3567" i="1"/>
  <c r="T3567" i="1"/>
  <c r="Q3567" i="1" s="1"/>
  <c r="S3568" i="1"/>
  <c r="T3568" i="1"/>
  <c r="Q3568" i="1" s="1"/>
  <c r="S3569" i="1"/>
  <c r="T3569" i="1"/>
  <c r="Q3569" i="1" s="1"/>
  <c r="S3570" i="1"/>
  <c r="T3570" i="1"/>
  <c r="Q3570" i="1" s="1"/>
  <c r="S3571" i="1"/>
  <c r="T3571" i="1"/>
  <c r="Q3571" i="1" s="1"/>
  <c r="S3572" i="1"/>
  <c r="T3572" i="1"/>
  <c r="Q3572" i="1" s="1"/>
  <c r="S3573" i="1"/>
  <c r="T3573" i="1"/>
  <c r="Q3573" i="1" s="1"/>
  <c r="S3574" i="1"/>
  <c r="T3574" i="1"/>
  <c r="Q3574" i="1" s="1"/>
  <c r="S3575" i="1"/>
  <c r="T3575" i="1"/>
  <c r="Q3575" i="1" s="1"/>
  <c r="S3576" i="1"/>
  <c r="T3576" i="1"/>
  <c r="Q3576" i="1" s="1"/>
  <c r="S3577" i="1"/>
  <c r="T3577" i="1"/>
  <c r="Q3577" i="1" s="1"/>
  <c r="S3578" i="1"/>
  <c r="T3578" i="1"/>
  <c r="Q3578" i="1" s="1"/>
  <c r="S3579" i="1"/>
  <c r="T3579" i="1"/>
  <c r="Q3579" i="1" s="1"/>
  <c r="S3580" i="1"/>
  <c r="T3580" i="1"/>
  <c r="Q3580" i="1" s="1"/>
  <c r="S3581" i="1"/>
  <c r="T3581" i="1"/>
  <c r="Q3581" i="1" s="1"/>
  <c r="S3582" i="1"/>
  <c r="T3582" i="1"/>
  <c r="Q3582" i="1" s="1"/>
  <c r="S3583" i="1"/>
  <c r="T3583" i="1"/>
  <c r="Q3583" i="1" s="1"/>
  <c r="S3584" i="1"/>
  <c r="T3584" i="1"/>
  <c r="Q3584" i="1" s="1"/>
  <c r="S3585" i="1"/>
  <c r="T3585" i="1"/>
  <c r="Q3585" i="1" s="1"/>
  <c r="S3586" i="1"/>
  <c r="T3586" i="1"/>
  <c r="Q3586" i="1" s="1"/>
  <c r="S3587" i="1"/>
  <c r="T3587" i="1"/>
  <c r="Q3587" i="1" s="1"/>
  <c r="S3588" i="1"/>
  <c r="T3588" i="1"/>
  <c r="Q3588" i="1" s="1"/>
  <c r="S3589" i="1"/>
  <c r="T3589" i="1"/>
  <c r="Q3589" i="1" s="1"/>
  <c r="S3590" i="1"/>
  <c r="T3590" i="1"/>
  <c r="Q3590" i="1" s="1"/>
  <c r="S3591" i="1"/>
  <c r="T3591" i="1"/>
  <c r="Q3591" i="1" s="1"/>
  <c r="S3592" i="1"/>
  <c r="T3592" i="1"/>
  <c r="Q3592" i="1" s="1"/>
  <c r="S3593" i="1"/>
  <c r="T3593" i="1"/>
  <c r="Q3593" i="1" s="1"/>
  <c r="S3594" i="1"/>
  <c r="T3594" i="1"/>
  <c r="Q3594" i="1" s="1"/>
  <c r="S3595" i="1"/>
  <c r="T3595" i="1"/>
  <c r="Q3595" i="1" s="1"/>
  <c r="S3596" i="1"/>
  <c r="T3596" i="1"/>
  <c r="Q3596" i="1" s="1"/>
  <c r="S3597" i="1"/>
  <c r="T3597" i="1"/>
  <c r="Q3597" i="1" s="1"/>
  <c r="S3598" i="1"/>
  <c r="T3598" i="1"/>
  <c r="Q3598" i="1" s="1"/>
  <c r="S3599" i="1"/>
  <c r="T3599" i="1"/>
  <c r="Q3599" i="1" s="1"/>
  <c r="S3600" i="1"/>
  <c r="T3600" i="1"/>
  <c r="Q3600" i="1" s="1"/>
  <c r="S3601" i="1"/>
  <c r="T3601" i="1"/>
  <c r="Q3601" i="1" s="1"/>
  <c r="S3602" i="1"/>
  <c r="T3602" i="1"/>
  <c r="Q3602" i="1" s="1"/>
  <c r="S3603" i="1"/>
  <c r="T3603" i="1"/>
  <c r="Q3603" i="1" s="1"/>
  <c r="S3604" i="1"/>
  <c r="T3604" i="1"/>
  <c r="Q3604" i="1" s="1"/>
  <c r="S3605" i="1"/>
  <c r="T3605" i="1"/>
  <c r="Q3605" i="1" s="1"/>
  <c r="S3606" i="1"/>
  <c r="T3606" i="1"/>
  <c r="Q3606" i="1" s="1"/>
  <c r="S3607" i="1"/>
  <c r="T3607" i="1"/>
  <c r="Q3607" i="1" s="1"/>
  <c r="S3608" i="1"/>
  <c r="T3608" i="1"/>
  <c r="Q3608" i="1" s="1"/>
  <c r="S3609" i="1"/>
  <c r="T3609" i="1"/>
  <c r="Q3609" i="1" s="1"/>
  <c r="S3610" i="1"/>
  <c r="T3610" i="1"/>
  <c r="Q3610" i="1" s="1"/>
  <c r="S3611" i="1"/>
  <c r="T3611" i="1"/>
  <c r="Q3611" i="1" s="1"/>
  <c r="S3612" i="1"/>
  <c r="T3612" i="1"/>
  <c r="Q3612" i="1" s="1"/>
  <c r="S3613" i="1"/>
  <c r="T3613" i="1"/>
  <c r="Q3613" i="1" s="1"/>
  <c r="S3614" i="1"/>
  <c r="T3614" i="1"/>
  <c r="Q3614" i="1" s="1"/>
  <c r="S3615" i="1"/>
  <c r="T3615" i="1"/>
  <c r="Q3615" i="1" s="1"/>
  <c r="S3616" i="1"/>
  <c r="T3616" i="1"/>
  <c r="Q3616" i="1" s="1"/>
  <c r="S3617" i="1"/>
  <c r="T3617" i="1"/>
  <c r="Q3617" i="1" s="1"/>
  <c r="S3618" i="1"/>
  <c r="T3618" i="1"/>
  <c r="Q3618" i="1" s="1"/>
  <c r="S3619" i="1"/>
  <c r="T3619" i="1"/>
  <c r="Q3619" i="1" s="1"/>
  <c r="S3620" i="1"/>
  <c r="T3620" i="1"/>
  <c r="Q3620" i="1" s="1"/>
  <c r="S3621" i="1"/>
  <c r="T3621" i="1"/>
  <c r="Q3621" i="1" s="1"/>
  <c r="S3622" i="1"/>
  <c r="T3622" i="1"/>
  <c r="Q3622" i="1" s="1"/>
  <c r="S3623" i="1"/>
  <c r="T3623" i="1"/>
  <c r="Q3623" i="1" s="1"/>
  <c r="S3624" i="1"/>
  <c r="T3624" i="1"/>
  <c r="Q3624" i="1" s="1"/>
  <c r="S3625" i="1"/>
  <c r="T3625" i="1"/>
  <c r="Q3625" i="1" s="1"/>
  <c r="S3626" i="1"/>
  <c r="T3626" i="1"/>
  <c r="Q3626" i="1" s="1"/>
  <c r="S3627" i="1"/>
  <c r="T3627" i="1"/>
  <c r="Q3627" i="1" s="1"/>
  <c r="S3628" i="1"/>
  <c r="T3628" i="1"/>
  <c r="Q3628" i="1" s="1"/>
  <c r="S3629" i="1"/>
  <c r="T3629" i="1"/>
  <c r="Q3629" i="1" s="1"/>
  <c r="S3630" i="1"/>
  <c r="T3630" i="1"/>
  <c r="Q3630" i="1" s="1"/>
  <c r="S3631" i="1"/>
  <c r="T3631" i="1"/>
  <c r="Q3631" i="1" s="1"/>
  <c r="S3632" i="1"/>
  <c r="T3632" i="1"/>
  <c r="Q3632" i="1" s="1"/>
  <c r="S3633" i="1"/>
  <c r="T3633" i="1"/>
  <c r="Q3633" i="1" s="1"/>
  <c r="S3634" i="1"/>
  <c r="T3634" i="1"/>
  <c r="Q3634" i="1" s="1"/>
  <c r="S3635" i="1"/>
  <c r="T3635" i="1"/>
  <c r="Q3635" i="1" s="1"/>
  <c r="S3636" i="1"/>
  <c r="T3636" i="1"/>
  <c r="Q3636" i="1" s="1"/>
  <c r="S3637" i="1"/>
  <c r="T3637" i="1"/>
  <c r="Q3637" i="1" s="1"/>
  <c r="S3638" i="1"/>
  <c r="T3638" i="1"/>
  <c r="Q3638" i="1" s="1"/>
  <c r="S3639" i="1"/>
  <c r="T3639" i="1"/>
  <c r="Q3639" i="1" s="1"/>
  <c r="S3640" i="1"/>
  <c r="T3640" i="1"/>
  <c r="Q3640" i="1" s="1"/>
  <c r="S3641" i="1"/>
  <c r="T3641" i="1"/>
  <c r="Q3641" i="1" s="1"/>
  <c r="S3642" i="1"/>
  <c r="T3642" i="1"/>
  <c r="Q3642" i="1" s="1"/>
  <c r="S3643" i="1"/>
  <c r="T3643" i="1"/>
  <c r="Q3643" i="1" s="1"/>
  <c r="S3644" i="1"/>
  <c r="T3644" i="1"/>
  <c r="Q3644" i="1" s="1"/>
  <c r="S3645" i="1"/>
  <c r="T3645" i="1"/>
  <c r="Q3645" i="1" s="1"/>
  <c r="S3646" i="1"/>
  <c r="T3646" i="1"/>
  <c r="Q3646" i="1" s="1"/>
  <c r="S3647" i="1"/>
  <c r="T3647" i="1"/>
  <c r="Q3647" i="1" s="1"/>
  <c r="S3648" i="1"/>
  <c r="T3648" i="1"/>
  <c r="Q3648" i="1" s="1"/>
  <c r="S3649" i="1"/>
  <c r="T3649" i="1"/>
  <c r="Q3649" i="1" s="1"/>
  <c r="S3650" i="1"/>
  <c r="T3650" i="1"/>
  <c r="Q3650" i="1" s="1"/>
  <c r="S3651" i="1"/>
  <c r="T3651" i="1"/>
  <c r="Q3651" i="1" s="1"/>
  <c r="S3652" i="1"/>
  <c r="T3652" i="1"/>
  <c r="Q3652" i="1" s="1"/>
  <c r="S3653" i="1"/>
  <c r="T3653" i="1"/>
  <c r="Q3653" i="1" s="1"/>
  <c r="S3654" i="1"/>
  <c r="T3654" i="1"/>
  <c r="Q3654" i="1" s="1"/>
  <c r="S3655" i="1"/>
  <c r="T3655" i="1"/>
  <c r="Q3655" i="1" s="1"/>
  <c r="S3656" i="1"/>
  <c r="T3656" i="1"/>
  <c r="Q3656" i="1" s="1"/>
  <c r="S3657" i="1"/>
  <c r="T3657" i="1"/>
  <c r="Q3657" i="1" s="1"/>
  <c r="S3658" i="1"/>
  <c r="T3658" i="1"/>
  <c r="Q3658" i="1" s="1"/>
  <c r="S3659" i="1"/>
  <c r="T3659" i="1"/>
  <c r="Q3659" i="1" s="1"/>
  <c r="S3660" i="1"/>
  <c r="T3660" i="1"/>
  <c r="Q3660" i="1" s="1"/>
  <c r="S3661" i="1"/>
  <c r="T3661" i="1"/>
  <c r="Q3661" i="1" s="1"/>
  <c r="S3662" i="1"/>
  <c r="T3662" i="1"/>
  <c r="Q3662" i="1" s="1"/>
  <c r="S3663" i="1"/>
  <c r="T3663" i="1"/>
  <c r="Q3663" i="1" s="1"/>
  <c r="S3664" i="1"/>
  <c r="T3664" i="1"/>
  <c r="Q3664" i="1" s="1"/>
  <c r="S3665" i="1"/>
  <c r="T3665" i="1"/>
  <c r="Q3665" i="1" s="1"/>
  <c r="S3666" i="1"/>
  <c r="T3666" i="1"/>
  <c r="Q3666" i="1" s="1"/>
  <c r="S3667" i="1"/>
  <c r="T3667" i="1"/>
  <c r="Q3667" i="1" s="1"/>
  <c r="S3668" i="1"/>
  <c r="T3668" i="1"/>
  <c r="S3669" i="1"/>
  <c r="T3669" i="1"/>
  <c r="Q3669" i="1" s="1"/>
  <c r="S3670" i="1"/>
  <c r="T3670" i="1"/>
  <c r="Q3670" i="1" s="1"/>
  <c r="S3671" i="1"/>
  <c r="T3671" i="1"/>
  <c r="Q3671" i="1" s="1"/>
  <c r="S3672" i="1"/>
  <c r="T3672" i="1"/>
  <c r="Q3672" i="1" s="1"/>
  <c r="S3673" i="1"/>
  <c r="T3673" i="1"/>
  <c r="Q3673" i="1" s="1"/>
  <c r="S3674" i="1"/>
  <c r="T3674" i="1"/>
  <c r="Q3674" i="1" s="1"/>
  <c r="S3675" i="1"/>
  <c r="T3675" i="1"/>
  <c r="Q3675" i="1" s="1"/>
  <c r="S3676" i="1"/>
  <c r="T3676" i="1"/>
  <c r="Q3676" i="1" s="1"/>
  <c r="S3677" i="1"/>
  <c r="T3677" i="1"/>
  <c r="Q3677" i="1" s="1"/>
  <c r="S3678" i="1"/>
  <c r="T3678" i="1"/>
  <c r="Q3678" i="1" s="1"/>
  <c r="S3679" i="1"/>
  <c r="T3679" i="1"/>
  <c r="Q3679" i="1" s="1"/>
  <c r="S3680" i="1"/>
  <c r="T3680" i="1"/>
  <c r="Q3680" i="1" s="1"/>
  <c r="S3681" i="1"/>
  <c r="T3681" i="1"/>
  <c r="Q3681" i="1" s="1"/>
  <c r="S3682" i="1"/>
  <c r="T3682" i="1"/>
  <c r="Q3682" i="1" s="1"/>
  <c r="S3683" i="1"/>
  <c r="T3683" i="1"/>
  <c r="Q3683" i="1" s="1"/>
  <c r="S3684" i="1"/>
  <c r="T3684" i="1"/>
  <c r="Q3684" i="1" s="1"/>
  <c r="S3685" i="1"/>
  <c r="T3685" i="1"/>
  <c r="Q3685" i="1" s="1"/>
  <c r="S3686" i="1"/>
  <c r="T3686" i="1"/>
  <c r="Q3686" i="1" s="1"/>
  <c r="S3687" i="1"/>
  <c r="T3687" i="1"/>
  <c r="Q3687" i="1" s="1"/>
  <c r="S3688" i="1"/>
  <c r="T3688" i="1"/>
  <c r="Q3688" i="1" s="1"/>
  <c r="S3689" i="1"/>
  <c r="T3689" i="1"/>
  <c r="Q3689" i="1" s="1"/>
  <c r="S3690" i="1"/>
  <c r="T3690" i="1"/>
  <c r="Q3690" i="1" s="1"/>
  <c r="S3691" i="1"/>
  <c r="T3691" i="1"/>
  <c r="Q3691" i="1" s="1"/>
  <c r="S3692" i="1"/>
  <c r="T3692" i="1"/>
  <c r="Q3692" i="1" s="1"/>
  <c r="S3693" i="1"/>
  <c r="T3693" i="1"/>
  <c r="Q3693" i="1" s="1"/>
  <c r="S3694" i="1"/>
  <c r="T3694" i="1"/>
  <c r="Q3694" i="1" s="1"/>
  <c r="S3695" i="1"/>
  <c r="T3695" i="1"/>
  <c r="Q3695" i="1" s="1"/>
  <c r="S3696" i="1"/>
  <c r="T3696" i="1"/>
  <c r="Q3696" i="1" s="1"/>
  <c r="S3697" i="1"/>
  <c r="T3697" i="1"/>
  <c r="Q3697" i="1" s="1"/>
  <c r="S3698" i="1"/>
  <c r="T3698" i="1"/>
  <c r="Q3698" i="1" s="1"/>
  <c r="S3699" i="1"/>
  <c r="T3699" i="1"/>
  <c r="Q3699" i="1" s="1"/>
  <c r="S3700" i="1"/>
  <c r="T3700" i="1"/>
  <c r="Q3700" i="1" s="1"/>
  <c r="S3701" i="1"/>
  <c r="T3701" i="1"/>
  <c r="Q3701" i="1" s="1"/>
  <c r="S3702" i="1"/>
  <c r="T3702" i="1"/>
  <c r="Q3702" i="1" s="1"/>
  <c r="S3703" i="1"/>
  <c r="T3703" i="1"/>
  <c r="Q3703" i="1" s="1"/>
  <c r="S3704" i="1"/>
  <c r="T3704" i="1"/>
  <c r="Q3704" i="1" s="1"/>
  <c r="S3705" i="1"/>
  <c r="T3705" i="1"/>
  <c r="Q3705" i="1" s="1"/>
  <c r="S3706" i="1"/>
  <c r="T3706" i="1"/>
  <c r="Q3706" i="1" s="1"/>
  <c r="S3707" i="1"/>
  <c r="T3707" i="1"/>
  <c r="Q3707" i="1" s="1"/>
  <c r="S3708" i="1"/>
  <c r="T3708" i="1"/>
  <c r="Q3708" i="1" s="1"/>
  <c r="S3709" i="1"/>
  <c r="T3709" i="1"/>
  <c r="Q3709" i="1" s="1"/>
  <c r="S3710" i="1"/>
  <c r="T3710" i="1"/>
  <c r="Q3710" i="1" s="1"/>
  <c r="S3711" i="1"/>
  <c r="T3711" i="1"/>
  <c r="Q3711" i="1" s="1"/>
  <c r="S3712" i="1"/>
  <c r="T3712" i="1"/>
  <c r="Q3712" i="1" s="1"/>
  <c r="S3713" i="1"/>
  <c r="T3713" i="1"/>
  <c r="Q3713" i="1" s="1"/>
  <c r="S3714" i="1"/>
  <c r="T3714" i="1"/>
  <c r="Q3714" i="1" s="1"/>
  <c r="S3715" i="1"/>
  <c r="T3715" i="1"/>
  <c r="Q3715" i="1" s="1"/>
  <c r="S3716" i="1"/>
  <c r="T3716" i="1"/>
  <c r="Q3716" i="1" s="1"/>
  <c r="S3717" i="1"/>
  <c r="T3717" i="1"/>
  <c r="Q3717" i="1" s="1"/>
  <c r="S3718" i="1"/>
  <c r="T3718" i="1"/>
  <c r="Q3718" i="1" s="1"/>
  <c r="S3719" i="1"/>
  <c r="T3719" i="1"/>
  <c r="Q3719" i="1" s="1"/>
  <c r="S3720" i="1"/>
  <c r="T3720" i="1"/>
  <c r="Q3720" i="1" s="1"/>
  <c r="S3721" i="1"/>
  <c r="T3721" i="1"/>
  <c r="Q3721" i="1" s="1"/>
  <c r="S3722" i="1"/>
  <c r="T3722" i="1"/>
  <c r="Q3722" i="1" s="1"/>
  <c r="S3723" i="1"/>
  <c r="T3723" i="1"/>
  <c r="Q3723" i="1" s="1"/>
  <c r="S3724" i="1"/>
  <c r="T3724" i="1"/>
  <c r="Q3724" i="1" s="1"/>
  <c r="S3725" i="1"/>
  <c r="T3725" i="1"/>
  <c r="Q3725" i="1" s="1"/>
  <c r="S3726" i="1"/>
  <c r="T3726" i="1"/>
  <c r="Q3726" i="1" s="1"/>
  <c r="S3727" i="1"/>
  <c r="T3727" i="1"/>
  <c r="Q3727" i="1" s="1"/>
  <c r="S3728" i="1"/>
  <c r="T3728" i="1"/>
  <c r="Q3728" i="1" s="1"/>
  <c r="S3729" i="1"/>
  <c r="T3729" i="1"/>
  <c r="Q3729" i="1" s="1"/>
  <c r="S3730" i="1"/>
  <c r="T3730" i="1"/>
  <c r="Q3730" i="1" s="1"/>
  <c r="S3731" i="1"/>
  <c r="T3731" i="1"/>
  <c r="Q3731" i="1" s="1"/>
  <c r="S3732" i="1"/>
  <c r="T3732" i="1"/>
  <c r="Q3732" i="1" s="1"/>
  <c r="S3733" i="1"/>
  <c r="T3733" i="1"/>
  <c r="Q3733" i="1" s="1"/>
  <c r="S3734" i="1"/>
  <c r="T3734" i="1"/>
  <c r="Q3734" i="1" s="1"/>
  <c r="S3735" i="1"/>
  <c r="T3735" i="1"/>
  <c r="Q3735" i="1" s="1"/>
  <c r="S3736" i="1"/>
  <c r="T3736" i="1"/>
  <c r="Q3736" i="1" s="1"/>
  <c r="S3737" i="1"/>
  <c r="T3737" i="1"/>
  <c r="Q3737" i="1" s="1"/>
  <c r="S3738" i="1"/>
  <c r="T3738" i="1"/>
  <c r="Q3738" i="1" s="1"/>
  <c r="S3739" i="1"/>
  <c r="T3739" i="1"/>
  <c r="Q3739" i="1" s="1"/>
  <c r="S3740" i="1"/>
  <c r="T3740" i="1"/>
  <c r="Q3740" i="1" s="1"/>
  <c r="S3741" i="1"/>
  <c r="T3741" i="1"/>
  <c r="Q3741" i="1" s="1"/>
  <c r="S3742" i="1"/>
  <c r="T3742" i="1"/>
  <c r="Q3742" i="1" s="1"/>
  <c r="S3743" i="1"/>
  <c r="T3743" i="1"/>
  <c r="Q3743" i="1" s="1"/>
  <c r="S3744" i="1"/>
  <c r="T3744" i="1"/>
  <c r="Q3744" i="1" s="1"/>
  <c r="S3745" i="1"/>
  <c r="T3745" i="1"/>
  <c r="Q3745" i="1" s="1"/>
  <c r="S3746" i="1"/>
  <c r="T3746" i="1"/>
  <c r="Q3746" i="1" s="1"/>
  <c r="S3747" i="1"/>
  <c r="T3747" i="1"/>
  <c r="Q3747" i="1" s="1"/>
  <c r="S3748" i="1"/>
  <c r="T3748" i="1"/>
  <c r="Q3748" i="1" s="1"/>
  <c r="S3749" i="1"/>
  <c r="T3749" i="1"/>
  <c r="Q3749" i="1" s="1"/>
  <c r="S3750" i="1"/>
  <c r="T3750" i="1"/>
  <c r="Q3750" i="1" s="1"/>
  <c r="S3751" i="1"/>
  <c r="T3751" i="1"/>
  <c r="Q3751" i="1" s="1"/>
  <c r="S3752" i="1"/>
  <c r="T3752" i="1"/>
  <c r="Q3752" i="1" s="1"/>
  <c r="S3753" i="1"/>
  <c r="T3753" i="1"/>
  <c r="Q3753" i="1" s="1"/>
  <c r="S3754" i="1"/>
  <c r="T3754" i="1"/>
  <c r="Q3754" i="1" s="1"/>
  <c r="S3755" i="1"/>
  <c r="T3755" i="1"/>
  <c r="Q3755" i="1" s="1"/>
  <c r="S3756" i="1"/>
  <c r="T3756" i="1"/>
  <c r="Q3756" i="1" s="1"/>
  <c r="S3757" i="1"/>
  <c r="T3757" i="1"/>
  <c r="Q3757" i="1" s="1"/>
  <c r="S3758" i="1"/>
  <c r="T3758" i="1"/>
  <c r="Q3758" i="1" s="1"/>
  <c r="S3759" i="1"/>
  <c r="T3759" i="1"/>
  <c r="Q3759" i="1" s="1"/>
  <c r="S3760" i="1"/>
  <c r="T3760" i="1"/>
  <c r="Q3760" i="1" s="1"/>
  <c r="S3761" i="1"/>
  <c r="T3761" i="1"/>
  <c r="Q3761" i="1" s="1"/>
  <c r="S3762" i="1"/>
  <c r="T3762" i="1"/>
  <c r="Q3762" i="1" s="1"/>
  <c r="S3763" i="1"/>
  <c r="T3763" i="1"/>
  <c r="Q3763" i="1" s="1"/>
  <c r="S3764" i="1"/>
  <c r="T3764" i="1"/>
  <c r="Q3764" i="1" s="1"/>
  <c r="S3765" i="1"/>
  <c r="T3765" i="1"/>
  <c r="Q3765" i="1" s="1"/>
  <c r="S3766" i="1"/>
  <c r="T3766" i="1"/>
  <c r="Q3766" i="1" s="1"/>
  <c r="S3767" i="1"/>
  <c r="T3767" i="1"/>
  <c r="Q3767" i="1" s="1"/>
  <c r="S3768" i="1"/>
  <c r="T3768" i="1"/>
  <c r="Q3768" i="1" s="1"/>
  <c r="S3769" i="1"/>
  <c r="T3769" i="1"/>
  <c r="Q3769" i="1" s="1"/>
  <c r="S3770" i="1"/>
  <c r="T3770" i="1"/>
  <c r="Q3770" i="1" s="1"/>
  <c r="S3771" i="1"/>
  <c r="T3771" i="1"/>
  <c r="Q3771" i="1" s="1"/>
  <c r="S3772" i="1"/>
  <c r="T3772" i="1"/>
  <c r="Q3772" i="1" s="1"/>
  <c r="S3773" i="1"/>
  <c r="T3773" i="1"/>
  <c r="Q3773" i="1" s="1"/>
  <c r="S3774" i="1"/>
  <c r="T3774" i="1"/>
  <c r="Q3774" i="1" s="1"/>
  <c r="S3775" i="1"/>
  <c r="T3775" i="1"/>
  <c r="Q3775" i="1" s="1"/>
  <c r="S3776" i="1"/>
  <c r="T3776" i="1"/>
  <c r="Q3776" i="1" s="1"/>
  <c r="S3777" i="1"/>
  <c r="T3777" i="1"/>
  <c r="Q3777" i="1" s="1"/>
  <c r="S3778" i="1"/>
  <c r="T3778" i="1"/>
  <c r="Q3778" i="1" s="1"/>
  <c r="S3779" i="1"/>
  <c r="T3779" i="1"/>
  <c r="Q3779" i="1" s="1"/>
  <c r="S3780" i="1"/>
  <c r="T3780" i="1"/>
  <c r="Q3780" i="1" s="1"/>
  <c r="S3781" i="1"/>
  <c r="T3781" i="1"/>
  <c r="Q3781" i="1" s="1"/>
  <c r="S3782" i="1"/>
  <c r="T3782" i="1"/>
  <c r="Q3782" i="1" s="1"/>
  <c r="S3783" i="1"/>
  <c r="T3783" i="1"/>
  <c r="Q3783" i="1" s="1"/>
  <c r="S3784" i="1"/>
  <c r="T3784" i="1"/>
  <c r="Q3784" i="1" s="1"/>
  <c r="S3785" i="1"/>
  <c r="T3785" i="1"/>
  <c r="Q3785" i="1" s="1"/>
  <c r="S3786" i="1"/>
  <c r="T3786" i="1"/>
  <c r="Q3786" i="1" s="1"/>
  <c r="S3787" i="1"/>
  <c r="T3787" i="1"/>
  <c r="Q3787" i="1" s="1"/>
  <c r="S3788" i="1"/>
  <c r="T3788" i="1"/>
  <c r="Q3788" i="1" s="1"/>
  <c r="S3789" i="1"/>
  <c r="T3789" i="1"/>
  <c r="Q3789" i="1" s="1"/>
  <c r="S3790" i="1"/>
  <c r="T3790" i="1"/>
  <c r="Q3790" i="1" s="1"/>
  <c r="S3791" i="1"/>
  <c r="T3791" i="1"/>
  <c r="Q3791" i="1" s="1"/>
  <c r="S3792" i="1"/>
  <c r="T3792" i="1"/>
  <c r="Q3792" i="1" s="1"/>
  <c r="S3793" i="1"/>
  <c r="T3793" i="1"/>
  <c r="Q3793" i="1" s="1"/>
  <c r="S3794" i="1"/>
  <c r="T3794" i="1"/>
  <c r="Q3794" i="1" s="1"/>
  <c r="S3795" i="1"/>
  <c r="T3795" i="1"/>
  <c r="Q3795" i="1" s="1"/>
  <c r="S3796" i="1"/>
  <c r="T3796" i="1"/>
  <c r="Q3796" i="1" s="1"/>
  <c r="S3797" i="1"/>
  <c r="T3797" i="1"/>
  <c r="Q3797" i="1" s="1"/>
  <c r="S3798" i="1"/>
  <c r="T3798" i="1"/>
  <c r="Q3798" i="1" s="1"/>
  <c r="S3799" i="1"/>
  <c r="T3799" i="1"/>
  <c r="Q3799" i="1" s="1"/>
  <c r="S3800" i="1"/>
  <c r="T3800" i="1"/>
  <c r="Q3800" i="1" s="1"/>
  <c r="S3801" i="1"/>
  <c r="T3801" i="1"/>
  <c r="Q3801" i="1" s="1"/>
  <c r="S3802" i="1"/>
  <c r="T3802" i="1"/>
  <c r="Q3802" i="1" s="1"/>
  <c r="S3803" i="1"/>
  <c r="T3803" i="1"/>
  <c r="Q3803" i="1" s="1"/>
  <c r="S3804" i="1"/>
  <c r="T3804" i="1"/>
  <c r="Q3804" i="1" s="1"/>
  <c r="S3805" i="1"/>
  <c r="T3805" i="1"/>
  <c r="Q3805" i="1" s="1"/>
  <c r="S3806" i="1"/>
  <c r="T3806" i="1"/>
  <c r="Q3806" i="1" s="1"/>
  <c r="S3807" i="1"/>
  <c r="T3807" i="1"/>
  <c r="Q3807" i="1" s="1"/>
  <c r="S3808" i="1"/>
  <c r="T3808" i="1"/>
  <c r="Q3808" i="1" s="1"/>
  <c r="S3809" i="1"/>
  <c r="T3809" i="1"/>
  <c r="Q3809" i="1" s="1"/>
  <c r="S3810" i="1"/>
  <c r="T3810" i="1"/>
  <c r="Q3810" i="1" s="1"/>
  <c r="S3811" i="1"/>
  <c r="T3811" i="1"/>
  <c r="Q3811" i="1" s="1"/>
  <c r="S3812" i="1"/>
  <c r="T3812" i="1"/>
  <c r="Q3812" i="1" s="1"/>
  <c r="S3813" i="1"/>
  <c r="T3813" i="1"/>
  <c r="Q3813" i="1" s="1"/>
  <c r="S3814" i="1"/>
  <c r="T3814" i="1"/>
  <c r="Q3814" i="1" s="1"/>
  <c r="S3815" i="1"/>
  <c r="T3815" i="1"/>
  <c r="Q3815" i="1" s="1"/>
  <c r="S3816" i="1"/>
  <c r="T3816" i="1"/>
  <c r="Q3816" i="1" s="1"/>
  <c r="S3817" i="1"/>
  <c r="T3817" i="1"/>
  <c r="Q3817" i="1" s="1"/>
  <c r="S3818" i="1"/>
  <c r="T3818" i="1"/>
  <c r="Q3818" i="1" s="1"/>
  <c r="S3819" i="1"/>
  <c r="T3819" i="1"/>
  <c r="Q3819" i="1" s="1"/>
  <c r="S3820" i="1"/>
  <c r="T3820" i="1"/>
  <c r="Q3820" i="1" s="1"/>
  <c r="S3821" i="1"/>
  <c r="T3821" i="1"/>
  <c r="Q3821" i="1" s="1"/>
  <c r="S3822" i="1"/>
  <c r="T3822" i="1"/>
  <c r="Q3822" i="1" s="1"/>
  <c r="S3823" i="1"/>
  <c r="T3823" i="1"/>
  <c r="Q3823" i="1" s="1"/>
  <c r="S3824" i="1"/>
  <c r="T3824" i="1"/>
  <c r="Q3824" i="1" s="1"/>
  <c r="S3825" i="1"/>
  <c r="T3825" i="1"/>
  <c r="Q3825" i="1" s="1"/>
  <c r="S3826" i="1"/>
  <c r="T3826" i="1"/>
  <c r="Q3826" i="1" s="1"/>
  <c r="S3827" i="1"/>
  <c r="T3827" i="1"/>
  <c r="Q3827" i="1" s="1"/>
  <c r="S3828" i="1"/>
  <c r="T3828" i="1"/>
  <c r="Q3828" i="1" s="1"/>
  <c r="S3829" i="1"/>
  <c r="T3829" i="1"/>
  <c r="Q3829" i="1" s="1"/>
  <c r="S3830" i="1"/>
  <c r="T3830" i="1"/>
  <c r="Q3830" i="1" s="1"/>
  <c r="S3831" i="1"/>
  <c r="T3831" i="1"/>
  <c r="Q3831" i="1" s="1"/>
  <c r="S3832" i="1"/>
  <c r="T3832" i="1"/>
  <c r="Q3832" i="1" s="1"/>
  <c r="S3833" i="1"/>
  <c r="T3833" i="1"/>
  <c r="Q3833" i="1" s="1"/>
  <c r="S3834" i="1"/>
  <c r="T3834" i="1"/>
  <c r="Q3834" i="1" s="1"/>
  <c r="S3835" i="1"/>
  <c r="T3835" i="1"/>
  <c r="Q3835" i="1" s="1"/>
  <c r="S3836" i="1"/>
  <c r="T3836" i="1"/>
  <c r="Q3836" i="1" s="1"/>
  <c r="S3837" i="1"/>
  <c r="T3837" i="1"/>
  <c r="Q3837" i="1" s="1"/>
  <c r="S3838" i="1"/>
  <c r="T3838" i="1"/>
  <c r="Q3838" i="1" s="1"/>
  <c r="S3839" i="1"/>
  <c r="T3839" i="1"/>
  <c r="Q3839" i="1" s="1"/>
  <c r="S3840" i="1"/>
  <c r="T3840" i="1"/>
  <c r="Q3840" i="1" s="1"/>
  <c r="S3841" i="1"/>
  <c r="T3841" i="1"/>
  <c r="Q3841" i="1" s="1"/>
  <c r="S3842" i="1"/>
  <c r="T3842" i="1"/>
  <c r="Q3842" i="1" s="1"/>
  <c r="S3843" i="1"/>
  <c r="T3843" i="1"/>
  <c r="Q3843" i="1" s="1"/>
  <c r="S3844" i="1"/>
  <c r="T3844" i="1"/>
  <c r="Q3844" i="1" s="1"/>
  <c r="S3845" i="1"/>
  <c r="T3845" i="1"/>
  <c r="Q3845" i="1" s="1"/>
  <c r="S3846" i="1"/>
  <c r="T3846" i="1"/>
  <c r="Q3846" i="1" s="1"/>
  <c r="S3847" i="1"/>
  <c r="T3847" i="1"/>
  <c r="Q3847" i="1" s="1"/>
  <c r="S3848" i="1"/>
  <c r="T3848" i="1"/>
  <c r="Q3848" i="1" s="1"/>
  <c r="S3849" i="1"/>
  <c r="T3849" i="1"/>
  <c r="Q3849" i="1" s="1"/>
  <c r="S3850" i="1"/>
  <c r="T3850" i="1"/>
  <c r="Q3850" i="1" s="1"/>
  <c r="S3851" i="1"/>
  <c r="T3851" i="1"/>
  <c r="Q3851" i="1" s="1"/>
  <c r="S3852" i="1"/>
  <c r="T3852" i="1"/>
  <c r="Q3852" i="1" s="1"/>
  <c r="S3853" i="1"/>
  <c r="T3853" i="1"/>
  <c r="Q3853" i="1" s="1"/>
  <c r="S3854" i="1"/>
  <c r="T3854" i="1"/>
  <c r="Q3854" i="1" s="1"/>
  <c r="S3855" i="1"/>
  <c r="T3855" i="1"/>
  <c r="Q3855" i="1" s="1"/>
  <c r="S3856" i="1"/>
  <c r="T3856" i="1"/>
  <c r="Q3856" i="1" s="1"/>
  <c r="S3857" i="1"/>
  <c r="T3857" i="1"/>
  <c r="Q3857" i="1" s="1"/>
  <c r="S3858" i="1"/>
  <c r="T3858" i="1"/>
  <c r="Q3858" i="1" s="1"/>
  <c r="S3859" i="1"/>
  <c r="T3859" i="1"/>
  <c r="Q3859" i="1" s="1"/>
  <c r="S3860" i="1"/>
  <c r="T3860" i="1"/>
  <c r="Q3860" i="1" s="1"/>
  <c r="S3861" i="1"/>
  <c r="T3861" i="1"/>
  <c r="Q3861" i="1" s="1"/>
  <c r="S3862" i="1"/>
  <c r="T3862" i="1"/>
  <c r="Q3862" i="1" s="1"/>
  <c r="S3863" i="1"/>
  <c r="T3863" i="1"/>
  <c r="Q3863" i="1" s="1"/>
  <c r="S3864" i="1"/>
  <c r="T3864" i="1"/>
  <c r="Q3864" i="1" s="1"/>
  <c r="S3865" i="1"/>
  <c r="T3865" i="1"/>
  <c r="Q3865" i="1" s="1"/>
  <c r="S3866" i="1"/>
  <c r="T3866" i="1"/>
  <c r="Q3866" i="1" s="1"/>
  <c r="S3867" i="1"/>
  <c r="T3867" i="1"/>
  <c r="Q3867" i="1" s="1"/>
  <c r="S3868" i="1"/>
  <c r="T3868" i="1"/>
  <c r="Q3868" i="1" s="1"/>
  <c r="S3869" i="1"/>
  <c r="T3869" i="1"/>
  <c r="Q3869" i="1" s="1"/>
  <c r="S3870" i="1"/>
  <c r="T3870" i="1"/>
  <c r="Q3870" i="1" s="1"/>
  <c r="S3871" i="1"/>
  <c r="T3871" i="1"/>
  <c r="Q3871" i="1" s="1"/>
  <c r="S3872" i="1"/>
  <c r="T3872" i="1"/>
  <c r="Q3872" i="1" s="1"/>
  <c r="S3873" i="1"/>
  <c r="T3873" i="1"/>
  <c r="Q3873" i="1" s="1"/>
  <c r="S3874" i="1"/>
  <c r="T3874" i="1"/>
  <c r="Q3874" i="1" s="1"/>
  <c r="S3875" i="1"/>
  <c r="T3875" i="1"/>
  <c r="Q3875" i="1" s="1"/>
  <c r="S3876" i="1"/>
  <c r="T3876" i="1"/>
  <c r="Q3876" i="1" s="1"/>
  <c r="S3877" i="1"/>
  <c r="T3877" i="1"/>
  <c r="Q3877" i="1" s="1"/>
  <c r="S3878" i="1"/>
  <c r="T3878" i="1"/>
  <c r="Q3878" i="1" s="1"/>
  <c r="S3879" i="1"/>
  <c r="T3879" i="1"/>
  <c r="Q3879" i="1" s="1"/>
  <c r="S3880" i="1"/>
  <c r="T3880" i="1"/>
  <c r="Q3880" i="1" s="1"/>
  <c r="S3881" i="1"/>
  <c r="T3881" i="1"/>
  <c r="Q3881" i="1" s="1"/>
  <c r="S3882" i="1"/>
  <c r="T3882" i="1"/>
  <c r="Q3882" i="1" s="1"/>
  <c r="S3883" i="1"/>
  <c r="T3883" i="1"/>
  <c r="Q3883" i="1" s="1"/>
  <c r="S3884" i="1"/>
  <c r="T3884" i="1"/>
  <c r="Q3884" i="1" s="1"/>
  <c r="S3885" i="1"/>
  <c r="T3885" i="1"/>
  <c r="Q3885" i="1" s="1"/>
  <c r="S3886" i="1"/>
  <c r="T3886" i="1"/>
  <c r="Q3886" i="1" s="1"/>
  <c r="S3887" i="1"/>
  <c r="T3887" i="1"/>
  <c r="Q3887" i="1" s="1"/>
  <c r="S3888" i="1"/>
  <c r="T3888" i="1"/>
  <c r="Q3888" i="1" s="1"/>
  <c r="S3889" i="1"/>
  <c r="T3889" i="1"/>
  <c r="Q3889" i="1" s="1"/>
  <c r="S3890" i="1"/>
  <c r="T3890" i="1"/>
  <c r="Q3890" i="1" s="1"/>
  <c r="S3891" i="1"/>
  <c r="T3891" i="1"/>
  <c r="Q3891" i="1" s="1"/>
  <c r="S3892" i="1"/>
  <c r="T3892" i="1"/>
  <c r="Q3892" i="1" s="1"/>
  <c r="S3893" i="1"/>
  <c r="T3893" i="1"/>
  <c r="Q3893" i="1" s="1"/>
  <c r="S3894" i="1"/>
  <c r="T3894" i="1"/>
  <c r="Q3894" i="1" s="1"/>
  <c r="S3895" i="1"/>
  <c r="T3895" i="1"/>
  <c r="Q3895" i="1" s="1"/>
  <c r="S3896" i="1"/>
  <c r="T3896" i="1"/>
  <c r="Q3896" i="1" s="1"/>
  <c r="S3897" i="1"/>
  <c r="T3897" i="1"/>
  <c r="Q3897" i="1" s="1"/>
  <c r="S3898" i="1"/>
  <c r="T3898" i="1"/>
  <c r="Q3898" i="1" s="1"/>
  <c r="S3899" i="1"/>
  <c r="T3899" i="1"/>
  <c r="Q3899" i="1" s="1"/>
  <c r="S3900" i="1"/>
  <c r="T3900" i="1"/>
  <c r="Q3900" i="1" s="1"/>
  <c r="S3901" i="1"/>
  <c r="T3901" i="1"/>
  <c r="Q3901" i="1" s="1"/>
  <c r="S3902" i="1"/>
  <c r="T3902" i="1"/>
  <c r="Q3902" i="1" s="1"/>
  <c r="S3903" i="1"/>
  <c r="T3903" i="1"/>
  <c r="Q3903" i="1" s="1"/>
  <c r="S3904" i="1"/>
  <c r="T3904" i="1"/>
  <c r="Q3904" i="1" s="1"/>
  <c r="S3905" i="1"/>
  <c r="T3905" i="1"/>
  <c r="Q3905" i="1" s="1"/>
  <c r="S3906" i="1"/>
  <c r="T3906" i="1"/>
  <c r="Q3906" i="1" s="1"/>
  <c r="S3907" i="1"/>
  <c r="T3907" i="1"/>
  <c r="Q3907" i="1" s="1"/>
  <c r="S3908" i="1"/>
  <c r="T3908" i="1"/>
  <c r="Q3908" i="1" s="1"/>
  <c r="S3909" i="1"/>
  <c r="T3909" i="1"/>
  <c r="Q3909" i="1" s="1"/>
  <c r="S3910" i="1"/>
  <c r="T3910" i="1"/>
  <c r="Q3910" i="1" s="1"/>
  <c r="S3911" i="1"/>
  <c r="T3911" i="1"/>
  <c r="Q3911" i="1" s="1"/>
  <c r="S3912" i="1"/>
  <c r="T3912" i="1"/>
  <c r="Q3912" i="1" s="1"/>
  <c r="S3913" i="1"/>
  <c r="T3913" i="1"/>
  <c r="Q3913" i="1" s="1"/>
  <c r="S3914" i="1"/>
  <c r="T3914" i="1"/>
  <c r="Q3914" i="1" s="1"/>
  <c r="S3915" i="1"/>
  <c r="T3915" i="1"/>
  <c r="Q3915" i="1" s="1"/>
  <c r="S3916" i="1"/>
  <c r="T3916" i="1"/>
  <c r="Q3916" i="1" s="1"/>
  <c r="S3917" i="1"/>
  <c r="T3917" i="1"/>
  <c r="Q3917" i="1" s="1"/>
  <c r="S3918" i="1"/>
  <c r="T3918" i="1"/>
  <c r="Q3918" i="1" s="1"/>
  <c r="S3919" i="1"/>
  <c r="T3919" i="1"/>
  <c r="Q3919" i="1" s="1"/>
  <c r="S3920" i="1"/>
  <c r="T3920" i="1"/>
  <c r="Q3920" i="1" s="1"/>
  <c r="S3921" i="1"/>
  <c r="T3921" i="1"/>
  <c r="Q3921" i="1" s="1"/>
  <c r="S3922" i="1"/>
  <c r="T3922" i="1"/>
  <c r="Q3922" i="1" s="1"/>
  <c r="S3923" i="1"/>
  <c r="T3923" i="1"/>
  <c r="Q3923" i="1" s="1"/>
  <c r="S3924" i="1"/>
  <c r="T3924" i="1"/>
  <c r="Q3924" i="1" s="1"/>
  <c r="S3925" i="1"/>
  <c r="T3925" i="1"/>
  <c r="Q3925" i="1" s="1"/>
  <c r="S3926" i="1"/>
  <c r="T3926" i="1"/>
  <c r="Q3926" i="1" s="1"/>
  <c r="S3927" i="1"/>
  <c r="T3927" i="1"/>
  <c r="Q3927" i="1" s="1"/>
  <c r="S3928" i="1"/>
  <c r="T3928" i="1"/>
  <c r="Q3928" i="1" s="1"/>
  <c r="S3929" i="1"/>
  <c r="T3929" i="1"/>
  <c r="Q3929" i="1" s="1"/>
  <c r="S3930" i="1"/>
  <c r="T3930" i="1"/>
  <c r="Q3930" i="1" s="1"/>
  <c r="S3931" i="1"/>
  <c r="T3931" i="1"/>
  <c r="Q3931" i="1" s="1"/>
  <c r="S3932" i="1"/>
  <c r="T3932" i="1"/>
  <c r="Q3932" i="1" s="1"/>
  <c r="S3933" i="1"/>
  <c r="T3933" i="1"/>
  <c r="Q3933" i="1" s="1"/>
  <c r="S3934" i="1"/>
  <c r="T3934" i="1"/>
  <c r="Q3934" i="1" s="1"/>
  <c r="S3935" i="1"/>
  <c r="T3935" i="1"/>
  <c r="Q3935" i="1" s="1"/>
  <c r="S3936" i="1"/>
  <c r="T3936" i="1"/>
  <c r="Q3936" i="1" s="1"/>
  <c r="S3937" i="1"/>
  <c r="T3937" i="1"/>
  <c r="Q3937" i="1" s="1"/>
  <c r="S3938" i="1"/>
  <c r="T3938" i="1"/>
  <c r="Q3938" i="1" s="1"/>
  <c r="S3939" i="1"/>
  <c r="T3939" i="1"/>
  <c r="Q3939" i="1" s="1"/>
  <c r="S3940" i="1"/>
  <c r="T3940" i="1"/>
  <c r="Q3940" i="1" s="1"/>
  <c r="S3941" i="1"/>
  <c r="T3941" i="1"/>
  <c r="Q3941" i="1" s="1"/>
  <c r="S3942" i="1"/>
  <c r="T3942" i="1"/>
  <c r="Q3942" i="1" s="1"/>
  <c r="S3943" i="1"/>
  <c r="T3943" i="1"/>
  <c r="Q3943" i="1" s="1"/>
  <c r="S3944" i="1"/>
  <c r="T3944" i="1"/>
  <c r="Q3944" i="1" s="1"/>
  <c r="S3945" i="1"/>
  <c r="T3945" i="1"/>
  <c r="Q3945" i="1" s="1"/>
  <c r="S3946" i="1"/>
  <c r="T3946" i="1"/>
  <c r="Q3946" i="1" s="1"/>
  <c r="S3947" i="1"/>
  <c r="T3947" i="1"/>
  <c r="Q3947" i="1" s="1"/>
  <c r="S3948" i="1"/>
  <c r="T3948" i="1"/>
  <c r="Q3948" i="1" s="1"/>
  <c r="S3949" i="1"/>
  <c r="T3949" i="1"/>
  <c r="Q3949" i="1" s="1"/>
  <c r="S3950" i="1"/>
  <c r="T3950" i="1"/>
  <c r="Q3950" i="1" s="1"/>
  <c r="S3951" i="1"/>
  <c r="T3951" i="1"/>
  <c r="Q3951" i="1" s="1"/>
  <c r="S3952" i="1"/>
  <c r="T3952" i="1"/>
  <c r="Q3952" i="1" s="1"/>
  <c r="S3953" i="1"/>
  <c r="T3953" i="1"/>
  <c r="Q3953" i="1" s="1"/>
  <c r="S3954" i="1"/>
  <c r="T3954" i="1"/>
  <c r="Q3954" i="1" s="1"/>
  <c r="S3955" i="1"/>
  <c r="T3955" i="1"/>
  <c r="Q3955" i="1" s="1"/>
  <c r="S3956" i="1"/>
  <c r="T3956" i="1"/>
  <c r="Q3956" i="1" s="1"/>
  <c r="S3957" i="1"/>
  <c r="T3957" i="1"/>
  <c r="Q3957" i="1" s="1"/>
  <c r="S3958" i="1"/>
  <c r="T3958" i="1"/>
  <c r="Q3958" i="1" s="1"/>
  <c r="S3959" i="1"/>
  <c r="T3959" i="1"/>
  <c r="Q3959" i="1" s="1"/>
  <c r="S3960" i="1"/>
  <c r="T3960" i="1"/>
  <c r="Q3960" i="1" s="1"/>
  <c r="S3961" i="1"/>
  <c r="T3961" i="1"/>
  <c r="Q3961" i="1" s="1"/>
  <c r="S3962" i="1"/>
  <c r="T3962" i="1"/>
  <c r="Q3962" i="1" s="1"/>
  <c r="S3963" i="1"/>
  <c r="T3963" i="1"/>
  <c r="Q3963" i="1" s="1"/>
  <c r="S3964" i="1"/>
  <c r="T3964" i="1"/>
  <c r="Q3964" i="1" s="1"/>
  <c r="S3965" i="1"/>
  <c r="T3965" i="1"/>
  <c r="Q3965" i="1" s="1"/>
  <c r="S3966" i="1"/>
  <c r="T3966" i="1"/>
  <c r="Q3966" i="1" s="1"/>
  <c r="S3967" i="1"/>
  <c r="T3967" i="1"/>
  <c r="Q3967" i="1" s="1"/>
  <c r="S3968" i="1"/>
  <c r="T3968" i="1"/>
  <c r="Q3968" i="1" s="1"/>
  <c r="S3969" i="1"/>
  <c r="T3969" i="1"/>
  <c r="Q3969" i="1" s="1"/>
  <c r="S3970" i="1"/>
  <c r="T3970" i="1"/>
  <c r="Q3970" i="1" s="1"/>
  <c r="S3971" i="1"/>
  <c r="T3971" i="1"/>
  <c r="Q3971" i="1" s="1"/>
  <c r="S3972" i="1"/>
  <c r="T3972" i="1"/>
  <c r="Q3972" i="1" s="1"/>
  <c r="S3973" i="1"/>
  <c r="T3973" i="1"/>
  <c r="Q3973" i="1" s="1"/>
  <c r="S3974" i="1"/>
  <c r="T3974" i="1"/>
  <c r="Q3974" i="1" s="1"/>
  <c r="S3975" i="1"/>
  <c r="T3975" i="1"/>
  <c r="Q3975" i="1" s="1"/>
  <c r="S3976" i="1"/>
  <c r="T3976" i="1"/>
  <c r="Q3976" i="1" s="1"/>
  <c r="S3977" i="1"/>
  <c r="T3977" i="1"/>
  <c r="Q3977" i="1" s="1"/>
  <c r="S3978" i="1"/>
  <c r="T3978" i="1"/>
  <c r="Q3978" i="1" s="1"/>
  <c r="S3979" i="1"/>
  <c r="T3979" i="1"/>
  <c r="Q3979" i="1" s="1"/>
  <c r="S3980" i="1"/>
  <c r="T3980" i="1"/>
  <c r="Q3980" i="1" s="1"/>
  <c r="S3981" i="1"/>
  <c r="T3981" i="1"/>
  <c r="Q3981" i="1" s="1"/>
  <c r="S3982" i="1"/>
  <c r="T3982" i="1"/>
  <c r="Q3982" i="1" s="1"/>
  <c r="S3983" i="1"/>
  <c r="T3983" i="1"/>
  <c r="Q3983" i="1" s="1"/>
  <c r="S3984" i="1"/>
  <c r="T3984" i="1"/>
  <c r="Q3984" i="1" s="1"/>
  <c r="S3985" i="1"/>
  <c r="T3985" i="1"/>
  <c r="Q3985" i="1" s="1"/>
  <c r="S3986" i="1"/>
  <c r="T3986" i="1"/>
  <c r="Q3986" i="1" s="1"/>
  <c r="S3987" i="1"/>
  <c r="T3987" i="1"/>
  <c r="Q3987" i="1" s="1"/>
  <c r="S3988" i="1"/>
  <c r="T3988" i="1"/>
  <c r="Q3988" i="1" s="1"/>
  <c r="S3989" i="1"/>
  <c r="T3989" i="1"/>
  <c r="Q3989" i="1" s="1"/>
  <c r="S3990" i="1"/>
  <c r="T3990" i="1"/>
  <c r="Q3990" i="1" s="1"/>
  <c r="S3991" i="1"/>
  <c r="T3991" i="1"/>
  <c r="Q3991" i="1" s="1"/>
  <c r="S3992" i="1"/>
  <c r="T3992" i="1"/>
  <c r="Q3992" i="1" s="1"/>
  <c r="S3993" i="1"/>
  <c r="T3993" i="1"/>
  <c r="Q3993" i="1" s="1"/>
  <c r="S3994" i="1"/>
  <c r="T3994" i="1"/>
  <c r="Q3994" i="1" s="1"/>
  <c r="S3995" i="1"/>
  <c r="T3995" i="1"/>
  <c r="Q3995" i="1" s="1"/>
  <c r="S3996" i="1"/>
  <c r="T3996" i="1"/>
  <c r="Q3996" i="1" s="1"/>
  <c r="S3997" i="1"/>
  <c r="T3997" i="1"/>
  <c r="Q3997" i="1" s="1"/>
  <c r="S3998" i="1"/>
  <c r="T3998" i="1"/>
  <c r="Q3998" i="1" s="1"/>
  <c r="S3999" i="1"/>
  <c r="T3999" i="1"/>
  <c r="Q3999" i="1" s="1"/>
  <c r="S4000" i="1"/>
  <c r="T4000" i="1"/>
  <c r="Q4000" i="1" s="1"/>
  <c r="S4001" i="1"/>
  <c r="T4001" i="1"/>
  <c r="Q4001" i="1" s="1"/>
  <c r="S4002" i="1"/>
  <c r="T4002" i="1"/>
  <c r="Q4002" i="1" s="1"/>
  <c r="S4003" i="1"/>
  <c r="T4003" i="1"/>
  <c r="Q4003" i="1" s="1"/>
  <c r="S4004" i="1"/>
  <c r="T4004" i="1"/>
  <c r="Q4004" i="1" s="1"/>
  <c r="S4005" i="1"/>
  <c r="T4005" i="1"/>
  <c r="Q4005" i="1" s="1"/>
  <c r="S4006" i="1"/>
  <c r="T4006" i="1"/>
  <c r="Q4006" i="1" s="1"/>
  <c r="S4007" i="1"/>
  <c r="T4007" i="1"/>
  <c r="Q4007" i="1" s="1"/>
  <c r="S4008" i="1"/>
  <c r="T4008" i="1"/>
  <c r="Q4008" i="1" s="1"/>
  <c r="S4009" i="1"/>
  <c r="T4009" i="1"/>
  <c r="Q4009" i="1" s="1"/>
  <c r="S4010" i="1"/>
  <c r="T4010" i="1"/>
  <c r="Q4010" i="1" s="1"/>
  <c r="S4011" i="1"/>
  <c r="T4011" i="1"/>
  <c r="Q4011" i="1" s="1"/>
  <c r="S4012" i="1"/>
  <c r="T4012" i="1"/>
  <c r="Q4012" i="1" s="1"/>
  <c r="S4013" i="1"/>
  <c r="T4013" i="1"/>
  <c r="Q4013" i="1" s="1"/>
  <c r="S4014" i="1"/>
  <c r="T4014" i="1"/>
  <c r="Q4014" i="1" s="1"/>
  <c r="S4015" i="1"/>
  <c r="T4015" i="1"/>
  <c r="Q4015" i="1" s="1"/>
  <c r="S4016" i="1"/>
  <c r="T4016" i="1"/>
  <c r="Q4016" i="1" s="1"/>
  <c r="S4017" i="1"/>
  <c r="T4017" i="1"/>
  <c r="Q4017" i="1" s="1"/>
  <c r="S4018" i="1"/>
  <c r="T4018" i="1"/>
  <c r="Q4018" i="1" s="1"/>
  <c r="S4019" i="1"/>
  <c r="T4019" i="1"/>
  <c r="Q4019" i="1" s="1"/>
  <c r="S4020" i="1"/>
  <c r="T4020" i="1"/>
  <c r="Q4020" i="1" s="1"/>
  <c r="S4021" i="1"/>
  <c r="T4021" i="1"/>
  <c r="Q4021" i="1" s="1"/>
  <c r="S4022" i="1"/>
  <c r="T4022" i="1"/>
  <c r="Q4022" i="1" s="1"/>
  <c r="S4023" i="1"/>
  <c r="T4023" i="1"/>
  <c r="Q4023" i="1" s="1"/>
  <c r="S4024" i="1"/>
  <c r="T4024" i="1"/>
  <c r="Q4024" i="1" s="1"/>
  <c r="S4025" i="1"/>
  <c r="T4025" i="1"/>
  <c r="Q4025" i="1" s="1"/>
  <c r="S4026" i="1"/>
  <c r="T4026" i="1"/>
  <c r="Q4026" i="1" s="1"/>
  <c r="S4027" i="1"/>
  <c r="T4027" i="1"/>
  <c r="Q4027" i="1" s="1"/>
  <c r="S4028" i="1"/>
  <c r="T4028" i="1"/>
  <c r="Q4028" i="1" s="1"/>
  <c r="S4029" i="1"/>
  <c r="T4029" i="1"/>
  <c r="Q4029" i="1" s="1"/>
  <c r="S4030" i="1"/>
  <c r="T4030" i="1"/>
  <c r="Q4030" i="1" s="1"/>
  <c r="S4031" i="1"/>
  <c r="T4031" i="1"/>
  <c r="Q4031" i="1" s="1"/>
  <c r="S4032" i="1"/>
  <c r="T4032" i="1"/>
  <c r="Q4032" i="1" s="1"/>
  <c r="S4033" i="1"/>
  <c r="T4033" i="1"/>
  <c r="Q4033" i="1" s="1"/>
  <c r="S4034" i="1"/>
  <c r="T4034" i="1"/>
  <c r="Q4034" i="1" s="1"/>
  <c r="S4035" i="1"/>
  <c r="T4035" i="1"/>
  <c r="Q4035" i="1" s="1"/>
  <c r="S4036" i="1"/>
  <c r="T4036" i="1"/>
  <c r="Q4036" i="1" s="1"/>
  <c r="S4037" i="1"/>
  <c r="T4037" i="1"/>
  <c r="Q4037" i="1" s="1"/>
  <c r="S4038" i="1"/>
  <c r="T4038" i="1"/>
  <c r="Q4038" i="1" s="1"/>
  <c r="S4039" i="1"/>
  <c r="T4039" i="1"/>
  <c r="Q4039" i="1" s="1"/>
  <c r="S4040" i="1"/>
  <c r="T4040" i="1"/>
  <c r="Q4040" i="1" s="1"/>
  <c r="S4041" i="1"/>
  <c r="T4041" i="1"/>
  <c r="Q4041" i="1" s="1"/>
  <c r="S4042" i="1"/>
  <c r="T4042" i="1"/>
  <c r="Q4042" i="1" s="1"/>
  <c r="S4043" i="1"/>
  <c r="T4043" i="1"/>
  <c r="Q4043" i="1" s="1"/>
  <c r="S4044" i="1"/>
  <c r="T4044" i="1"/>
  <c r="Q4044" i="1" s="1"/>
  <c r="S4045" i="1"/>
  <c r="T4045" i="1"/>
  <c r="Q4045" i="1" s="1"/>
  <c r="S4046" i="1"/>
  <c r="T4046" i="1"/>
  <c r="Q4046" i="1" s="1"/>
  <c r="S4047" i="1"/>
  <c r="T4047" i="1"/>
  <c r="Q4047" i="1" s="1"/>
  <c r="S4048" i="1"/>
  <c r="T4048" i="1"/>
  <c r="Q4048" i="1" s="1"/>
  <c r="S4049" i="1"/>
  <c r="T4049" i="1"/>
  <c r="Q4049" i="1" s="1"/>
  <c r="S4050" i="1"/>
  <c r="T4050" i="1"/>
  <c r="Q4050" i="1" s="1"/>
  <c r="S4051" i="1"/>
  <c r="T4051" i="1"/>
  <c r="Q4051" i="1" s="1"/>
  <c r="S4052" i="1"/>
  <c r="T4052" i="1"/>
  <c r="Q4052" i="1" s="1"/>
  <c r="S4053" i="1"/>
  <c r="T4053" i="1"/>
  <c r="Q4053" i="1" s="1"/>
  <c r="S4054" i="1"/>
  <c r="T4054" i="1"/>
  <c r="Q4054" i="1" s="1"/>
  <c r="S4055" i="1"/>
  <c r="T4055" i="1"/>
  <c r="Q4055" i="1" s="1"/>
  <c r="S4056" i="1"/>
  <c r="T4056" i="1"/>
  <c r="Q4056" i="1" s="1"/>
  <c r="S4057" i="1"/>
  <c r="T4057" i="1"/>
  <c r="Q4057" i="1" s="1"/>
  <c r="S4058" i="1"/>
  <c r="T4058" i="1"/>
  <c r="Q4058" i="1" s="1"/>
  <c r="S4059" i="1"/>
  <c r="T4059" i="1"/>
  <c r="Q4059" i="1" s="1"/>
  <c r="S4060" i="1"/>
  <c r="T4060" i="1"/>
  <c r="Q4060" i="1" s="1"/>
  <c r="S4061" i="1"/>
  <c r="T4061" i="1"/>
  <c r="Q4061" i="1" s="1"/>
  <c r="S4062" i="1"/>
  <c r="T4062" i="1"/>
  <c r="Q4062" i="1" s="1"/>
  <c r="S4063" i="1"/>
  <c r="T4063" i="1"/>
  <c r="Q4063" i="1" s="1"/>
  <c r="S4064" i="1"/>
  <c r="T4064" i="1"/>
  <c r="Q4064" i="1" s="1"/>
  <c r="S4065" i="1"/>
  <c r="T4065" i="1"/>
  <c r="Q4065" i="1" s="1"/>
  <c r="S4066" i="1"/>
  <c r="T4066" i="1"/>
  <c r="Q4066" i="1" s="1"/>
  <c r="S4067" i="1"/>
  <c r="T4067" i="1"/>
  <c r="Q4067" i="1" s="1"/>
  <c r="S4068" i="1"/>
  <c r="T4068" i="1"/>
  <c r="Q4068" i="1" s="1"/>
  <c r="S4069" i="1"/>
  <c r="T4069" i="1"/>
  <c r="Q4069" i="1" s="1"/>
  <c r="S4070" i="1"/>
  <c r="T4070" i="1"/>
  <c r="Q4070" i="1" s="1"/>
  <c r="S4071" i="1"/>
  <c r="T4071" i="1"/>
  <c r="Q4071" i="1" s="1"/>
  <c r="S4072" i="1"/>
  <c r="T4072" i="1"/>
  <c r="Q4072" i="1" s="1"/>
  <c r="S4073" i="1"/>
  <c r="T4073" i="1"/>
  <c r="Q4073" i="1" s="1"/>
  <c r="S4074" i="1"/>
  <c r="T4074" i="1"/>
  <c r="Q4074" i="1" s="1"/>
  <c r="S4075" i="1"/>
  <c r="T4075" i="1"/>
  <c r="Q4075" i="1" s="1"/>
  <c r="S4076" i="1"/>
  <c r="T4076" i="1"/>
  <c r="Q4076" i="1" s="1"/>
  <c r="S4077" i="1"/>
  <c r="T4077" i="1"/>
  <c r="Q4077" i="1" s="1"/>
  <c r="S4078" i="1"/>
  <c r="T4078" i="1"/>
  <c r="Q4078" i="1" s="1"/>
  <c r="S4079" i="1"/>
  <c r="T4079" i="1"/>
  <c r="Q4079" i="1" s="1"/>
  <c r="S4080" i="1"/>
  <c r="T4080" i="1"/>
  <c r="Q4080" i="1" s="1"/>
  <c r="S4081" i="1"/>
  <c r="T4081" i="1"/>
  <c r="Q4081" i="1" s="1"/>
  <c r="S4082" i="1"/>
  <c r="T4082" i="1"/>
  <c r="Q4082" i="1" s="1"/>
  <c r="S4083" i="1"/>
  <c r="T4083" i="1"/>
  <c r="Q4083" i="1" s="1"/>
  <c r="S4084" i="1"/>
  <c r="T4084" i="1"/>
  <c r="Q4084" i="1" s="1"/>
  <c r="S4085" i="1"/>
  <c r="T4085" i="1"/>
  <c r="Q4085" i="1" s="1"/>
  <c r="S4086" i="1"/>
  <c r="T4086" i="1"/>
  <c r="Q4086" i="1" s="1"/>
  <c r="S4087" i="1"/>
  <c r="T4087" i="1"/>
  <c r="Q4087" i="1" s="1"/>
  <c r="S4088" i="1"/>
  <c r="T4088" i="1"/>
  <c r="Q4088" i="1" s="1"/>
  <c r="S4089" i="1"/>
  <c r="T4089" i="1"/>
  <c r="Q4089" i="1" s="1"/>
  <c r="S4090" i="1"/>
  <c r="T4090" i="1"/>
  <c r="Q4090" i="1" s="1"/>
  <c r="S4091" i="1"/>
  <c r="T4091" i="1"/>
  <c r="Q4091" i="1" s="1"/>
  <c r="S4092" i="1"/>
  <c r="T4092" i="1"/>
  <c r="Q4092" i="1" s="1"/>
  <c r="S4093" i="1"/>
  <c r="T4093" i="1"/>
  <c r="Q4093" i="1" s="1"/>
  <c r="S4094" i="1"/>
  <c r="T4094" i="1"/>
  <c r="Q4094" i="1" s="1"/>
  <c r="S4095" i="1"/>
  <c r="T4095" i="1"/>
  <c r="Q4095" i="1" s="1"/>
  <c r="S4096" i="1"/>
  <c r="T4096" i="1"/>
  <c r="Q4096" i="1" s="1"/>
  <c r="S4097" i="1"/>
  <c r="T4097" i="1"/>
  <c r="Q4097" i="1" s="1"/>
  <c r="S4098" i="1"/>
  <c r="T4098" i="1"/>
  <c r="Q4098" i="1" s="1"/>
  <c r="S4099" i="1"/>
  <c r="T4099" i="1"/>
  <c r="Q4099" i="1" s="1"/>
  <c r="S4100" i="1"/>
  <c r="T4100" i="1"/>
  <c r="Q4100" i="1" s="1"/>
  <c r="S4101" i="1"/>
  <c r="T4101" i="1"/>
  <c r="Q4101" i="1" s="1"/>
  <c r="S4102" i="1"/>
  <c r="T4102" i="1"/>
  <c r="Q4102" i="1" s="1"/>
  <c r="S4103" i="1"/>
  <c r="T4103" i="1"/>
  <c r="Q4103" i="1" s="1"/>
  <c r="S4104" i="1"/>
  <c r="T4104" i="1"/>
  <c r="Q4104" i="1" s="1"/>
  <c r="S4105" i="1"/>
  <c r="T4105" i="1"/>
  <c r="Q4105" i="1" s="1"/>
  <c r="S4106" i="1"/>
  <c r="T4106" i="1"/>
  <c r="Q4106" i="1" s="1"/>
  <c r="S4107" i="1"/>
  <c r="T4107" i="1"/>
  <c r="Q4107" i="1" s="1"/>
  <c r="S4108" i="1"/>
  <c r="T4108" i="1"/>
  <c r="Q4108" i="1" s="1"/>
  <c r="S4109" i="1"/>
  <c r="T4109" i="1"/>
  <c r="Q4109" i="1" s="1"/>
  <c r="S4110" i="1"/>
  <c r="T4110" i="1"/>
  <c r="Q4110" i="1" s="1"/>
  <c r="S4111" i="1"/>
  <c r="T4111" i="1"/>
  <c r="Q4111" i="1" s="1"/>
  <c r="S4112" i="1"/>
  <c r="T4112" i="1"/>
  <c r="Q4112" i="1" s="1"/>
  <c r="S4113" i="1"/>
  <c r="T4113" i="1"/>
  <c r="Q4113" i="1" s="1"/>
  <c r="S4114" i="1"/>
  <c r="T4114" i="1"/>
  <c r="Q4114" i="1" s="1"/>
  <c r="S4115" i="1"/>
  <c r="T4115" i="1"/>
  <c r="Q4115" i="1" s="1"/>
  <c r="Q20" i="1"/>
  <c r="Q34" i="1"/>
  <c r="Q58" i="1"/>
  <c r="Q76" i="1"/>
  <c r="Q80" i="1"/>
  <c r="Q82" i="1"/>
  <c r="Q86" i="1"/>
  <c r="Q98" i="1"/>
  <c r="Q102" i="1"/>
  <c r="Q108" i="1"/>
  <c r="Q120" i="1"/>
  <c r="Q126" i="1"/>
  <c r="Q154" i="1"/>
  <c r="Q175" i="1"/>
  <c r="Q176" i="1"/>
  <c r="Q192" i="1"/>
  <c r="Q228" i="1"/>
  <c r="Q244" i="1"/>
  <c r="Q267" i="1"/>
  <c r="Q288" i="1"/>
  <c r="Q304" i="1"/>
  <c r="Q316" i="1"/>
  <c r="Q328" i="1"/>
  <c r="Q332" i="1"/>
  <c r="Q336" i="1"/>
  <c r="Q345" i="1"/>
  <c r="Q358" i="1"/>
  <c r="Q364" i="1"/>
  <c r="Q374" i="1"/>
  <c r="Q396" i="1"/>
  <c r="Q407" i="1"/>
  <c r="Q408" i="1"/>
  <c r="Q419" i="1"/>
  <c r="Q420" i="1"/>
  <c r="Q473" i="1"/>
  <c r="Q480" i="1"/>
  <c r="Q491" i="1"/>
  <c r="Q503" i="1"/>
  <c r="Q513" i="1"/>
  <c r="Q524" i="1"/>
  <c r="Q532" i="1"/>
  <c r="Q552" i="1"/>
  <c r="Q576" i="1"/>
  <c r="Q608" i="1"/>
  <c r="Q641" i="1"/>
  <c r="Q676" i="1"/>
  <c r="Q680" i="1"/>
  <c r="Q699" i="1"/>
  <c r="Q740" i="1"/>
  <c r="Q767" i="1"/>
  <c r="Q768" i="1"/>
  <c r="Q771" i="1"/>
  <c r="Q772" i="1"/>
  <c r="Q804" i="1"/>
  <c r="Q810" i="1"/>
  <c r="Q811" i="1"/>
  <c r="Q818" i="1"/>
  <c r="Q828" i="1"/>
  <c r="Q840" i="1"/>
  <c r="Q872" i="1"/>
  <c r="Q920" i="1"/>
  <c r="Q928" i="1"/>
  <c r="Q944" i="1"/>
  <c r="Q976" i="1"/>
  <c r="Q996" i="1"/>
  <c r="Q1016" i="1"/>
  <c r="Q1039" i="1"/>
  <c r="Q1080" i="1"/>
  <c r="Q1144" i="1"/>
  <c r="Q1172" i="1"/>
  <c r="Q1192" i="1"/>
  <c r="Q1216" i="1"/>
  <c r="Q1292" i="1"/>
  <c r="Q1427" i="1"/>
  <c r="Q1464" i="1"/>
  <c r="Q1522" i="1"/>
  <c r="Q1540" i="1"/>
  <c r="Q1560" i="1"/>
  <c r="Q1644" i="1"/>
  <c r="Q1679" i="1"/>
  <c r="Q1784" i="1"/>
  <c r="Q1826" i="1"/>
  <c r="Q1848" i="1"/>
  <c r="Q1962" i="1"/>
  <c r="Q2072" i="1"/>
  <c r="Q2106" i="1"/>
  <c r="Q2185" i="1"/>
  <c r="Q2312" i="1"/>
  <c r="Q2408" i="1"/>
  <c r="Q2451" i="1"/>
  <c r="Q2504" i="1"/>
  <c r="Q2600" i="1"/>
  <c r="Q2672" i="1"/>
  <c r="Q2708" i="1"/>
  <c r="Q3296" i="1"/>
  <c r="Q3368" i="1"/>
  <c r="Q3536" i="1"/>
  <c r="Q3668" i="1"/>
  <c r="Q2" i="1"/>
  <c r="U2" i="1" l="1"/>
  <c r="R2" i="1" s="1"/>
  <c r="X2" i="1"/>
  <c r="U4115" i="1"/>
  <c r="R4115" i="1" s="1"/>
  <c r="U4111" i="1"/>
  <c r="R4111" i="1" s="1"/>
  <c r="U4107" i="1"/>
  <c r="R4107" i="1" s="1"/>
  <c r="U4103" i="1"/>
  <c r="R4103" i="1" s="1"/>
  <c r="U4099" i="1"/>
  <c r="R4099" i="1" s="1"/>
  <c r="U4095" i="1"/>
  <c r="R4095" i="1" s="1"/>
  <c r="U4091" i="1"/>
  <c r="R4091" i="1" s="1"/>
  <c r="U4087" i="1"/>
  <c r="R4087" i="1" s="1"/>
  <c r="U4083" i="1"/>
  <c r="R4083" i="1" s="1"/>
  <c r="U4079" i="1"/>
  <c r="R4079" i="1" s="1"/>
  <c r="U4075" i="1"/>
  <c r="R4075" i="1" s="1"/>
  <c r="U4071" i="1"/>
  <c r="R4071" i="1" s="1"/>
  <c r="U4067" i="1"/>
  <c r="R4067" i="1" s="1"/>
  <c r="U4063" i="1"/>
  <c r="R4063" i="1" s="1"/>
  <c r="U4059" i="1"/>
  <c r="R4059" i="1" s="1"/>
  <c r="U4055" i="1"/>
  <c r="R4055" i="1" s="1"/>
  <c r="U4051" i="1"/>
  <c r="R4051" i="1" s="1"/>
  <c r="U4047" i="1"/>
  <c r="R4047" i="1" s="1"/>
  <c r="U4043" i="1"/>
  <c r="R4043" i="1" s="1"/>
  <c r="U4039" i="1"/>
  <c r="R4039" i="1" s="1"/>
  <c r="U4035" i="1"/>
  <c r="R4035" i="1" s="1"/>
  <c r="U4031" i="1"/>
  <c r="R4031" i="1" s="1"/>
  <c r="U4027" i="1"/>
  <c r="R4027" i="1" s="1"/>
  <c r="U4023" i="1"/>
  <c r="R4023" i="1" s="1"/>
  <c r="U4019" i="1"/>
  <c r="R4019" i="1" s="1"/>
  <c r="U4015" i="1"/>
  <c r="R4015" i="1" s="1"/>
  <c r="U4011" i="1"/>
  <c r="R4011" i="1" s="1"/>
  <c r="U4007" i="1"/>
  <c r="R4007" i="1" s="1"/>
  <c r="U4003" i="1"/>
  <c r="R4003" i="1" s="1"/>
  <c r="U3999" i="1"/>
  <c r="R3999" i="1" s="1"/>
  <c r="U3995" i="1"/>
  <c r="R3995" i="1" s="1"/>
  <c r="U3991" i="1"/>
  <c r="R3991" i="1" s="1"/>
  <c r="U3987" i="1"/>
  <c r="R3987" i="1" s="1"/>
  <c r="U3983" i="1"/>
  <c r="R3983" i="1" s="1"/>
  <c r="U3979" i="1"/>
  <c r="R3979" i="1" s="1"/>
  <c r="U3975" i="1"/>
  <c r="R3975" i="1" s="1"/>
  <c r="U3971" i="1"/>
  <c r="R3971" i="1" s="1"/>
  <c r="U3967" i="1"/>
  <c r="R3967" i="1" s="1"/>
  <c r="U3963" i="1"/>
  <c r="R3963" i="1" s="1"/>
  <c r="U3959" i="1"/>
  <c r="R3959" i="1" s="1"/>
  <c r="U3955" i="1"/>
  <c r="R3955" i="1" s="1"/>
  <c r="U3951" i="1"/>
  <c r="R3951" i="1" s="1"/>
  <c r="U3947" i="1"/>
  <c r="R3947" i="1" s="1"/>
  <c r="U3943" i="1"/>
  <c r="R3943" i="1" s="1"/>
  <c r="U3939" i="1"/>
  <c r="R3939" i="1" s="1"/>
  <c r="U3935" i="1"/>
  <c r="R3935" i="1" s="1"/>
  <c r="U3931" i="1"/>
  <c r="R3931" i="1" s="1"/>
  <c r="U3927" i="1"/>
  <c r="R3927" i="1" s="1"/>
  <c r="U3923" i="1"/>
  <c r="R3923" i="1" s="1"/>
  <c r="U3919" i="1"/>
  <c r="R3919" i="1" s="1"/>
  <c r="U3915" i="1"/>
  <c r="R3915" i="1" s="1"/>
  <c r="U3911" i="1"/>
  <c r="R3911" i="1" s="1"/>
  <c r="U3907" i="1"/>
  <c r="R3907" i="1" s="1"/>
  <c r="U3903" i="1"/>
  <c r="R3903" i="1" s="1"/>
  <c r="U3899" i="1"/>
  <c r="R3899" i="1" s="1"/>
  <c r="U3895" i="1"/>
  <c r="R3895" i="1" s="1"/>
  <c r="U3891" i="1"/>
  <c r="R3891" i="1" s="1"/>
  <c r="U3887" i="1"/>
  <c r="R3887" i="1" s="1"/>
  <c r="U3883" i="1"/>
  <c r="R3883" i="1" s="1"/>
  <c r="U3879" i="1"/>
  <c r="R3879" i="1" s="1"/>
  <c r="U3875" i="1"/>
  <c r="R3875" i="1" s="1"/>
  <c r="U3871" i="1"/>
  <c r="R3871" i="1" s="1"/>
  <c r="U3867" i="1"/>
  <c r="R3867" i="1" s="1"/>
  <c r="U3863" i="1"/>
  <c r="R3863" i="1" s="1"/>
  <c r="U3859" i="1"/>
  <c r="R3859" i="1" s="1"/>
  <c r="U3855" i="1"/>
  <c r="R3855" i="1" s="1"/>
  <c r="U3851" i="1"/>
  <c r="R3851" i="1" s="1"/>
  <c r="U3847" i="1"/>
  <c r="R3847" i="1" s="1"/>
  <c r="U3843" i="1"/>
  <c r="R3843" i="1" s="1"/>
  <c r="U3839" i="1"/>
  <c r="R3839" i="1" s="1"/>
  <c r="U3835" i="1"/>
  <c r="R3835" i="1" s="1"/>
  <c r="U3831" i="1"/>
  <c r="R3831" i="1" s="1"/>
  <c r="U3827" i="1"/>
  <c r="R3827" i="1" s="1"/>
  <c r="U3823" i="1"/>
  <c r="R3823" i="1" s="1"/>
  <c r="U3819" i="1"/>
  <c r="R3819" i="1" s="1"/>
  <c r="U3815" i="1"/>
  <c r="R3815" i="1" s="1"/>
  <c r="U3811" i="1"/>
  <c r="R3811" i="1" s="1"/>
  <c r="U3807" i="1"/>
  <c r="R3807" i="1" s="1"/>
  <c r="U3803" i="1"/>
  <c r="R3803" i="1" s="1"/>
  <c r="U3799" i="1"/>
  <c r="R3799" i="1" s="1"/>
  <c r="U3795" i="1"/>
  <c r="R3795" i="1" s="1"/>
  <c r="U3791" i="1"/>
  <c r="R3791" i="1" s="1"/>
  <c r="U3787" i="1"/>
  <c r="R3787" i="1" s="1"/>
  <c r="U3783" i="1"/>
  <c r="R3783" i="1" s="1"/>
  <c r="U3779" i="1"/>
  <c r="R3779" i="1" s="1"/>
  <c r="U3775" i="1"/>
  <c r="R3775" i="1" s="1"/>
  <c r="U3771" i="1"/>
  <c r="R3771" i="1" s="1"/>
  <c r="U3767" i="1"/>
  <c r="R3767" i="1" s="1"/>
  <c r="U3763" i="1"/>
  <c r="R3763" i="1" s="1"/>
  <c r="U3759" i="1"/>
  <c r="R3759" i="1" s="1"/>
  <c r="U3755" i="1"/>
  <c r="R3755" i="1" s="1"/>
  <c r="U3751" i="1"/>
  <c r="R3751" i="1" s="1"/>
  <c r="U3747" i="1"/>
  <c r="R3747" i="1" s="1"/>
  <c r="U3743" i="1"/>
  <c r="R3743" i="1" s="1"/>
  <c r="U3739" i="1"/>
  <c r="R3739" i="1" s="1"/>
  <c r="U3735" i="1"/>
  <c r="R3735" i="1" s="1"/>
  <c r="U3731" i="1"/>
  <c r="R3731" i="1" s="1"/>
  <c r="U3727" i="1"/>
  <c r="R3727" i="1" s="1"/>
  <c r="U3723" i="1"/>
  <c r="R3723" i="1" s="1"/>
  <c r="U3719" i="1"/>
  <c r="R3719" i="1" s="1"/>
  <c r="U3715" i="1"/>
  <c r="R3715" i="1" s="1"/>
  <c r="U3711" i="1"/>
  <c r="R3711" i="1" s="1"/>
  <c r="U3707" i="1"/>
  <c r="R3707" i="1" s="1"/>
  <c r="U3703" i="1"/>
  <c r="R3703" i="1" s="1"/>
  <c r="U3699" i="1"/>
  <c r="R3699" i="1" s="1"/>
  <c r="U3695" i="1"/>
  <c r="R3695" i="1" s="1"/>
  <c r="U3691" i="1"/>
  <c r="R3691" i="1" s="1"/>
  <c r="U3687" i="1"/>
  <c r="R3687" i="1" s="1"/>
  <c r="U3683" i="1"/>
  <c r="R3683" i="1" s="1"/>
  <c r="U3679" i="1"/>
  <c r="R3679" i="1" s="1"/>
  <c r="U3675" i="1"/>
  <c r="R3675" i="1" s="1"/>
  <c r="U3671" i="1"/>
  <c r="R3671" i="1" s="1"/>
  <c r="U3667" i="1"/>
  <c r="R3667" i="1" s="1"/>
  <c r="U3663" i="1"/>
  <c r="R3663" i="1" s="1"/>
  <c r="U3659" i="1"/>
  <c r="R3659" i="1" s="1"/>
  <c r="U3655" i="1"/>
  <c r="R3655" i="1" s="1"/>
  <c r="U3651" i="1"/>
  <c r="R3651" i="1" s="1"/>
  <c r="U3647" i="1"/>
  <c r="R3647" i="1" s="1"/>
  <c r="U3643" i="1"/>
  <c r="R3643" i="1" s="1"/>
  <c r="U3639" i="1"/>
  <c r="R3639" i="1" s="1"/>
  <c r="U3635" i="1"/>
  <c r="R3635" i="1" s="1"/>
  <c r="U3631" i="1"/>
  <c r="R3631" i="1" s="1"/>
  <c r="U3627" i="1"/>
  <c r="R3627" i="1" s="1"/>
  <c r="U3623" i="1"/>
  <c r="R3623" i="1" s="1"/>
  <c r="U3619" i="1"/>
  <c r="R3619" i="1" s="1"/>
  <c r="U3615" i="1"/>
  <c r="R3615" i="1" s="1"/>
  <c r="U3611" i="1"/>
  <c r="R3611" i="1" s="1"/>
  <c r="U3607" i="1"/>
  <c r="R3607" i="1" s="1"/>
  <c r="U3603" i="1"/>
  <c r="R3603" i="1" s="1"/>
  <c r="U3599" i="1"/>
  <c r="R3599" i="1" s="1"/>
  <c r="U3595" i="1"/>
  <c r="R3595" i="1" s="1"/>
  <c r="U3591" i="1"/>
  <c r="R3591" i="1" s="1"/>
  <c r="U3587" i="1"/>
  <c r="R3587" i="1" s="1"/>
  <c r="U3583" i="1"/>
  <c r="R3583" i="1" s="1"/>
  <c r="U3579" i="1"/>
  <c r="R3579" i="1" s="1"/>
  <c r="U3575" i="1"/>
  <c r="R3575" i="1" s="1"/>
  <c r="U3571" i="1"/>
  <c r="R3571" i="1" s="1"/>
  <c r="U3567" i="1"/>
  <c r="R3567" i="1" s="1"/>
  <c r="U3563" i="1"/>
  <c r="R3563" i="1" s="1"/>
  <c r="U3559" i="1"/>
  <c r="R3559" i="1" s="1"/>
  <c r="U3555" i="1"/>
  <c r="R3555" i="1" s="1"/>
  <c r="U3551" i="1"/>
  <c r="R3551" i="1" s="1"/>
  <c r="U3547" i="1"/>
  <c r="R3547" i="1" s="1"/>
  <c r="U3543" i="1"/>
  <c r="R3543" i="1" s="1"/>
  <c r="U3539" i="1"/>
  <c r="R3539" i="1" s="1"/>
  <c r="U3535" i="1"/>
  <c r="R3535" i="1" s="1"/>
  <c r="U3531" i="1"/>
  <c r="R3531" i="1" s="1"/>
  <c r="U3527" i="1"/>
  <c r="R3527" i="1" s="1"/>
  <c r="U3523" i="1"/>
  <c r="R3523" i="1" s="1"/>
  <c r="U3519" i="1"/>
  <c r="R3519" i="1" s="1"/>
  <c r="U3515" i="1"/>
  <c r="R3515" i="1" s="1"/>
  <c r="U3511" i="1"/>
  <c r="R3511" i="1" s="1"/>
  <c r="U3507" i="1"/>
  <c r="R3507" i="1" s="1"/>
  <c r="U3503" i="1"/>
  <c r="R3503" i="1" s="1"/>
  <c r="U3499" i="1"/>
  <c r="R3499" i="1" s="1"/>
  <c r="U3495" i="1"/>
  <c r="R3495" i="1" s="1"/>
  <c r="U3491" i="1"/>
  <c r="R3491" i="1" s="1"/>
  <c r="U3487" i="1"/>
  <c r="R3487" i="1" s="1"/>
  <c r="U3483" i="1"/>
  <c r="R3483" i="1" s="1"/>
  <c r="U3479" i="1"/>
  <c r="R3479" i="1" s="1"/>
  <c r="U3475" i="1"/>
  <c r="R3475" i="1" s="1"/>
  <c r="U3471" i="1"/>
  <c r="R3471" i="1" s="1"/>
  <c r="U3467" i="1"/>
  <c r="R3467" i="1" s="1"/>
  <c r="U3463" i="1"/>
  <c r="R3463" i="1" s="1"/>
  <c r="U3459" i="1"/>
  <c r="R3459" i="1" s="1"/>
  <c r="U3455" i="1"/>
  <c r="R3455" i="1" s="1"/>
  <c r="U3451" i="1"/>
  <c r="R3451" i="1" s="1"/>
  <c r="U3447" i="1"/>
  <c r="R3447" i="1" s="1"/>
  <c r="U3443" i="1"/>
  <c r="R3443" i="1" s="1"/>
  <c r="U3439" i="1"/>
  <c r="R3439" i="1" s="1"/>
  <c r="U3435" i="1"/>
  <c r="R3435" i="1" s="1"/>
  <c r="U3431" i="1"/>
  <c r="R3431" i="1" s="1"/>
  <c r="U3427" i="1"/>
  <c r="R3427" i="1" s="1"/>
  <c r="U3423" i="1"/>
  <c r="R3423" i="1" s="1"/>
  <c r="U3419" i="1"/>
  <c r="R3419" i="1" s="1"/>
  <c r="U3415" i="1"/>
  <c r="R3415" i="1" s="1"/>
  <c r="U3840" i="1"/>
  <c r="R3840" i="1" s="1"/>
  <c r="U3836" i="1"/>
  <c r="R3836" i="1" s="1"/>
  <c r="U3832" i="1"/>
  <c r="R3832" i="1" s="1"/>
  <c r="U3828" i="1"/>
  <c r="R3828" i="1" s="1"/>
  <c r="U3824" i="1"/>
  <c r="R3824" i="1" s="1"/>
  <c r="U3820" i="1"/>
  <c r="R3820" i="1" s="1"/>
  <c r="U3816" i="1"/>
  <c r="R3816" i="1" s="1"/>
  <c r="U3812" i="1"/>
  <c r="R3812" i="1" s="1"/>
  <c r="U3788" i="1"/>
  <c r="R3788" i="1" s="1"/>
  <c r="U3784" i="1"/>
  <c r="R3784" i="1" s="1"/>
  <c r="U3780" i="1"/>
  <c r="R3780" i="1" s="1"/>
  <c r="U3776" i="1"/>
  <c r="R3776" i="1" s="1"/>
  <c r="U3772" i="1"/>
  <c r="R3772" i="1" s="1"/>
  <c r="U3768" i="1"/>
  <c r="R3768" i="1" s="1"/>
  <c r="U3764" i="1"/>
  <c r="R3764" i="1" s="1"/>
  <c r="U3760" i="1"/>
  <c r="R3760" i="1" s="1"/>
  <c r="U3756" i="1"/>
  <c r="R3756" i="1" s="1"/>
  <c r="U3752" i="1"/>
  <c r="R3752" i="1" s="1"/>
  <c r="U3728" i="1"/>
  <c r="R3728" i="1" s="1"/>
  <c r="U3724" i="1"/>
  <c r="R3724" i="1" s="1"/>
  <c r="U3720" i="1"/>
  <c r="R3720" i="1" s="1"/>
  <c r="U3716" i="1"/>
  <c r="R3716" i="1" s="1"/>
  <c r="U3712" i="1"/>
  <c r="R3712" i="1" s="1"/>
  <c r="U3708" i="1"/>
  <c r="R3708" i="1" s="1"/>
  <c r="U3704" i="1"/>
  <c r="R3704" i="1" s="1"/>
  <c r="U3700" i="1"/>
  <c r="R3700" i="1" s="1"/>
  <c r="U3696" i="1"/>
  <c r="R3696" i="1" s="1"/>
  <c r="U3692" i="1"/>
  <c r="R3692" i="1" s="1"/>
  <c r="U3688" i="1"/>
  <c r="R3688" i="1" s="1"/>
  <c r="U3684" i="1"/>
  <c r="R3684" i="1" s="1"/>
  <c r="U3680" i="1"/>
  <c r="R3680" i="1" s="1"/>
  <c r="U3676" i="1"/>
  <c r="R3676" i="1" s="1"/>
  <c r="U3672" i="1"/>
  <c r="R3672" i="1" s="1"/>
  <c r="U3668" i="1"/>
  <c r="R3668" i="1" s="1"/>
  <c r="U3664" i="1"/>
  <c r="R3664" i="1" s="1"/>
  <c r="U3660" i="1"/>
  <c r="R3660" i="1" s="1"/>
  <c r="U3656" i="1"/>
  <c r="R3656" i="1" s="1"/>
  <c r="U3652" i="1"/>
  <c r="R3652" i="1" s="1"/>
  <c r="U3628" i="1"/>
  <c r="R3628" i="1" s="1"/>
  <c r="U3624" i="1"/>
  <c r="R3624" i="1" s="1"/>
  <c r="U3620" i="1"/>
  <c r="R3620" i="1" s="1"/>
  <c r="U3616" i="1"/>
  <c r="R3616" i="1" s="1"/>
  <c r="U3612" i="1"/>
  <c r="R3612" i="1" s="1"/>
  <c r="U3608" i="1"/>
  <c r="R3608" i="1" s="1"/>
  <c r="U3604" i="1"/>
  <c r="R3604" i="1" s="1"/>
  <c r="U3600" i="1"/>
  <c r="R3600" i="1" s="1"/>
  <c r="U3596" i="1"/>
  <c r="R3596" i="1" s="1"/>
  <c r="U3592" i="1"/>
  <c r="R3592" i="1" s="1"/>
  <c r="U3588" i="1"/>
  <c r="R3588" i="1" s="1"/>
  <c r="U3584" i="1"/>
  <c r="R3584" i="1" s="1"/>
  <c r="U3580" i="1"/>
  <c r="R3580" i="1" s="1"/>
  <c r="U3576" i="1"/>
  <c r="R3576" i="1" s="1"/>
  <c r="U3572" i="1"/>
  <c r="R3572" i="1" s="1"/>
  <c r="U3568" i="1"/>
  <c r="R3568" i="1" s="1"/>
  <c r="U3564" i="1"/>
  <c r="R3564" i="1" s="1"/>
  <c r="U3560" i="1"/>
  <c r="R3560" i="1" s="1"/>
  <c r="U3556" i="1"/>
  <c r="R3556" i="1" s="1"/>
  <c r="U3552" i="1"/>
  <c r="R3552" i="1" s="1"/>
  <c r="U3548" i="1"/>
  <c r="R3548" i="1" s="1"/>
  <c r="U3544" i="1"/>
  <c r="R3544" i="1" s="1"/>
  <c r="U3540" i="1"/>
  <c r="R3540" i="1" s="1"/>
  <c r="U3536" i="1"/>
  <c r="R3536" i="1" s="1"/>
  <c r="U3532" i="1"/>
  <c r="R3532" i="1" s="1"/>
  <c r="U3528" i="1"/>
  <c r="R3528" i="1" s="1"/>
  <c r="U3524" i="1"/>
  <c r="R3524" i="1" s="1"/>
  <c r="U3520" i="1"/>
  <c r="R3520" i="1" s="1"/>
  <c r="U3516" i="1"/>
  <c r="R3516" i="1" s="1"/>
  <c r="U3512" i="1"/>
  <c r="R3512" i="1" s="1"/>
  <c r="U3508" i="1"/>
  <c r="R3508" i="1" s="1"/>
  <c r="U3504" i="1"/>
  <c r="R3504" i="1" s="1"/>
  <c r="U3500" i="1"/>
  <c r="R3500" i="1" s="1"/>
  <c r="U3496" i="1"/>
  <c r="R3496" i="1" s="1"/>
  <c r="U3492" i="1"/>
  <c r="R3492" i="1" s="1"/>
  <c r="U3411" i="1"/>
  <c r="R3411" i="1" s="1"/>
  <c r="U3407" i="1"/>
  <c r="R3407" i="1" s="1"/>
  <c r="U3403" i="1"/>
  <c r="R3403" i="1" s="1"/>
  <c r="U3399" i="1"/>
  <c r="R3399" i="1" s="1"/>
  <c r="U3395" i="1"/>
  <c r="R3395" i="1" s="1"/>
  <c r="U3391" i="1"/>
  <c r="R3391" i="1" s="1"/>
  <c r="U3387" i="1"/>
  <c r="R3387" i="1" s="1"/>
  <c r="U3383" i="1"/>
  <c r="R3383" i="1" s="1"/>
  <c r="U3379" i="1"/>
  <c r="R3379" i="1" s="1"/>
  <c r="U3375" i="1"/>
  <c r="R3375" i="1" s="1"/>
  <c r="U3371" i="1"/>
  <c r="R3371" i="1" s="1"/>
  <c r="U3367" i="1"/>
  <c r="R3367" i="1" s="1"/>
  <c r="U3363" i="1"/>
  <c r="R3363" i="1" s="1"/>
  <c r="U3359" i="1"/>
  <c r="R3359" i="1" s="1"/>
  <c r="U3355" i="1"/>
  <c r="R3355" i="1" s="1"/>
  <c r="U3351" i="1"/>
  <c r="R3351" i="1" s="1"/>
  <c r="U3347" i="1"/>
  <c r="R3347" i="1" s="1"/>
  <c r="U3343" i="1"/>
  <c r="R3343" i="1" s="1"/>
  <c r="U3339" i="1"/>
  <c r="R3339" i="1" s="1"/>
  <c r="U3335" i="1"/>
  <c r="R3335" i="1" s="1"/>
  <c r="U3331" i="1"/>
  <c r="R3331" i="1" s="1"/>
  <c r="U3327" i="1"/>
  <c r="R3327" i="1" s="1"/>
  <c r="U3323" i="1"/>
  <c r="R3323" i="1" s="1"/>
  <c r="U3319" i="1"/>
  <c r="R3319" i="1" s="1"/>
  <c r="U3315" i="1"/>
  <c r="R3315" i="1" s="1"/>
  <c r="U3311" i="1"/>
  <c r="R3311" i="1" s="1"/>
  <c r="U3307" i="1"/>
  <c r="R3307" i="1" s="1"/>
  <c r="U3303" i="1"/>
  <c r="R3303" i="1" s="1"/>
  <c r="U3299" i="1"/>
  <c r="R3299" i="1" s="1"/>
  <c r="U3295" i="1"/>
  <c r="R3295" i="1" s="1"/>
  <c r="U3291" i="1"/>
  <c r="R3291" i="1" s="1"/>
  <c r="U3287" i="1"/>
  <c r="R3287" i="1" s="1"/>
  <c r="U3283" i="1"/>
  <c r="R3283" i="1" s="1"/>
  <c r="U3279" i="1"/>
  <c r="R3279" i="1" s="1"/>
  <c r="U3275" i="1"/>
  <c r="R3275" i="1" s="1"/>
  <c r="U3271" i="1"/>
  <c r="R3271" i="1" s="1"/>
  <c r="U3267" i="1"/>
  <c r="R3267" i="1" s="1"/>
  <c r="U3263" i="1"/>
  <c r="R3263" i="1" s="1"/>
  <c r="U3259" i="1"/>
  <c r="R3259" i="1" s="1"/>
  <c r="U3255" i="1"/>
  <c r="R3255" i="1" s="1"/>
  <c r="U3251" i="1"/>
  <c r="R3251" i="1" s="1"/>
  <c r="U3247" i="1"/>
  <c r="R3247" i="1" s="1"/>
  <c r="U3243" i="1"/>
  <c r="R3243" i="1" s="1"/>
  <c r="U3239" i="1"/>
  <c r="R3239" i="1" s="1"/>
  <c r="U3235" i="1"/>
  <c r="R3235" i="1" s="1"/>
  <c r="U3231" i="1"/>
  <c r="R3231" i="1" s="1"/>
  <c r="U3227" i="1"/>
  <c r="R3227" i="1" s="1"/>
  <c r="U3223" i="1"/>
  <c r="R3223" i="1" s="1"/>
  <c r="U3219" i="1"/>
  <c r="R3219" i="1" s="1"/>
  <c r="U3215" i="1"/>
  <c r="R3215" i="1" s="1"/>
  <c r="U3211" i="1"/>
  <c r="R3211" i="1" s="1"/>
  <c r="U3207" i="1"/>
  <c r="R3207" i="1" s="1"/>
  <c r="U3203" i="1"/>
  <c r="R3203" i="1" s="1"/>
  <c r="U3199" i="1"/>
  <c r="R3199" i="1" s="1"/>
  <c r="U3195" i="1"/>
  <c r="R3195" i="1" s="1"/>
  <c r="U3191" i="1"/>
  <c r="R3191" i="1" s="1"/>
  <c r="U3187" i="1"/>
  <c r="R3187" i="1" s="1"/>
  <c r="U3183" i="1"/>
  <c r="R3183" i="1" s="1"/>
  <c r="U3179" i="1"/>
  <c r="R3179" i="1" s="1"/>
  <c r="U3175" i="1"/>
  <c r="R3175" i="1" s="1"/>
  <c r="U3171" i="1"/>
  <c r="R3171" i="1" s="1"/>
  <c r="U3167" i="1"/>
  <c r="R3167" i="1" s="1"/>
  <c r="U3163" i="1"/>
  <c r="R3163" i="1" s="1"/>
  <c r="U3159" i="1"/>
  <c r="R3159" i="1" s="1"/>
  <c r="U3155" i="1"/>
  <c r="R3155" i="1" s="1"/>
  <c r="U3151" i="1"/>
  <c r="R3151" i="1" s="1"/>
  <c r="U3147" i="1"/>
  <c r="R3147" i="1" s="1"/>
  <c r="U3143" i="1"/>
  <c r="R3143" i="1" s="1"/>
  <c r="U3139" i="1"/>
  <c r="R3139" i="1" s="1"/>
  <c r="U3135" i="1"/>
  <c r="R3135" i="1" s="1"/>
  <c r="U3131" i="1"/>
  <c r="R3131" i="1" s="1"/>
  <c r="U3127" i="1"/>
  <c r="R3127" i="1" s="1"/>
  <c r="U3123" i="1"/>
  <c r="R3123" i="1" s="1"/>
  <c r="U3119" i="1"/>
  <c r="R3119" i="1" s="1"/>
  <c r="U3115" i="1"/>
  <c r="R3115" i="1" s="1"/>
  <c r="U3111" i="1"/>
  <c r="R3111" i="1" s="1"/>
  <c r="U3107" i="1"/>
  <c r="R3107" i="1" s="1"/>
  <c r="U3103" i="1"/>
  <c r="R3103" i="1" s="1"/>
  <c r="U3099" i="1"/>
  <c r="R3099" i="1" s="1"/>
  <c r="U3095" i="1"/>
  <c r="R3095" i="1" s="1"/>
  <c r="U3091" i="1"/>
  <c r="R3091" i="1" s="1"/>
  <c r="U3087" i="1"/>
  <c r="R3087" i="1" s="1"/>
  <c r="U3083" i="1"/>
  <c r="R3083" i="1" s="1"/>
  <c r="U3079" i="1"/>
  <c r="R3079" i="1" s="1"/>
  <c r="U3075" i="1"/>
  <c r="R3075" i="1" s="1"/>
  <c r="U3071" i="1"/>
  <c r="R3071" i="1" s="1"/>
  <c r="U3067" i="1"/>
  <c r="R3067" i="1" s="1"/>
  <c r="U3063" i="1"/>
  <c r="R3063" i="1" s="1"/>
  <c r="U3059" i="1"/>
  <c r="R3059" i="1" s="1"/>
  <c r="U3055" i="1"/>
  <c r="R3055" i="1" s="1"/>
  <c r="U3051" i="1"/>
  <c r="R3051" i="1" s="1"/>
  <c r="U3047" i="1"/>
  <c r="R3047" i="1" s="1"/>
  <c r="U3043" i="1"/>
  <c r="R3043" i="1" s="1"/>
  <c r="U3039" i="1"/>
  <c r="R3039" i="1" s="1"/>
  <c r="U3035" i="1"/>
  <c r="R3035" i="1" s="1"/>
  <c r="U3031" i="1"/>
  <c r="R3031" i="1" s="1"/>
  <c r="U3027" i="1"/>
  <c r="R3027" i="1" s="1"/>
  <c r="U3023" i="1"/>
  <c r="R3023" i="1" s="1"/>
  <c r="U3019" i="1"/>
  <c r="R3019" i="1" s="1"/>
  <c r="U3015" i="1"/>
  <c r="R3015" i="1" s="1"/>
  <c r="U3011" i="1"/>
  <c r="R3011" i="1" s="1"/>
  <c r="U3007" i="1"/>
  <c r="R3007" i="1" s="1"/>
  <c r="U3003" i="1"/>
  <c r="R3003" i="1" s="1"/>
  <c r="U2999" i="1"/>
  <c r="R2999" i="1" s="1"/>
  <c r="U2995" i="1"/>
  <c r="R2995" i="1" s="1"/>
  <c r="U2991" i="1"/>
  <c r="R2991" i="1" s="1"/>
  <c r="U2987" i="1"/>
  <c r="R2987" i="1" s="1"/>
  <c r="U2983" i="1"/>
  <c r="R2983" i="1" s="1"/>
  <c r="U2979" i="1"/>
  <c r="R2979" i="1" s="1"/>
  <c r="U2975" i="1"/>
  <c r="R2975" i="1" s="1"/>
  <c r="U2971" i="1"/>
  <c r="R2971" i="1" s="1"/>
  <c r="U2967" i="1"/>
  <c r="R2967" i="1" s="1"/>
  <c r="U2963" i="1"/>
  <c r="R2963" i="1" s="1"/>
  <c r="U2959" i="1"/>
  <c r="R2959" i="1" s="1"/>
  <c r="U2955" i="1"/>
  <c r="R2955" i="1" s="1"/>
  <c r="U2951" i="1"/>
  <c r="R2951" i="1" s="1"/>
  <c r="U2947" i="1"/>
  <c r="R2947" i="1" s="1"/>
  <c r="U2943" i="1"/>
  <c r="R2943" i="1" s="1"/>
  <c r="U2939" i="1"/>
  <c r="R2939" i="1" s="1"/>
  <c r="U2935" i="1"/>
  <c r="R2935" i="1" s="1"/>
  <c r="U2931" i="1"/>
  <c r="R2931" i="1" s="1"/>
  <c r="U2927" i="1"/>
  <c r="R2927" i="1" s="1"/>
  <c r="U2923" i="1"/>
  <c r="R2923" i="1" s="1"/>
  <c r="U2919" i="1"/>
  <c r="R2919" i="1" s="1"/>
  <c r="U2915" i="1"/>
  <c r="R2915" i="1" s="1"/>
  <c r="U2911" i="1"/>
  <c r="R2911" i="1" s="1"/>
  <c r="U2907" i="1"/>
  <c r="R2907" i="1" s="1"/>
  <c r="U2903" i="1"/>
  <c r="R2903" i="1" s="1"/>
  <c r="U2899" i="1"/>
  <c r="R2899" i="1" s="1"/>
  <c r="U2895" i="1"/>
  <c r="R2895" i="1" s="1"/>
  <c r="U2891" i="1"/>
  <c r="R2891" i="1" s="1"/>
  <c r="U2887" i="1"/>
  <c r="R2887" i="1" s="1"/>
  <c r="U2883" i="1"/>
  <c r="R2883" i="1" s="1"/>
  <c r="U2879" i="1"/>
  <c r="R2879" i="1" s="1"/>
  <c r="U2875" i="1"/>
  <c r="R2875" i="1" s="1"/>
  <c r="U2871" i="1"/>
  <c r="R2871" i="1" s="1"/>
  <c r="U2867" i="1"/>
  <c r="R2867" i="1" s="1"/>
  <c r="U2863" i="1"/>
  <c r="R2863" i="1" s="1"/>
  <c r="U2859" i="1"/>
  <c r="R2859" i="1" s="1"/>
  <c r="U2855" i="1"/>
  <c r="R2855" i="1" s="1"/>
  <c r="U2851" i="1"/>
  <c r="R2851" i="1" s="1"/>
  <c r="U2847" i="1"/>
  <c r="R2847" i="1" s="1"/>
  <c r="U2843" i="1"/>
  <c r="R2843" i="1" s="1"/>
  <c r="U2839" i="1"/>
  <c r="R2839" i="1" s="1"/>
  <c r="U2835" i="1"/>
  <c r="R2835" i="1" s="1"/>
  <c r="U2831" i="1"/>
  <c r="R2831" i="1" s="1"/>
  <c r="U2827" i="1"/>
  <c r="R2827" i="1" s="1"/>
  <c r="U2823" i="1"/>
  <c r="R2823" i="1" s="1"/>
  <c r="U2819" i="1"/>
  <c r="R2819" i="1" s="1"/>
  <c r="U2815" i="1"/>
  <c r="R2815" i="1" s="1"/>
  <c r="U2811" i="1"/>
  <c r="R2811" i="1" s="1"/>
  <c r="U2807" i="1"/>
  <c r="R2807" i="1" s="1"/>
  <c r="U2803" i="1"/>
  <c r="R2803" i="1" s="1"/>
  <c r="U2799" i="1"/>
  <c r="R2799" i="1" s="1"/>
  <c r="U2795" i="1"/>
  <c r="R2795" i="1" s="1"/>
  <c r="U2791" i="1"/>
  <c r="R2791" i="1" s="1"/>
  <c r="U2787" i="1"/>
  <c r="R2787" i="1" s="1"/>
  <c r="U2783" i="1"/>
  <c r="R2783" i="1" s="1"/>
  <c r="U2779" i="1"/>
  <c r="R2779" i="1" s="1"/>
  <c r="U2775" i="1"/>
  <c r="R2775" i="1" s="1"/>
  <c r="U2771" i="1"/>
  <c r="R2771" i="1" s="1"/>
  <c r="U2767" i="1"/>
  <c r="R2767" i="1" s="1"/>
  <c r="U2763" i="1"/>
  <c r="R2763" i="1" s="1"/>
  <c r="U2759" i="1"/>
  <c r="R2759" i="1" s="1"/>
  <c r="U2755" i="1"/>
  <c r="R2755" i="1" s="1"/>
  <c r="U2751" i="1"/>
  <c r="R2751" i="1" s="1"/>
  <c r="U2747" i="1"/>
  <c r="R2747" i="1" s="1"/>
  <c r="U2743" i="1"/>
  <c r="R2743" i="1" s="1"/>
  <c r="U2739" i="1"/>
  <c r="R2739" i="1" s="1"/>
  <c r="U2735" i="1"/>
  <c r="R2735" i="1" s="1"/>
  <c r="U3488" i="1"/>
  <c r="R3488" i="1" s="1"/>
  <c r="U3484" i="1"/>
  <c r="R3484" i="1" s="1"/>
  <c r="U3480" i="1"/>
  <c r="R3480" i="1" s="1"/>
  <c r="U3476" i="1"/>
  <c r="R3476" i="1" s="1"/>
  <c r="U3472" i="1"/>
  <c r="R3472" i="1" s="1"/>
  <c r="U3468" i="1"/>
  <c r="R3468" i="1" s="1"/>
  <c r="U3464" i="1"/>
  <c r="R3464" i="1" s="1"/>
  <c r="U3460" i="1"/>
  <c r="R3460" i="1" s="1"/>
  <c r="U3456" i="1"/>
  <c r="R3456" i="1" s="1"/>
  <c r="U3452" i="1"/>
  <c r="R3452" i="1" s="1"/>
  <c r="U3448" i="1"/>
  <c r="R3448" i="1" s="1"/>
  <c r="U3444" i="1"/>
  <c r="R3444" i="1" s="1"/>
  <c r="U3440" i="1"/>
  <c r="R3440" i="1" s="1"/>
  <c r="U3436" i="1"/>
  <c r="R3436" i="1" s="1"/>
  <c r="U3432" i="1"/>
  <c r="R3432" i="1" s="1"/>
  <c r="U3428" i="1"/>
  <c r="R3428" i="1" s="1"/>
  <c r="U3424" i="1"/>
  <c r="R3424" i="1" s="1"/>
  <c r="U3420" i="1"/>
  <c r="R3420" i="1" s="1"/>
  <c r="U3416" i="1"/>
  <c r="R3416" i="1" s="1"/>
  <c r="U3412" i="1"/>
  <c r="R3412" i="1" s="1"/>
  <c r="U3408" i="1"/>
  <c r="R3408" i="1" s="1"/>
  <c r="U3404" i="1"/>
  <c r="R3404" i="1" s="1"/>
  <c r="U3400" i="1"/>
  <c r="R3400" i="1" s="1"/>
  <c r="U3396" i="1"/>
  <c r="R3396" i="1" s="1"/>
  <c r="U3392" i="1"/>
  <c r="R3392" i="1" s="1"/>
  <c r="U3388" i="1"/>
  <c r="R3388" i="1" s="1"/>
  <c r="U3384" i="1"/>
  <c r="R3384" i="1" s="1"/>
  <c r="U3380" i="1"/>
  <c r="R3380" i="1" s="1"/>
  <c r="U3376" i="1"/>
  <c r="R3376" i="1" s="1"/>
  <c r="U3372" i="1"/>
  <c r="R3372" i="1" s="1"/>
  <c r="U3368" i="1"/>
  <c r="R3368" i="1" s="1"/>
  <c r="U3364" i="1"/>
  <c r="R3364" i="1" s="1"/>
  <c r="U3360" i="1"/>
  <c r="R3360" i="1" s="1"/>
  <c r="U3356" i="1"/>
  <c r="R3356" i="1" s="1"/>
  <c r="U3352" i="1"/>
  <c r="R3352" i="1" s="1"/>
  <c r="U3348" i="1"/>
  <c r="R3348" i="1" s="1"/>
  <c r="U3344" i="1"/>
  <c r="R3344" i="1" s="1"/>
  <c r="U3340" i="1"/>
  <c r="R3340" i="1" s="1"/>
  <c r="U3336" i="1"/>
  <c r="R3336" i="1" s="1"/>
  <c r="U3332" i="1"/>
  <c r="R3332" i="1" s="1"/>
  <c r="U3328" i="1"/>
  <c r="R3328" i="1" s="1"/>
  <c r="U3324" i="1"/>
  <c r="R3324" i="1" s="1"/>
  <c r="U3320" i="1"/>
  <c r="R3320" i="1" s="1"/>
  <c r="U3316" i="1"/>
  <c r="R3316" i="1" s="1"/>
  <c r="U3312" i="1"/>
  <c r="R3312" i="1" s="1"/>
  <c r="U3308" i="1"/>
  <c r="R3308" i="1" s="1"/>
  <c r="U3304" i="1"/>
  <c r="R3304" i="1" s="1"/>
  <c r="U3300" i="1"/>
  <c r="R3300" i="1" s="1"/>
  <c r="U3296" i="1"/>
  <c r="R3296" i="1" s="1"/>
  <c r="U3292" i="1"/>
  <c r="R3292" i="1" s="1"/>
  <c r="U3288" i="1"/>
  <c r="R3288" i="1" s="1"/>
  <c r="U3284" i="1"/>
  <c r="R3284" i="1" s="1"/>
  <c r="U3280" i="1"/>
  <c r="R3280" i="1" s="1"/>
  <c r="U3276" i="1"/>
  <c r="R3276" i="1" s="1"/>
  <c r="U3272" i="1"/>
  <c r="R3272" i="1" s="1"/>
  <c r="U3268" i="1"/>
  <c r="R3268" i="1" s="1"/>
  <c r="U3264" i="1"/>
  <c r="R3264" i="1" s="1"/>
  <c r="U3260" i="1"/>
  <c r="R3260" i="1" s="1"/>
  <c r="U3256" i="1"/>
  <c r="R3256" i="1" s="1"/>
  <c r="U3252" i="1"/>
  <c r="R3252" i="1" s="1"/>
  <c r="U3248" i="1"/>
  <c r="R3248" i="1" s="1"/>
  <c r="U3244" i="1"/>
  <c r="R3244" i="1" s="1"/>
  <c r="U3240" i="1"/>
  <c r="R3240" i="1" s="1"/>
  <c r="U3236" i="1"/>
  <c r="R3236" i="1" s="1"/>
  <c r="U3232" i="1"/>
  <c r="R3232" i="1" s="1"/>
  <c r="U3228" i="1"/>
  <c r="R3228" i="1" s="1"/>
  <c r="U3224" i="1"/>
  <c r="R3224" i="1" s="1"/>
  <c r="U3220" i="1"/>
  <c r="R3220" i="1" s="1"/>
  <c r="U3216" i="1"/>
  <c r="R3216" i="1" s="1"/>
  <c r="U3212" i="1"/>
  <c r="R3212" i="1" s="1"/>
  <c r="U3188" i="1"/>
  <c r="R3188" i="1" s="1"/>
  <c r="U3184" i="1"/>
  <c r="R3184" i="1" s="1"/>
  <c r="U3180" i="1"/>
  <c r="R3180" i="1" s="1"/>
  <c r="U3176" i="1"/>
  <c r="R3176" i="1" s="1"/>
  <c r="U3172" i="1"/>
  <c r="R3172" i="1" s="1"/>
  <c r="U3168" i="1"/>
  <c r="R3168" i="1" s="1"/>
  <c r="U3164" i="1"/>
  <c r="R3164" i="1" s="1"/>
  <c r="U3160" i="1"/>
  <c r="R3160" i="1" s="1"/>
  <c r="U3156" i="1"/>
  <c r="R3156" i="1" s="1"/>
  <c r="U3152" i="1"/>
  <c r="R3152" i="1" s="1"/>
  <c r="U3052" i="1"/>
  <c r="R3052" i="1" s="1"/>
  <c r="U3048" i="1"/>
  <c r="R3048" i="1" s="1"/>
  <c r="U3044" i="1"/>
  <c r="R3044" i="1" s="1"/>
  <c r="U3040" i="1"/>
  <c r="R3040" i="1" s="1"/>
  <c r="U3036" i="1"/>
  <c r="R3036" i="1" s="1"/>
  <c r="U3032" i="1"/>
  <c r="R3032" i="1" s="1"/>
  <c r="U3028" i="1"/>
  <c r="R3028" i="1" s="1"/>
  <c r="U3024" i="1"/>
  <c r="R3024" i="1" s="1"/>
  <c r="U3020" i="1"/>
  <c r="R3020" i="1" s="1"/>
  <c r="U3016" i="1"/>
  <c r="R3016" i="1" s="1"/>
  <c r="U3012" i="1"/>
  <c r="R3012" i="1" s="1"/>
  <c r="U3008" i="1"/>
  <c r="R3008" i="1" s="1"/>
  <c r="U3004" i="1"/>
  <c r="R3004" i="1" s="1"/>
  <c r="U3000" i="1"/>
  <c r="R3000" i="1" s="1"/>
  <c r="U2996" i="1"/>
  <c r="R2996" i="1" s="1"/>
  <c r="U2992" i="1"/>
  <c r="R2992" i="1" s="1"/>
  <c r="U2988" i="1"/>
  <c r="R2988" i="1" s="1"/>
  <c r="U2984" i="1"/>
  <c r="R2984" i="1" s="1"/>
  <c r="U2980" i="1"/>
  <c r="R2980" i="1" s="1"/>
  <c r="U2976" i="1"/>
  <c r="R2976" i="1" s="1"/>
  <c r="U2972" i="1"/>
  <c r="R2972" i="1" s="1"/>
  <c r="U2968" i="1"/>
  <c r="R2968" i="1" s="1"/>
  <c r="U2964" i="1"/>
  <c r="R2964" i="1" s="1"/>
  <c r="U2940" i="1"/>
  <c r="R2940" i="1" s="1"/>
  <c r="U2936" i="1"/>
  <c r="R2936" i="1" s="1"/>
  <c r="U2932" i="1"/>
  <c r="R2932" i="1" s="1"/>
  <c r="U2928" i="1"/>
  <c r="R2928" i="1" s="1"/>
  <c r="U2924" i="1"/>
  <c r="R2924" i="1" s="1"/>
  <c r="U2840" i="1"/>
  <c r="R2840" i="1" s="1"/>
  <c r="U2836" i="1"/>
  <c r="R2836" i="1" s="1"/>
  <c r="U2832" i="1"/>
  <c r="R2832" i="1" s="1"/>
  <c r="U2828" i="1"/>
  <c r="R2828" i="1" s="1"/>
  <c r="U2824" i="1"/>
  <c r="R2824" i="1" s="1"/>
  <c r="U2820" i="1"/>
  <c r="R2820" i="1" s="1"/>
  <c r="U2816" i="1"/>
  <c r="R2816" i="1" s="1"/>
  <c r="U2812" i="1"/>
  <c r="R2812" i="1" s="1"/>
  <c r="U2808" i="1"/>
  <c r="R2808" i="1" s="1"/>
  <c r="U2804" i="1"/>
  <c r="R2804" i="1" s="1"/>
  <c r="U2800" i="1"/>
  <c r="R2800" i="1" s="1"/>
  <c r="U2796" i="1"/>
  <c r="R2796" i="1" s="1"/>
  <c r="U2792" i="1"/>
  <c r="R2792" i="1" s="1"/>
  <c r="U2788" i="1"/>
  <c r="R2788" i="1" s="1"/>
  <c r="U2784" i="1"/>
  <c r="R2784" i="1" s="1"/>
  <c r="U2740" i="1"/>
  <c r="R2740" i="1" s="1"/>
  <c r="U2731" i="1"/>
  <c r="R2731" i="1" s="1"/>
  <c r="U2727" i="1"/>
  <c r="R2727" i="1" s="1"/>
  <c r="U2723" i="1"/>
  <c r="R2723" i="1" s="1"/>
  <c r="U2719" i="1"/>
  <c r="R2719" i="1" s="1"/>
  <c r="U2715" i="1"/>
  <c r="R2715" i="1" s="1"/>
  <c r="U2711" i="1"/>
  <c r="R2711" i="1" s="1"/>
  <c r="U2707" i="1"/>
  <c r="R2707" i="1" s="1"/>
  <c r="U2703" i="1"/>
  <c r="R2703" i="1" s="1"/>
  <c r="U2699" i="1"/>
  <c r="R2699" i="1" s="1"/>
  <c r="U2695" i="1"/>
  <c r="R2695" i="1" s="1"/>
  <c r="U2691" i="1"/>
  <c r="R2691" i="1" s="1"/>
  <c r="U2687" i="1"/>
  <c r="R2687" i="1" s="1"/>
  <c r="U2683" i="1"/>
  <c r="R2683" i="1" s="1"/>
  <c r="U2679" i="1"/>
  <c r="R2679" i="1" s="1"/>
  <c r="U2675" i="1"/>
  <c r="R2675" i="1" s="1"/>
  <c r="U2671" i="1"/>
  <c r="R2671" i="1" s="1"/>
  <c r="U2667" i="1"/>
  <c r="R2667" i="1" s="1"/>
  <c r="U2663" i="1"/>
  <c r="R2663" i="1" s="1"/>
  <c r="U2659" i="1"/>
  <c r="R2659" i="1" s="1"/>
  <c r="U2655" i="1"/>
  <c r="R2655" i="1" s="1"/>
  <c r="U2651" i="1"/>
  <c r="R2651" i="1" s="1"/>
  <c r="U2647" i="1"/>
  <c r="R2647" i="1" s="1"/>
  <c r="U2643" i="1"/>
  <c r="R2643" i="1" s="1"/>
  <c r="U2639" i="1"/>
  <c r="R2639" i="1" s="1"/>
  <c r="U2635" i="1"/>
  <c r="R2635" i="1" s="1"/>
  <c r="U2631" i="1"/>
  <c r="R2631" i="1" s="1"/>
  <c r="U2627" i="1"/>
  <c r="R2627" i="1" s="1"/>
  <c r="U2623" i="1"/>
  <c r="R2623" i="1" s="1"/>
  <c r="U2619" i="1"/>
  <c r="R2619" i="1" s="1"/>
  <c r="U2615" i="1"/>
  <c r="R2615" i="1" s="1"/>
  <c r="U2611" i="1"/>
  <c r="R2611" i="1" s="1"/>
  <c r="U2607" i="1"/>
  <c r="R2607" i="1" s="1"/>
  <c r="U2603" i="1"/>
  <c r="R2603" i="1" s="1"/>
  <c r="U2599" i="1"/>
  <c r="R2599" i="1" s="1"/>
  <c r="U2595" i="1"/>
  <c r="R2595" i="1" s="1"/>
  <c r="U2591" i="1"/>
  <c r="R2591" i="1" s="1"/>
  <c r="U2587" i="1"/>
  <c r="R2587" i="1" s="1"/>
  <c r="U2583" i="1"/>
  <c r="R2583" i="1" s="1"/>
  <c r="U2579" i="1"/>
  <c r="R2579" i="1" s="1"/>
  <c r="U2575" i="1"/>
  <c r="R2575" i="1" s="1"/>
  <c r="U2571" i="1"/>
  <c r="R2571" i="1" s="1"/>
  <c r="U2567" i="1"/>
  <c r="R2567" i="1" s="1"/>
  <c r="U2563" i="1"/>
  <c r="R2563" i="1" s="1"/>
  <c r="U2559" i="1"/>
  <c r="R2559" i="1" s="1"/>
  <c r="U2555" i="1"/>
  <c r="R2555" i="1" s="1"/>
  <c r="U2551" i="1"/>
  <c r="R2551" i="1" s="1"/>
  <c r="U2547" i="1"/>
  <c r="R2547" i="1" s="1"/>
  <c r="U2543" i="1"/>
  <c r="R2543" i="1" s="1"/>
  <c r="U2539" i="1"/>
  <c r="R2539" i="1" s="1"/>
  <c r="U2535" i="1"/>
  <c r="R2535" i="1" s="1"/>
  <c r="U2531" i="1"/>
  <c r="R2531" i="1" s="1"/>
  <c r="U2527" i="1"/>
  <c r="R2527" i="1" s="1"/>
  <c r="U2523" i="1"/>
  <c r="R2523" i="1" s="1"/>
  <c r="U2519" i="1"/>
  <c r="R2519" i="1" s="1"/>
  <c r="U2515" i="1"/>
  <c r="R2515" i="1" s="1"/>
  <c r="U2511" i="1"/>
  <c r="R2511" i="1" s="1"/>
  <c r="U2507" i="1"/>
  <c r="R2507" i="1" s="1"/>
  <c r="U2503" i="1"/>
  <c r="R2503" i="1" s="1"/>
  <c r="U2499" i="1"/>
  <c r="R2499" i="1" s="1"/>
  <c r="U2495" i="1"/>
  <c r="R2495" i="1" s="1"/>
  <c r="U2491" i="1"/>
  <c r="R2491" i="1" s="1"/>
  <c r="U2487" i="1"/>
  <c r="R2487" i="1" s="1"/>
  <c r="U2483" i="1"/>
  <c r="R2483" i="1" s="1"/>
  <c r="U2479" i="1"/>
  <c r="R2479" i="1" s="1"/>
  <c r="U2475" i="1"/>
  <c r="R2475" i="1" s="1"/>
  <c r="U2471" i="1"/>
  <c r="R2471" i="1" s="1"/>
  <c r="U2467" i="1"/>
  <c r="R2467" i="1" s="1"/>
  <c r="U2463" i="1"/>
  <c r="R2463" i="1" s="1"/>
  <c r="U2459" i="1"/>
  <c r="R2459" i="1" s="1"/>
  <c r="U2455" i="1"/>
  <c r="R2455" i="1" s="1"/>
  <c r="U2451" i="1"/>
  <c r="R2451" i="1" s="1"/>
  <c r="U2447" i="1"/>
  <c r="R2447" i="1" s="1"/>
  <c r="U2443" i="1"/>
  <c r="R2443" i="1" s="1"/>
  <c r="U2439" i="1"/>
  <c r="R2439" i="1" s="1"/>
  <c r="U2435" i="1"/>
  <c r="R2435" i="1" s="1"/>
  <c r="U2431" i="1"/>
  <c r="R2431" i="1" s="1"/>
  <c r="U2427" i="1"/>
  <c r="R2427" i="1" s="1"/>
  <c r="U2423" i="1"/>
  <c r="R2423" i="1" s="1"/>
  <c r="U2419" i="1"/>
  <c r="R2419" i="1" s="1"/>
  <c r="U2415" i="1"/>
  <c r="R2415" i="1" s="1"/>
  <c r="U2411" i="1"/>
  <c r="R2411" i="1" s="1"/>
  <c r="U2407" i="1"/>
  <c r="R2407" i="1" s="1"/>
  <c r="U2403" i="1"/>
  <c r="R2403" i="1" s="1"/>
  <c r="U2399" i="1"/>
  <c r="R2399" i="1" s="1"/>
  <c r="U2395" i="1"/>
  <c r="R2395" i="1" s="1"/>
  <c r="U2736" i="1"/>
  <c r="R2736" i="1" s="1"/>
  <c r="U2732" i="1"/>
  <c r="R2732" i="1" s="1"/>
  <c r="U2728" i="1"/>
  <c r="R2728" i="1" s="1"/>
  <c r="U2724" i="1"/>
  <c r="R2724" i="1" s="1"/>
  <c r="U2720" i="1"/>
  <c r="R2720" i="1" s="1"/>
  <c r="U2716" i="1"/>
  <c r="R2716" i="1" s="1"/>
  <c r="U2712" i="1"/>
  <c r="R2712" i="1" s="1"/>
  <c r="U2708" i="1"/>
  <c r="R2708" i="1" s="1"/>
  <c r="U2668" i="1"/>
  <c r="R2668" i="1" s="1"/>
  <c r="U2664" i="1"/>
  <c r="R2664" i="1" s="1"/>
  <c r="U2640" i="1"/>
  <c r="R2640" i="1" s="1"/>
  <c r="U2636" i="1"/>
  <c r="R2636" i="1" s="1"/>
  <c r="U2632" i="1"/>
  <c r="R2632" i="1" s="1"/>
  <c r="U2628" i="1"/>
  <c r="R2628" i="1" s="1"/>
  <c r="U2624" i="1"/>
  <c r="R2624" i="1" s="1"/>
  <c r="U2620" i="1"/>
  <c r="R2620" i="1" s="1"/>
  <c r="U2616" i="1"/>
  <c r="R2616" i="1" s="1"/>
  <c r="U2612" i="1"/>
  <c r="R2612" i="1" s="1"/>
  <c r="U2608" i="1"/>
  <c r="R2608" i="1" s="1"/>
  <c r="U2604" i="1"/>
  <c r="R2604" i="1" s="1"/>
  <c r="U2560" i="1"/>
  <c r="R2560" i="1" s="1"/>
  <c r="U2556" i="1"/>
  <c r="R2556" i="1" s="1"/>
  <c r="U2552" i="1"/>
  <c r="R2552" i="1" s="1"/>
  <c r="U2548" i="1"/>
  <c r="R2548" i="1" s="1"/>
  <c r="U2544" i="1"/>
  <c r="R2544" i="1" s="1"/>
  <c r="U2540" i="1"/>
  <c r="R2540" i="1" s="1"/>
  <c r="U2536" i="1"/>
  <c r="R2536" i="1" s="1"/>
  <c r="U2532" i="1"/>
  <c r="R2532" i="1" s="1"/>
  <c r="U2528" i="1"/>
  <c r="R2528" i="1" s="1"/>
  <c r="U2524" i="1"/>
  <c r="R2524" i="1" s="1"/>
  <c r="U2500" i="1"/>
  <c r="R2500" i="1" s="1"/>
  <c r="U2496" i="1"/>
  <c r="R2496" i="1" s="1"/>
  <c r="U2492" i="1"/>
  <c r="R2492" i="1" s="1"/>
  <c r="U2488" i="1"/>
  <c r="R2488" i="1" s="1"/>
  <c r="U2484" i="1"/>
  <c r="R2484" i="1" s="1"/>
  <c r="U2480" i="1"/>
  <c r="R2480" i="1" s="1"/>
  <c r="U2476" i="1"/>
  <c r="R2476" i="1" s="1"/>
  <c r="U2472" i="1"/>
  <c r="R2472" i="1" s="1"/>
  <c r="U2468" i="1"/>
  <c r="R2468" i="1" s="1"/>
  <c r="U2464" i="1"/>
  <c r="R2464" i="1" s="1"/>
  <c r="U2460" i="1"/>
  <c r="R2460" i="1" s="1"/>
  <c r="U2456" i="1"/>
  <c r="R2456" i="1" s="1"/>
  <c r="U2452" i="1"/>
  <c r="R2452" i="1" s="1"/>
  <c r="U2448" i="1"/>
  <c r="R2448" i="1" s="1"/>
  <c r="U2444" i="1"/>
  <c r="R2444" i="1" s="1"/>
  <c r="U2340" i="1"/>
  <c r="R2340" i="1" s="1"/>
  <c r="U2336" i="1"/>
  <c r="R2336" i="1" s="1"/>
  <c r="U2332" i="1"/>
  <c r="R2332" i="1" s="1"/>
  <c r="U2320" i="1"/>
  <c r="R2320" i="1" s="1"/>
  <c r="U2316" i="1"/>
  <c r="R2316" i="1" s="1"/>
  <c r="U2312" i="1"/>
  <c r="R2312" i="1" s="1"/>
  <c r="U2308" i="1"/>
  <c r="R2308" i="1" s="1"/>
  <c r="U2304" i="1"/>
  <c r="R2304" i="1" s="1"/>
  <c r="U2300" i="1"/>
  <c r="R2300" i="1" s="1"/>
  <c r="U2296" i="1"/>
  <c r="R2296" i="1" s="1"/>
  <c r="U2292" i="1"/>
  <c r="R2292" i="1" s="1"/>
  <c r="U2288" i="1"/>
  <c r="R2288" i="1" s="1"/>
  <c r="U2284" i="1"/>
  <c r="R2284" i="1" s="1"/>
  <c r="U2280" i="1"/>
  <c r="R2280" i="1" s="1"/>
  <c r="U2276" i="1"/>
  <c r="R2276" i="1" s="1"/>
  <c r="U2272" i="1"/>
  <c r="R2272" i="1" s="1"/>
  <c r="U2268" i="1"/>
  <c r="R2268" i="1" s="1"/>
  <c r="U2264" i="1"/>
  <c r="R2264" i="1" s="1"/>
  <c r="U2260" i="1"/>
  <c r="R2260" i="1" s="1"/>
  <c r="U2256" i="1"/>
  <c r="R2256" i="1" s="1"/>
  <c r="U2252" i="1"/>
  <c r="R2252" i="1" s="1"/>
  <c r="U2248" i="1"/>
  <c r="R2248" i="1" s="1"/>
  <c r="U2244" i="1"/>
  <c r="R2244" i="1" s="1"/>
  <c r="U2240" i="1"/>
  <c r="R2240" i="1" s="1"/>
  <c r="U2236" i="1"/>
  <c r="R2236" i="1" s="1"/>
  <c r="U2232" i="1"/>
  <c r="R2232" i="1" s="1"/>
  <c r="U2228" i="1"/>
  <c r="R2228" i="1" s="1"/>
  <c r="U2224" i="1"/>
  <c r="R2224" i="1" s="1"/>
  <c r="U2220" i="1"/>
  <c r="R2220" i="1" s="1"/>
  <c r="U2216" i="1"/>
  <c r="R2216" i="1" s="1"/>
  <c r="U2212" i="1"/>
  <c r="R2212" i="1" s="1"/>
  <c r="U2208" i="1"/>
  <c r="R2208" i="1" s="1"/>
  <c r="U2204" i="1"/>
  <c r="R2204" i="1" s="1"/>
  <c r="U2200" i="1"/>
  <c r="R2200" i="1" s="1"/>
  <c r="U2196" i="1"/>
  <c r="R2196" i="1" s="1"/>
  <c r="U2192" i="1"/>
  <c r="R2192" i="1" s="1"/>
  <c r="U2188" i="1"/>
  <c r="R2188" i="1" s="1"/>
  <c r="U2184" i="1"/>
  <c r="R2184" i="1" s="1"/>
  <c r="U2180" i="1"/>
  <c r="R2180" i="1" s="1"/>
  <c r="U2176" i="1"/>
  <c r="R2176" i="1" s="1"/>
  <c r="U2172" i="1"/>
  <c r="R2172" i="1" s="1"/>
  <c r="U2168" i="1"/>
  <c r="R2168" i="1" s="1"/>
  <c r="U2164" i="1"/>
  <c r="R2164" i="1" s="1"/>
  <c r="U2120" i="1"/>
  <c r="R2120" i="1" s="1"/>
  <c r="U2116" i="1"/>
  <c r="R2116" i="1" s="1"/>
  <c r="U2112" i="1"/>
  <c r="R2112" i="1" s="1"/>
  <c r="U2108" i="1"/>
  <c r="R2108" i="1" s="1"/>
  <c r="U2104" i="1"/>
  <c r="R2104" i="1" s="1"/>
  <c r="U2100" i="1"/>
  <c r="R2100" i="1" s="1"/>
  <c r="U2096" i="1"/>
  <c r="R2096" i="1" s="1"/>
  <c r="U2092" i="1"/>
  <c r="R2092" i="1" s="1"/>
  <c r="U2088" i="1"/>
  <c r="R2088" i="1" s="1"/>
  <c r="U2084" i="1"/>
  <c r="R2084" i="1" s="1"/>
  <c r="U2080" i="1"/>
  <c r="R2080" i="1" s="1"/>
  <c r="U2076" i="1"/>
  <c r="R2076" i="1" s="1"/>
  <c r="U2072" i="1"/>
  <c r="R2072" i="1" s="1"/>
  <c r="U2068" i="1"/>
  <c r="R2068" i="1" s="1"/>
  <c r="U2064" i="1"/>
  <c r="R2064" i="1" s="1"/>
  <c r="U2060" i="1"/>
  <c r="R2060" i="1" s="1"/>
  <c r="U2056" i="1"/>
  <c r="R2056" i="1" s="1"/>
  <c r="U2052" i="1"/>
  <c r="R2052" i="1" s="1"/>
  <c r="U2048" i="1"/>
  <c r="R2048" i="1" s="1"/>
  <c r="U2044" i="1"/>
  <c r="R2044" i="1" s="1"/>
  <c r="U2040" i="1"/>
  <c r="R2040" i="1" s="1"/>
  <c r="U2036" i="1"/>
  <c r="R2036" i="1" s="1"/>
  <c r="U2032" i="1"/>
  <c r="R2032" i="1" s="1"/>
  <c r="U2028" i="1"/>
  <c r="R2028" i="1" s="1"/>
  <c r="U2024" i="1"/>
  <c r="R2024" i="1" s="1"/>
  <c r="U2020" i="1"/>
  <c r="R2020" i="1" s="1"/>
  <c r="U2016" i="1"/>
  <c r="R2016" i="1" s="1"/>
  <c r="U2012" i="1"/>
  <c r="R2012" i="1" s="1"/>
  <c r="U2008" i="1"/>
  <c r="R2008" i="1" s="1"/>
  <c r="U2004" i="1"/>
  <c r="R2004" i="1" s="1"/>
  <c r="U1980" i="1"/>
  <c r="R1980" i="1" s="1"/>
  <c r="U1976" i="1"/>
  <c r="R1976" i="1" s="1"/>
  <c r="U1972" i="1"/>
  <c r="R1972" i="1" s="1"/>
  <c r="U1968" i="1"/>
  <c r="R1968" i="1" s="1"/>
  <c r="U1964" i="1"/>
  <c r="R1964" i="1" s="1"/>
  <c r="U1960" i="1"/>
  <c r="R1960" i="1" s="1"/>
  <c r="U1956" i="1"/>
  <c r="R1956" i="1" s="1"/>
  <c r="U1952" i="1"/>
  <c r="R1952" i="1" s="1"/>
  <c r="U1948" i="1"/>
  <c r="R1948" i="1" s="1"/>
  <c r="U1944" i="1"/>
  <c r="R1944" i="1" s="1"/>
  <c r="U1940" i="1"/>
  <c r="R1940" i="1" s="1"/>
  <c r="U1936" i="1"/>
  <c r="R1936" i="1" s="1"/>
  <c r="U1932" i="1"/>
  <c r="R1932" i="1" s="1"/>
  <c r="U1928" i="1"/>
  <c r="R1928" i="1" s="1"/>
  <c r="U1924" i="1"/>
  <c r="R1924" i="1" s="1"/>
  <c r="U1900" i="1"/>
  <c r="R1900" i="1" s="1"/>
  <c r="U1896" i="1"/>
  <c r="R1896" i="1" s="1"/>
  <c r="U1892" i="1"/>
  <c r="R1892" i="1" s="1"/>
  <c r="U1888" i="1"/>
  <c r="R1888" i="1" s="1"/>
  <c r="U1884" i="1"/>
  <c r="R1884" i="1" s="1"/>
  <c r="U1860" i="1"/>
  <c r="R1860" i="1" s="1"/>
  <c r="U1856" i="1"/>
  <c r="R1856" i="1" s="1"/>
  <c r="U1852" i="1"/>
  <c r="R1852" i="1" s="1"/>
  <c r="U1848" i="1"/>
  <c r="R1848" i="1" s="1"/>
  <c r="U1844" i="1"/>
  <c r="R1844" i="1" s="1"/>
  <c r="U1840" i="1"/>
  <c r="R1840" i="1" s="1"/>
  <c r="U1836" i="1"/>
  <c r="R1836" i="1" s="1"/>
  <c r="U1832" i="1"/>
  <c r="R1832" i="1" s="1"/>
  <c r="U1828" i="1"/>
  <c r="R1828" i="1" s="1"/>
  <c r="U1824" i="1"/>
  <c r="R1824" i="1" s="1"/>
  <c r="U1764" i="1"/>
  <c r="R1764" i="1" s="1"/>
  <c r="U1760" i="1"/>
  <c r="R1760" i="1" s="1"/>
  <c r="U1756" i="1"/>
  <c r="R1756" i="1" s="1"/>
  <c r="U1752" i="1"/>
  <c r="R1752" i="1" s="1"/>
  <c r="U1748" i="1"/>
  <c r="R1748" i="1" s="1"/>
  <c r="U1744" i="1"/>
  <c r="R1744" i="1" s="1"/>
  <c r="U1680" i="1"/>
  <c r="R1680" i="1" s="1"/>
  <c r="U1676" i="1"/>
  <c r="R1676" i="1" s="1"/>
  <c r="U1672" i="1"/>
  <c r="R1672" i="1" s="1"/>
  <c r="U1668" i="1"/>
  <c r="R1668" i="1" s="1"/>
  <c r="U1664" i="1"/>
  <c r="R1664" i="1" s="1"/>
  <c r="U1660" i="1"/>
  <c r="R1660" i="1" s="1"/>
  <c r="U1656" i="1"/>
  <c r="R1656" i="1" s="1"/>
  <c r="U1652" i="1"/>
  <c r="R1652" i="1" s="1"/>
  <c r="U1648" i="1"/>
  <c r="R1648" i="1" s="1"/>
  <c r="U1644" i="1"/>
  <c r="R1644" i="1" s="1"/>
  <c r="U1640" i="1"/>
  <c r="R1640" i="1" s="1"/>
  <c r="U1636" i="1"/>
  <c r="R1636" i="1" s="1"/>
  <c r="U1632" i="1"/>
  <c r="R1632" i="1" s="1"/>
  <c r="U1628" i="1"/>
  <c r="R1628" i="1" s="1"/>
  <c r="U1624" i="1"/>
  <c r="R1624" i="1" s="1"/>
  <c r="U1620" i="1"/>
  <c r="R1620" i="1" s="1"/>
  <c r="U1616" i="1"/>
  <c r="R1616" i="1" s="1"/>
  <c r="U1612" i="1"/>
  <c r="R1612" i="1" s="1"/>
  <c r="U1608" i="1"/>
  <c r="R1608" i="1" s="1"/>
  <c r="U1604" i="1"/>
  <c r="R1604" i="1" s="1"/>
  <c r="U1540" i="1"/>
  <c r="R1540" i="1" s="1"/>
  <c r="U1536" i="1"/>
  <c r="R1536" i="1" s="1"/>
  <c r="U1532" i="1"/>
  <c r="R1532" i="1" s="1"/>
  <c r="U1528" i="1"/>
  <c r="R1528" i="1" s="1"/>
  <c r="U1524" i="1"/>
  <c r="R1524" i="1" s="1"/>
  <c r="U1520" i="1"/>
  <c r="R1520" i="1" s="1"/>
  <c r="U1516" i="1"/>
  <c r="R1516" i="1" s="1"/>
  <c r="U1512" i="1"/>
  <c r="R1512" i="1" s="1"/>
  <c r="U1508" i="1"/>
  <c r="R1508" i="1" s="1"/>
  <c r="U1504" i="1"/>
  <c r="R1504" i="1" s="1"/>
  <c r="U1480" i="1"/>
  <c r="R1480" i="1" s="1"/>
  <c r="U1476" i="1"/>
  <c r="R1476" i="1" s="1"/>
  <c r="U1472" i="1"/>
  <c r="R1472" i="1" s="1"/>
  <c r="U1468" i="1"/>
  <c r="R1468" i="1" s="1"/>
  <c r="U1464" i="1"/>
  <c r="R1464" i="1" s="1"/>
  <c r="U1404" i="1"/>
  <c r="R1404" i="1" s="1"/>
  <c r="U1400" i="1"/>
  <c r="R1400" i="1" s="1"/>
  <c r="U1396" i="1"/>
  <c r="R1396" i="1" s="1"/>
  <c r="U1392" i="1"/>
  <c r="R1392" i="1" s="1"/>
  <c r="U1388" i="1"/>
  <c r="R1388" i="1" s="1"/>
  <c r="U1384" i="1"/>
  <c r="R1384" i="1" s="1"/>
  <c r="U1380" i="1"/>
  <c r="R1380" i="1" s="1"/>
  <c r="U1376" i="1"/>
  <c r="R1376" i="1" s="1"/>
  <c r="U1372" i="1"/>
  <c r="R1372" i="1" s="1"/>
  <c r="U1368" i="1"/>
  <c r="R1368" i="1" s="1"/>
  <c r="U1364" i="1"/>
  <c r="R1364" i="1" s="1"/>
  <c r="U1360" i="1"/>
  <c r="R1360" i="1" s="1"/>
  <c r="U1356" i="1"/>
  <c r="R1356" i="1" s="1"/>
  <c r="U1352" i="1"/>
  <c r="R1352" i="1" s="1"/>
  <c r="U1348" i="1"/>
  <c r="R1348" i="1" s="1"/>
  <c r="U1304" i="1"/>
  <c r="R1304" i="1" s="1"/>
  <c r="U1300" i="1"/>
  <c r="R1300" i="1" s="1"/>
  <c r="U1296" i="1"/>
  <c r="R1296" i="1" s="1"/>
  <c r="U1292" i="1"/>
  <c r="R1292" i="1" s="1"/>
  <c r="U1288" i="1"/>
  <c r="R1288" i="1" s="1"/>
  <c r="U1284" i="1"/>
  <c r="R1284" i="1" s="1"/>
  <c r="U1280" i="1"/>
  <c r="R1280" i="1" s="1"/>
  <c r="U1276" i="1"/>
  <c r="R1276" i="1" s="1"/>
  <c r="U1272" i="1"/>
  <c r="R1272" i="1" s="1"/>
  <c r="U1268" i="1"/>
  <c r="R1268" i="1" s="1"/>
  <c r="U1264" i="1"/>
  <c r="R1264" i="1" s="1"/>
  <c r="U1260" i="1"/>
  <c r="R1260" i="1" s="1"/>
  <c r="U1256" i="1"/>
  <c r="R1256" i="1" s="1"/>
  <c r="U1252" i="1"/>
  <c r="R1252" i="1" s="1"/>
  <c r="U1248" i="1"/>
  <c r="R1248" i="1" s="1"/>
  <c r="U1224" i="1"/>
  <c r="R1224" i="1" s="1"/>
  <c r="U1220" i="1"/>
  <c r="R1220" i="1" s="1"/>
  <c r="U1216" i="1"/>
  <c r="R1216" i="1" s="1"/>
  <c r="U1212" i="1"/>
  <c r="R1212" i="1" s="1"/>
  <c r="U1208" i="1"/>
  <c r="R1208" i="1" s="1"/>
  <c r="U1204" i="1"/>
  <c r="R1204" i="1" s="1"/>
  <c r="U1200" i="1"/>
  <c r="R1200" i="1" s="1"/>
  <c r="U1196" i="1"/>
  <c r="R1196" i="1" s="1"/>
  <c r="U1192" i="1"/>
  <c r="R1192" i="1" s="1"/>
  <c r="U1188" i="1"/>
  <c r="R1188" i="1" s="1"/>
  <c r="U1040" i="1"/>
  <c r="R1040" i="1" s="1"/>
  <c r="U1036" i="1"/>
  <c r="R1036" i="1" s="1"/>
  <c r="U1032" i="1"/>
  <c r="R1032" i="1" s="1"/>
  <c r="U1028" i="1"/>
  <c r="R1028" i="1" s="1"/>
  <c r="U1024" i="1"/>
  <c r="R1024" i="1" s="1"/>
  <c r="U860" i="1"/>
  <c r="R860" i="1" s="1"/>
  <c r="U856" i="1"/>
  <c r="R856" i="1" s="1"/>
  <c r="U852" i="1"/>
  <c r="R852" i="1" s="1"/>
  <c r="U848" i="1"/>
  <c r="R848" i="1" s="1"/>
  <c r="U844" i="1"/>
  <c r="R844" i="1" s="1"/>
  <c r="U840" i="1"/>
  <c r="R840" i="1" s="1"/>
  <c r="U836" i="1"/>
  <c r="R836" i="1" s="1"/>
  <c r="U832" i="1"/>
  <c r="R832" i="1" s="1"/>
  <c r="U828" i="1"/>
  <c r="R828" i="1" s="1"/>
  <c r="U824" i="1"/>
  <c r="R824" i="1" s="1"/>
  <c r="U820" i="1"/>
  <c r="R820" i="1" s="1"/>
  <c r="U816" i="1"/>
  <c r="R816" i="1" s="1"/>
  <c r="U812" i="1"/>
  <c r="R812" i="1" s="1"/>
  <c r="U808" i="1"/>
  <c r="R808" i="1" s="1"/>
  <c r="U804" i="1"/>
  <c r="R804" i="1" s="1"/>
  <c r="U800" i="1"/>
  <c r="R800" i="1" s="1"/>
  <c r="U796" i="1"/>
  <c r="R796" i="1" s="1"/>
  <c r="U792" i="1"/>
  <c r="R792" i="1" s="1"/>
  <c r="U788" i="1"/>
  <c r="R788" i="1" s="1"/>
  <c r="U784" i="1"/>
  <c r="R784" i="1" s="1"/>
  <c r="U760" i="1"/>
  <c r="R760" i="1" s="1"/>
  <c r="U756" i="1"/>
  <c r="R756" i="1" s="1"/>
  <c r="U752" i="1"/>
  <c r="R752" i="1" s="1"/>
  <c r="U748" i="1"/>
  <c r="R748" i="1" s="1"/>
  <c r="U744" i="1"/>
  <c r="R744" i="1" s="1"/>
  <c r="U740" i="1"/>
  <c r="R740" i="1" s="1"/>
  <c r="U736" i="1"/>
  <c r="R736" i="1" s="1"/>
  <c r="U732" i="1"/>
  <c r="R732" i="1" s="1"/>
  <c r="U728" i="1"/>
  <c r="R728" i="1" s="1"/>
  <c r="U724" i="1"/>
  <c r="R724" i="1" s="1"/>
  <c r="U660" i="1"/>
  <c r="R660" i="1" s="1"/>
  <c r="U656" i="1"/>
  <c r="R656" i="1" s="1"/>
  <c r="U652" i="1"/>
  <c r="R652" i="1" s="1"/>
  <c r="U648" i="1"/>
  <c r="R648" i="1" s="1"/>
  <c r="U644" i="1"/>
  <c r="R644" i="1" s="1"/>
  <c r="U540" i="1"/>
  <c r="R540" i="1" s="1"/>
  <c r="U536" i="1"/>
  <c r="R536" i="1" s="1"/>
  <c r="U532" i="1"/>
  <c r="R532" i="1" s="1"/>
  <c r="U528" i="1"/>
  <c r="R528" i="1" s="1"/>
  <c r="U524" i="1"/>
  <c r="R524" i="1" s="1"/>
  <c r="U420" i="1"/>
  <c r="R420" i="1" s="1"/>
  <c r="U416" i="1"/>
  <c r="R416" i="1" s="1"/>
  <c r="U412" i="1"/>
  <c r="R412" i="1" s="1"/>
  <c r="U408" i="1"/>
  <c r="R408" i="1" s="1"/>
  <c r="U404" i="1"/>
  <c r="R404" i="1" s="1"/>
  <c r="U400" i="1"/>
  <c r="R400" i="1" s="1"/>
  <c r="U396" i="1"/>
  <c r="R396" i="1" s="1"/>
  <c r="U392" i="1"/>
  <c r="R392" i="1" s="1"/>
  <c r="U388" i="1"/>
  <c r="R388" i="1" s="1"/>
  <c r="U384" i="1"/>
  <c r="R384" i="1" s="1"/>
  <c r="U380" i="1"/>
  <c r="R380" i="1" s="1"/>
  <c r="U376" i="1"/>
  <c r="R376" i="1" s="1"/>
  <c r="U372" i="1"/>
  <c r="R372" i="1" s="1"/>
  <c r="U368" i="1"/>
  <c r="R368" i="1" s="1"/>
  <c r="U364" i="1"/>
  <c r="R364" i="1" s="1"/>
  <c r="U360" i="1"/>
  <c r="R360" i="1" s="1"/>
  <c r="U356" i="1"/>
  <c r="R356" i="1" s="1"/>
  <c r="U352" i="1"/>
  <c r="R352" i="1" s="1"/>
  <c r="U348" i="1"/>
  <c r="R348" i="1" s="1"/>
  <c r="U344" i="1"/>
  <c r="R344" i="1" s="1"/>
  <c r="U340" i="1"/>
  <c r="R340" i="1" s="1"/>
  <c r="U336" i="1"/>
  <c r="R336" i="1" s="1"/>
  <c r="U332" i="1"/>
  <c r="R332" i="1" s="1"/>
  <c r="U328" i="1"/>
  <c r="R328" i="1" s="1"/>
  <c r="U324" i="1"/>
  <c r="R324" i="1" s="1"/>
  <c r="U320" i="1"/>
  <c r="R320" i="1" s="1"/>
  <c r="U316" i="1"/>
  <c r="R316" i="1" s="1"/>
  <c r="U312" i="1"/>
  <c r="R312" i="1" s="1"/>
  <c r="U308" i="1"/>
  <c r="R308" i="1" s="1"/>
  <c r="U304" i="1"/>
  <c r="R304" i="1" s="1"/>
  <c r="U300" i="1"/>
  <c r="R300" i="1" s="1"/>
  <c r="U296" i="1"/>
  <c r="R296" i="1" s="1"/>
  <c r="U292" i="1"/>
  <c r="R292" i="1" s="1"/>
  <c r="U288" i="1"/>
  <c r="R288" i="1" s="1"/>
  <c r="U284" i="1"/>
  <c r="R284" i="1" s="1"/>
  <c r="U280" i="1"/>
  <c r="R280" i="1" s="1"/>
  <c r="U276" i="1"/>
  <c r="R276" i="1" s="1"/>
  <c r="U272" i="1"/>
  <c r="R272" i="1" s="1"/>
  <c r="U268" i="1"/>
  <c r="R268" i="1" s="1"/>
  <c r="U264" i="1"/>
  <c r="R264" i="1" s="1"/>
  <c r="U260" i="1"/>
  <c r="R260" i="1" s="1"/>
  <c r="U256" i="1"/>
  <c r="R256" i="1" s="1"/>
  <c r="U252" i="1"/>
  <c r="R252" i="1" s="1"/>
  <c r="U248" i="1"/>
  <c r="R248" i="1" s="1"/>
  <c r="U244" i="1"/>
  <c r="R244" i="1" s="1"/>
  <c r="U120" i="1"/>
  <c r="R120" i="1" s="1"/>
  <c r="U116" i="1"/>
  <c r="R116" i="1" s="1"/>
  <c r="U112" i="1"/>
  <c r="R112" i="1" s="1"/>
  <c r="U108" i="1"/>
  <c r="R108" i="1" s="1"/>
  <c r="U104" i="1"/>
  <c r="R104" i="1" s="1"/>
  <c r="U100" i="1"/>
  <c r="R100" i="1" s="1"/>
  <c r="U96" i="1"/>
  <c r="R96" i="1" s="1"/>
  <c r="U92" i="1"/>
  <c r="R92" i="1" s="1"/>
  <c r="U88" i="1"/>
  <c r="R88" i="1" s="1"/>
  <c r="U84" i="1"/>
  <c r="R84" i="1" s="1"/>
  <c r="U80" i="1"/>
  <c r="R80" i="1" s="1"/>
  <c r="U76" i="1"/>
  <c r="R76" i="1" s="1"/>
  <c r="U72" i="1"/>
  <c r="R72" i="1" s="1"/>
  <c r="U68" i="1"/>
  <c r="R68" i="1" s="1"/>
  <c r="U64" i="1"/>
  <c r="R64" i="1" s="1"/>
  <c r="U60" i="1"/>
  <c r="R60" i="1" s="1"/>
  <c r="U56" i="1"/>
  <c r="R56" i="1" s="1"/>
  <c r="U52" i="1"/>
  <c r="R52" i="1" s="1"/>
  <c r="U48" i="1"/>
  <c r="R48" i="1" s="1"/>
  <c r="U44" i="1"/>
  <c r="R44" i="1" s="1"/>
  <c r="U40" i="1"/>
  <c r="R40" i="1" s="1"/>
  <c r="U36" i="1"/>
  <c r="R36" i="1" s="1"/>
  <c r="U32" i="1"/>
  <c r="R32" i="1" s="1"/>
  <c r="U28" i="1"/>
  <c r="R28" i="1" s="1"/>
  <c r="U24" i="1"/>
  <c r="R24" i="1" s="1"/>
  <c r="U20" i="1"/>
  <c r="R20" i="1" s="1"/>
  <c r="U16" i="1"/>
  <c r="R16" i="1" s="1"/>
  <c r="U12" i="1"/>
  <c r="R12" i="1" s="1"/>
  <c r="U8" i="1"/>
  <c r="R8" i="1" s="1"/>
  <c r="U4" i="1"/>
  <c r="R4" i="1" s="1"/>
  <c r="U4112" i="1"/>
  <c r="R4112" i="1" s="1"/>
  <c r="U4108" i="1"/>
  <c r="R4108" i="1" s="1"/>
  <c r="U4104" i="1"/>
  <c r="R4104" i="1" s="1"/>
  <c r="U4100" i="1"/>
  <c r="R4100" i="1" s="1"/>
  <c r="U4096" i="1"/>
  <c r="R4096" i="1" s="1"/>
  <c r="U4092" i="1"/>
  <c r="R4092" i="1" s="1"/>
  <c r="U4088" i="1"/>
  <c r="R4088" i="1" s="1"/>
  <c r="U4084" i="1"/>
  <c r="R4084" i="1" s="1"/>
  <c r="U4080" i="1"/>
  <c r="R4080" i="1" s="1"/>
  <c r="U4076" i="1"/>
  <c r="R4076" i="1" s="1"/>
  <c r="U4072" i="1"/>
  <c r="R4072" i="1" s="1"/>
  <c r="U4068" i="1"/>
  <c r="R4068" i="1" s="1"/>
  <c r="U4064" i="1"/>
  <c r="R4064" i="1" s="1"/>
  <c r="U4060" i="1"/>
  <c r="R4060" i="1" s="1"/>
  <c r="U4056" i="1"/>
  <c r="R4056" i="1" s="1"/>
  <c r="U4052" i="1"/>
  <c r="R4052" i="1" s="1"/>
  <c r="U4048" i="1"/>
  <c r="R4048" i="1" s="1"/>
  <c r="U4044" i="1"/>
  <c r="R4044" i="1" s="1"/>
  <c r="U4040" i="1"/>
  <c r="R4040" i="1" s="1"/>
  <c r="U4036" i="1"/>
  <c r="R4036" i="1" s="1"/>
  <c r="U4032" i="1"/>
  <c r="R4032" i="1" s="1"/>
  <c r="U4028" i="1"/>
  <c r="R4028" i="1" s="1"/>
  <c r="U4024" i="1"/>
  <c r="R4024" i="1" s="1"/>
  <c r="U4020" i="1"/>
  <c r="R4020" i="1" s="1"/>
  <c r="U4016" i="1"/>
  <c r="R4016" i="1" s="1"/>
  <c r="U4012" i="1"/>
  <c r="R4012" i="1" s="1"/>
  <c r="U4008" i="1"/>
  <c r="R4008" i="1" s="1"/>
  <c r="U4004" i="1"/>
  <c r="R4004" i="1" s="1"/>
  <c r="U4000" i="1"/>
  <c r="R4000" i="1" s="1"/>
  <c r="U3996" i="1"/>
  <c r="R3996" i="1" s="1"/>
  <c r="U3992" i="1"/>
  <c r="R3992" i="1" s="1"/>
  <c r="U3988" i="1"/>
  <c r="R3988" i="1" s="1"/>
  <c r="U3984" i="1"/>
  <c r="R3984" i="1" s="1"/>
  <c r="U3980" i="1"/>
  <c r="R3980" i="1" s="1"/>
  <c r="U3976" i="1"/>
  <c r="R3976" i="1" s="1"/>
  <c r="U3972" i="1"/>
  <c r="R3972" i="1" s="1"/>
  <c r="U3968" i="1"/>
  <c r="R3968" i="1" s="1"/>
  <c r="U3964" i="1"/>
  <c r="R3964" i="1" s="1"/>
  <c r="U3960" i="1"/>
  <c r="R3960" i="1" s="1"/>
  <c r="U3956" i="1"/>
  <c r="R3956" i="1" s="1"/>
  <c r="U3952" i="1"/>
  <c r="R3952" i="1" s="1"/>
  <c r="U3948" i="1"/>
  <c r="R3948" i="1" s="1"/>
  <c r="U3944" i="1"/>
  <c r="R3944" i="1" s="1"/>
  <c r="U3940" i="1"/>
  <c r="R3940" i="1" s="1"/>
  <c r="U3936" i="1"/>
  <c r="R3936" i="1" s="1"/>
  <c r="U3932" i="1"/>
  <c r="R3932" i="1" s="1"/>
  <c r="U3928" i="1"/>
  <c r="R3928" i="1" s="1"/>
  <c r="U3924" i="1"/>
  <c r="R3924" i="1" s="1"/>
  <c r="U3920" i="1"/>
  <c r="R3920" i="1" s="1"/>
  <c r="U3916" i="1"/>
  <c r="R3916" i="1" s="1"/>
  <c r="U3912" i="1"/>
  <c r="R3912" i="1" s="1"/>
  <c r="U3908" i="1"/>
  <c r="R3908" i="1" s="1"/>
  <c r="U3904" i="1"/>
  <c r="R3904" i="1" s="1"/>
  <c r="U3900" i="1"/>
  <c r="R3900" i="1" s="1"/>
  <c r="U3896" i="1"/>
  <c r="R3896" i="1" s="1"/>
  <c r="U3892" i="1"/>
  <c r="R3892" i="1" s="1"/>
  <c r="U3888" i="1"/>
  <c r="R3888" i="1" s="1"/>
  <c r="U3884" i="1"/>
  <c r="R3884" i="1" s="1"/>
  <c r="U3880" i="1"/>
  <c r="R3880" i="1" s="1"/>
  <c r="U3876" i="1"/>
  <c r="R3876" i="1" s="1"/>
  <c r="U3872" i="1"/>
  <c r="R3872" i="1" s="1"/>
  <c r="U3868" i="1"/>
  <c r="R3868" i="1" s="1"/>
  <c r="U3864" i="1"/>
  <c r="R3864" i="1" s="1"/>
  <c r="U3860" i="1"/>
  <c r="R3860" i="1" s="1"/>
  <c r="U3856" i="1"/>
  <c r="R3856" i="1" s="1"/>
  <c r="U3852" i="1"/>
  <c r="R3852" i="1" s="1"/>
  <c r="U3848" i="1"/>
  <c r="R3848" i="1" s="1"/>
  <c r="U3844" i="1"/>
  <c r="R3844" i="1" s="1"/>
  <c r="U3808" i="1"/>
  <c r="R3808" i="1" s="1"/>
  <c r="U3804" i="1"/>
  <c r="R3804" i="1" s="1"/>
  <c r="U3800" i="1"/>
  <c r="R3800" i="1" s="1"/>
  <c r="U3796" i="1"/>
  <c r="R3796" i="1" s="1"/>
  <c r="U3792" i="1"/>
  <c r="R3792" i="1" s="1"/>
  <c r="U3748" i="1"/>
  <c r="R3748" i="1" s="1"/>
  <c r="U3744" i="1"/>
  <c r="R3744" i="1" s="1"/>
  <c r="U3740" i="1"/>
  <c r="R3740" i="1" s="1"/>
  <c r="U3736" i="1"/>
  <c r="R3736" i="1" s="1"/>
  <c r="U3732" i="1"/>
  <c r="R3732" i="1" s="1"/>
  <c r="U3648" i="1"/>
  <c r="R3648" i="1" s="1"/>
  <c r="U3644" i="1"/>
  <c r="R3644" i="1" s="1"/>
  <c r="U3640" i="1"/>
  <c r="R3640" i="1" s="1"/>
  <c r="U3636" i="1"/>
  <c r="R3636" i="1" s="1"/>
  <c r="U3632" i="1"/>
  <c r="R3632" i="1" s="1"/>
  <c r="U3208" i="1"/>
  <c r="R3208" i="1" s="1"/>
  <c r="U3204" i="1"/>
  <c r="R3204" i="1" s="1"/>
  <c r="U3200" i="1"/>
  <c r="R3200" i="1" s="1"/>
  <c r="U3196" i="1"/>
  <c r="R3196" i="1" s="1"/>
  <c r="U3192" i="1"/>
  <c r="R3192" i="1" s="1"/>
  <c r="U3148" i="1"/>
  <c r="R3148" i="1" s="1"/>
  <c r="U3144" i="1"/>
  <c r="R3144" i="1" s="1"/>
  <c r="U3140" i="1"/>
  <c r="R3140" i="1" s="1"/>
  <c r="U3136" i="1"/>
  <c r="R3136" i="1" s="1"/>
  <c r="U3132" i="1"/>
  <c r="R3132" i="1" s="1"/>
  <c r="U3128" i="1"/>
  <c r="R3128" i="1" s="1"/>
  <c r="U3124" i="1"/>
  <c r="R3124" i="1" s="1"/>
  <c r="U3120" i="1"/>
  <c r="R3120" i="1" s="1"/>
  <c r="U3116" i="1"/>
  <c r="R3116" i="1" s="1"/>
  <c r="U3112" i="1"/>
  <c r="R3112" i="1" s="1"/>
  <c r="U3108" i="1"/>
  <c r="R3108" i="1" s="1"/>
  <c r="U3104" i="1"/>
  <c r="R3104" i="1" s="1"/>
  <c r="U3100" i="1"/>
  <c r="R3100" i="1" s="1"/>
  <c r="U3096" i="1"/>
  <c r="R3096" i="1" s="1"/>
  <c r="U3092" i="1"/>
  <c r="R3092" i="1" s="1"/>
  <c r="U3088" i="1"/>
  <c r="R3088" i="1" s="1"/>
  <c r="U3084" i="1"/>
  <c r="R3084" i="1" s="1"/>
  <c r="U3080" i="1"/>
  <c r="R3080" i="1" s="1"/>
  <c r="U3076" i="1"/>
  <c r="R3076" i="1" s="1"/>
  <c r="U3072" i="1"/>
  <c r="R3072" i="1" s="1"/>
  <c r="U3068" i="1"/>
  <c r="R3068" i="1" s="1"/>
  <c r="U3064" i="1"/>
  <c r="R3064" i="1" s="1"/>
  <c r="U3060" i="1"/>
  <c r="R3060" i="1" s="1"/>
  <c r="U3056" i="1"/>
  <c r="R3056" i="1" s="1"/>
  <c r="U2960" i="1"/>
  <c r="R2960" i="1" s="1"/>
  <c r="U2956" i="1"/>
  <c r="R2956" i="1" s="1"/>
  <c r="U2952" i="1"/>
  <c r="R2952" i="1" s="1"/>
  <c r="U2948" i="1"/>
  <c r="R2948" i="1" s="1"/>
  <c r="U2944" i="1"/>
  <c r="R2944" i="1" s="1"/>
  <c r="U2920" i="1"/>
  <c r="R2920" i="1" s="1"/>
  <c r="U2916" i="1"/>
  <c r="R2916" i="1" s="1"/>
  <c r="U2912" i="1"/>
  <c r="R2912" i="1" s="1"/>
  <c r="U2908" i="1"/>
  <c r="R2908" i="1" s="1"/>
  <c r="U2904" i="1"/>
  <c r="R2904" i="1" s="1"/>
  <c r="U2900" i="1"/>
  <c r="R2900" i="1" s="1"/>
  <c r="U2896" i="1"/>
  <c r="R2896" i="1" s="1"/>
  <c r="U2892" i="1"/>
  <c r="R2892" i="1" s="1"/>
  <c r="U2888" i="1"/>
  <c r="R2888" i="1" s="1"/>
  <c r="U2884" i="1"/>
  <c r="R2884" i="1" s="1"/>
  <c r="U2880" i="1"/>
  <c r="R2880" i="1" s="1"/>
  <c r="U2876" i="1"/>
  <c r="R2876" i="1" s="1"/>
  <c r="U2872" i="1"/>
  <c r="R2872" i="1" s="1"/>
  <c r="U2868" i="1"/>
  <c r="R2868" i="1" s="1"/>
  <c r="U2864" i="1"/>
  <c r="R2864" i="1" s="1"/>
  <c r="U2860" i="1"/>
  <c r="R2860" i="1" s="1"/>
  <c r="U2856" i="1"/>
  <c r="R2856" i="1" s="1"/>
  <c r="U2852" i="1"/>
  <c r="R2852" i="1" s="1"/>
  <c r="U2848" i="1"/>
  <c r="R2848" i="1" s="1"/>
  <c r="U2844" i="1"/>
  <c r="R2844" i="1" s="1"/>
  <c r="U2780" i="1"/>
  <c r="R2780" i="1" s="1"/>
  <c r="U2776" i="1"/>
  <c r="R2776" i="1" s="1"/>
  <c r="U2772" i="1"/>
  <c r="R2772" i="1" s="1"/>
  <c r="U2768" i="1"/>
  <c r="R2768" i="1" s="1"/>
  <c r="U2764" i="1"/>
  <c r="R2764" i="1" s="1"/>
  <c r="U2760" i="1"/>
  <c r="R2760" i="1" s="1"/>
  <c r="U2756" i="1"/>
  <c r="R2756" i="1" s="1"/>
  <c r="U2752" i="1"/>
  <c r="R2752" i="1" s="1"/>
  <c r="U2748" i="1"/>
  <c r="R2748" i="1" s="1"/>
  <c r="U2744" i="1"/>
  <c r="R2744" i="1" s="1"/>
  <c r="U2704" i="1"/>
  <c r="R2704" i="1" s="1"/>
  <c r="U2700" i="1"/>
  <c r="R2700" i="1" s="1"/>
  <c r="U2696" i="1"/>
  <c r="R2696" i="1" s="1"/>
  <c r="U2692" i="1"/>
  <c r="R2692" i="1" s="1"/>
  <c r="U2688" i="1"/>
  <c r="R2688" i="1" s="1"/>
  <c r="U2684" i="1"/>
  <c r="R2684" i="1" s="1"/>
  <c r="U2680" i="1"/>
  <c r="R2680" i="1" s="1"/>
  <c r="U2676" i="1"/>
  <c r="R2676" i="1" s="1"/>
  <c r="U2672" i="1"/>
  <c r="R2672" i="1" s="1"/>
  <c r="U2660" i="1"/>
  <c r="R2660" i="1" s="1"/>
  <c r="U2656" i="1"/>
  <c r="R2656" i="1" s="1"/>
  <c r="U2652" i="1"/>
  <c r="R2652" i="1" s="1"/>
  <c r="U2648" i="1"/>
  <c r="R2648" i="1" s="1"/>
  <c r="U2644" i="1"/>
  <c r="R2644" i="1" s="1"/>
  <c r="U2600" i="1"/>
  <c r="R2600" i="1" s="1"/>
  <c r="U2596" i="1"/>
  <c r="R2596" i="1" s="1"/>
  <c r="U2592" i="1"/>
  <c r="R2592" i="1" s="1"/>
  <c r="U2588" i="1"/>
  <c r="R2588" i="1" s="1"/>
  <c r="U2584" i="1"/>
  <c r="R2584" i="1" s="1"/>
  <c r="U2580" i="1"/>
  <c r="R2580" i="1" s="1"/>
  <c r="U2576" i="1"/>
  <c r="R2576" i="1" s="1"/>
  <c r="U2572" i="1"/>
  <c r="R2572" i="1" s="1"/>
  <c r="U2568" i="1"/>
  <c r="R2568" i="1" s="1"/>
  <c r="U2564" i="1"/>
  <c r="R2564" i="1" s="1"/>
  <c r="U2520" i="1"/>
  <c r="R2520" i="1" s="1"/>
  <c r="U2516" i="1"/>
  <c r="R2516" i="1" s="1"/>
  <c r="U2512" i="1"/>
  <c r="R2512" i="1" s="1"/>
  <c r="U2508" i="1"/>
  <c r="R2508" i="1" s="1"/>
  <c r="U2504" i="1"/>
  <c r="R2504" i="1" s="1"/>
  <c r="U2440" i="1"/>
  <c r="R2440" i="1" s="1"/>
  <c r="U2436" i="1"/>
  <c r="R2436" i="1" s="1"/>
  <c r="U2432" i="1"/>
  <c r="R2432" i="1" s="1"/>
  <c r="U2428" i="1"/>
  <c r="R2428" i="1" s="1"/>
  <c r="U2424" i="1"/>
  <c r="R2424" i="1" s="1"/>
  <c r="U2420" i="1"/>
  <c r="R2420" i="1" s="1"/>
  <c r="U2416" i="1"/>
  <c r="R2416" i="1" s="1"/>
  <c r="U2412" i="1"/>
  <c r="R2412" i="1" s="1"/>
  <c r="U2408" i="1"/>
  <c r="R2408" i="1" s="1"/>
  <c r="U2404" i="1"/>
  <c r="R2404" i="1" s="1"/>
  <c r="U2400" i="1"/>
  <c r="R2400" i="1" s="1"/>
  <c r="U2396" i="1"/>
  <c r="R2396" i="1" s="1"/>
  <c r="U2392" i="1"/>
  <c r="R2392" i="1" s="1"/>
  <c r="U2388" i="1"/>
  <c r="R2388" i="1" s="1"/>
  <c r="U2384" i="1"/>
  <c r="R2384" i="1" s="1"/>
  <c r="U2380" i="1"/>
  <c r="R2380" i="1" s="1"/>
  <c r="U2376" i="1"/>
  <c r="R2376" i="1" s="1"/>
  <c r="U2372" i="1"/>
  <c r="R2372" i="1" s="1"/>
  <c r="U2368" i="1"/>
  <c r="R2368" i="1" s="1"/>
  <c r="U2364" i="1"/>
  <c r="R2364" i="1" s="1"/>
  <c r="U2360" i="1"/>
  <c r="R2360" i="1" s="1"/>
  <c r="U2356" i="1"/>
  <c r="R2356" i="1" s="1"/>
  <c r="U2352" i="1"/>
  <c r="R2352" i="1" s="1"/>
  <c r="U2348" i="1"/>
  <c r="R2348" i="1" s="1"/>
  <c r="U2344" i="1"/>
  <c r="R2344" i="1" s="1"/>
  <c r="U2328" i="1"/>
  <c r="R2328" i="1" s="1"/>
  <c r="U2324" i="1"/>
  <c r="R2324" i="1" s="1"/>
  <c r="U2160" i="1"/>
  <c r="R2160" i="1" s="1"/>
  <c r="U2156" i="1"/>
  <c r="R2156" i="1" s="1"/>
  <c r="U2152" i="1"/>
  <c r="R2152" i="1" s="1"/>
  <c r="U2148" i="1"/>
  <c r="R2148" i="1" s="1"/>
  <c r="U2144" i="1"/>
  <c r="R2144" i="1" s="1"/>
  <c r="U2140" i="1"/>
  <c r="R2140" i="1" s="1"/>
  <c r="U2136" i="1"/>
  <c r="R2136" i="1" s="1"/>
  <c r="U2132" i="1"/>
  <c r="R2132" i="1" s="1"/>
  <c r="U2128" i="1"/>
  <c r="R2128" i="1" s="1"/>
  <c r="U2124" i="1"/>
  <c r="R2124" i="1" s="1"/>
  <c r="U2000" i="1"/>
  <c r="R2000" i="1" s="1"/>
  <c r="U1996" i="1"/>
  <c r="R1996" i="1" s="1"/>
  <c r="U1992" i="1"/>
  <c r="R1992" i="1" s="1"/>
  <c r="U1988" i="1"/>
  <c r="R1988" i="1" s="1"/>
  <c r="U1984" i="1"/>
  <c r="R1984" i="1" s="1"/>
  <c r="U1920" i="1"/>
  <c r="R1920" i="1" s="1"/>
  <c r="U1916" i="1"/>
  <c r="R1916" i="1" s="1"/>
  <c r="U1912" i="1"/>
  <c r="R1912" i="1" s="1"/>
  <c r="U1908" i="1"/>
  <c r="R1908" i="1" s="1"/>
  <c r="U1904" i="1"/>
  <c r="R1904" i="1" s="1"/>
  <c r="U1880" i="1"/>
  <c r="R1880" i="1" s="1"/>
  <c r="U1876" i="1"/>
  <c r="R1876" i="1" s="1"/>
  <c r="U1872" i="1"/>
  <c r="R1872" i="1" s="1"/>
  <c r="U1868" i="1"/>
  <c r="R1868" i="1" s="1"/>
  <c r="U1864" i="1"/>
  <c r="R1864" i="1" s="1"/>
  <c r="U1820" i="1"/>
  <c r="R1820" i="1" s="1"/>
  <c r="U1816" i="1"/>
  <c r="R1816" i="1" s="1"/>
  <c r="U1812" i="1"/>
  <c r="R1812" i="1" s="1"/>
  <c r="U1808" i="1"/>
  <c r="R1808" i="1" s="1"/>
  <c r="U1804" i="1"/>
  <c r="R1804" i="1" s="1"/>
  <c r="U1800" i="1"/>
  <c r="R1800" i="1" s="1"/>
  <c r="U1796" i="1"/>
  <c r="R1796" i="1" s="1"/>
  <c r="U1792" i="1"/>
  <c r="R1792" i="1" s="1"/>
  <c r="U1788" i="1"/>
  <c r="R1788" i="1" s="1"/>
  <c r="U1784" i="1"/>
  <c r="R1784" i="1" s="1"/>
  <c r="U1780" i="1"/>
  <c r="R1780" i="1" s="1"/>
  <c r="U1776" i="1"/>
  <c r="R1776" i="1" s="1"/>
  <c r="U1772" i="1"/>
  <c r="R1772" i="1" s="1"/>
  <c r="U1768" i="1"/>
  <c r="R1768" i="1" s="1"/>
  <c r="U1740" i="1"/>
  <c r="R1740" i="1" s="1"/>
  <c r="U1736" i="1"/>
  <c r="R1736" i="1" s="1"/>
  <c r="U1732" i="1"/>
  <c r="R1732" i="1" s="1"/>
  <c r="U1728" i="1"/>
  <c r="R1728" i="1" s="1"/>
  <c r="U1724" i="1"/>
  <c r="R1724" i="1" s="1"/>
  <c r="U1720" i="1"/>
  <c r="R1720" i="1" s="1"/>
  <c r="U1716" i="1"/>
  <c r="R1716" i="1" s="1"/>
  <c r="U1712" i="1"/>
  <c r="R1712" i="1" s="1"/>
  <c r="U1708" i="1"/>
  <c r="R1708" i="1" s="1"/>
  <c r="U1704" i="1"/>
  <c r="R1704" i="1" s="1"/>
  <c r="U1700" i="1"/>
  <c r="R1700" i="1" s="1"/>
  <c r="U1696" i="1"/>
  <c r="R1696" i="1" s="1"/>
  <c r="U1692" i="1"/>
  <c r="R1692" i="1" s="1"/>
  <c r="U1688" i="1"/>
  <c r="R1688" i="1" s="1"/>
  <c r="U1684" i="1"/>
  <c r="R1684" i="1" s="1"/>
  <c r="U1600" i="1"/>
  <c r="R1600" i="1" s="1"/>
  <c r="U1596" i="1"/>
  <c r="R1596" i="1" s="1"/>
  <c r="U1592" i="1"/>
  <c r="R1592" i="1" s="1"/>
  <c r="U1588" i="1"/>
  <c r="R1588" i="1" s="1"/>
  <c r="U1584" i="1"/>
  <c r="R1584" i="1" s="1"/>
  <c r="U1580" i="1"/>
  <c r="R1580" i="1" s="1"/>
  <c r="U1576" i="1"/>
  <c r="R1576" i="1" s="1"/>
  <c r="U1572" i="1"/>
  <c r="R1572" i="1" s="1"/>
  <c r="U1568" i="1"/>
  <c r="R1568" i="1" s="1"/>
  <c r="U1564" i="1"/>
  <c r="R1564" i="1" s="1"/>
  <c r="U1560" i="1"/>
  <c r="R1560" i="1" s="1"/>
  <c r="U1556" i="1"/>
  <c r="R1556" i="1" s="1"/>
  <c r="U1552" i="1"/>
  <c r="R1552" i="1" s="1"/>
  <c r="U1548" i="1"/>
  <c r="R1548" i="1" s="1"/>
  <c r="U1544" i="1"/>
  <c r="R1544" i="1" s="1"/>
  <c r="U1500" i="1"/>
  <c r="R1500" i="1" s="1"/>
  <c r="U1496" i="1"/>
  <c r="R1496" i="1" s="1"/>
  <c r="U1492" i="1"/>
  <c r="R1492" i="1" s="1"/>
  <c r="U1488" i="1"/>
  <c r="R1488" i="1" s="1"/>
  <c r="U1484" i="1"/>
  <c r="R1484" i="1" s="1"/>
  <c r="U1460" i="1"/>
  <c r="R1460" i="1" s="1"/>
  <c r="U1456" i="1"/>
  <c r="R1456" i="1" s="1"/>
  <c r="U1452" i="1"/>
  <c r="R1452" i="1" s="1"/>
  <c r="U1448" i="1"/>
  <c r="R1448" i="1" s="1"/>
  <c r="U1444" i="1"/>
  <c r="R1444" i="1" s="1"/>
  <c r="U1440" i="1"/>
  <c r="R1440" i="1" s="1"/>
  <c r="U1436" i="1"/>
  <c r="R1436" i="1" s="1"/>
  <c r="U1432" i="1"/>
  <c r="R1432" i="1" s="1"/>
  <c r="U1428" i="1"/>
  <c r="R1428" i="1" s="1"/>
  <c r="U1424" i="1"/>
  <c r="R1424" i="1" s="1"/>
  <c r="U1420" i="1"/>
  <c r="R1420" i="1" s="1"/>
  <c r="U1416" i="1"/>
  <c r="R1416" i="1" s="1"/>
  <c r="U1412" i="1"/>
  <c r="R1412" i="1" s="1"/>
  <c r="U1408" i="1"/>
  <c r="R1408" i="1" s="1"/>
  <c r="U1344" i="1"/>
  <c r="R1344" i="1" s="1"/>
  <c r="U1340" i="1"/>
  <c r="R1340" i="1" s="1"/>
  <c r="U1336" i="1"/>
  <c r="R1336" i="1" s="1"/>
  <c r="U1332" i="1"/>
  <c r="R1332" i="1" s="1"/>
  <c r="U1328" i="1"/>
  <c r="R1328" i="1" s="1"/>
  <c r="U1324" i="1"/>
  <c r="R1324" i="1" s="1"/>
  <c r="U1320" i="1"/>
  <c r="R1320" i="1" s="1"/>
  <c r="U1316" i="1"/>
  <c r="R1316" i="1" s="1"/>
  <c r="U1312" i="1"/>
  <c r="R1312" i="1" s="1"/>
  <c r="U1308" i="1"/>
  <c r="R1308" i="1" s="1"/>
  <c r="U1244" i="1"/>
  <c r="R1244" i="1" s="1"/>
  <c r="U1240" i="1"/>
  <c r="R1240" i="1" s="1"/>
  <c r="U1236" i="1"/>
  <c r="R1236" i="1" s="1"/>
  <c r="U1232" i="1"/>
  <c r="R1232" i="1" s="1"/>
  <c r="U1228" i="1"/>
  <c r="R1228" i="1" s="1"/>
  <c r="U1184" i="1"/>
  <c r="R1184" i="1" s="1"/>
  <c r="U1180" i="1"/>
  <c r="R1180" i="1" s="1"/>
  <c r="U1176" i="1"/>
  <c r="R1176" i="1" s="1"/>
  <c r="U1172" i="1"/>
  <c r="R1172" i="1" s="1"/>
  <c r="U1168" i="1"/>
  <c r="R1168" i="1" s="1"/>
  <c r="U1164" i="1"/>
  <c r="R1164" i="1" s="1"/>
  <c r="U1160" i="1"/>
  <c r="R1160" i="1" s="1"/>
  <c r="U1156" i="1"/>
  <c r="R1156" i="1" s="1"/>
  <c r="U1152" i="1"/>
  <c r="R1152" i="1" s="1"/>
  <c r="U1148" i="1"/>
  <c r="R1148" i="1" s="1"/>
  <c r="U1144" i="1"/>
  <c r="R1144" i="1" s="1"/>
  <c r="U1140" i="1"/>
  <c r="R1140" i="1" s="1"/>
  <c r="U1136" i="1"/>
  <c r="R1136" i="1" s="1"/>
  <c r="U1132" i="1"/>
  <c r="R1132" i="1" s="1"/>
  <c r="U1128" i="1"/>
  <c r="R1128" i="1" s="1"/>
  <c r="U1124" i="1"/>
  <c r="R1124" i="1" s="1"/>
  <c r="U1120" i="1"/>
  <c r="R1120" i="1" s="1"/>
  <c r="U1116" i="1"/>
  <c r="R1116" i="1" s="1"/>
  <c r="U1112" i="1"/>
  <c r="R1112" i="1" s="1"/>
  <c r="U1108" i="1"/>
  <c r="R1108" i="1" s="1"/>
  <c r="U1104" i="1"/>
  <c r="R1104" i="1" s="1"/>
  <c r="U1100" i="1"/>
  <c r="R1100" i="1" s="1"/>
  <c r="U1096" i="1"/>
  <c r="R1096" i="1" s="1"/>
  <c r="U1092" i="1"/>
  <c r="R1092" i="1" s="1"/>
  <c r="U1088" i="1"/>
  <c r="R1088" i="1" s="1"/>
  <c r="U1084" i="1"/>
  <c r="R1084" i="1" s="1"/>
  <c r="U1080" i="1"/>
  <c r="R1080" i="1" s="1"/>
  <c r="U1076" i="1"/>
  <c r="R1076" i="1" s="1"/>
  <c r="U1072" i="1"/>
  <c r="R1072" i="1" s="1"/>
  <c r="U1068" i="1"/>
  <c r="R1068" i="1" s="1"/>
  <c r="U1064" i="1"/>
  <c r="R1064" i="1" s="1"/>
  <c r="U1060" i="1"/>
  <c r="R1060" i="1" s="1"/>
  <c r="U1056" i="1"/>
  <c r="R1056" i="1" s="1"/>
  <c r="U1052" i="1"/>
  <c r="R1052" i="1" s="1"/>
  <c r="U1048" i="1"/>
  <c r="R1048" i="1" s="1"/>
  <c r="U1044" i="1"/>
  <c r="R1044" i="1" s="1"/>
  <c r="U1020" i="1"/>
  <c r="R1020" i="1" s="1"/>
  <c r="U1016" i="1"/>
  <c r="R1016" i="1" s="1"/>
  <c r="U1012" i="1"/>
  <c r="R1012" i="1" s="1"/>
  <c r="U1008" i="1"/>
  <c r="R1008" i="1" s="1"/>
  <c r="U1004" i="1"/>
  <c r="R1004" i="1" s="1"/>
  <c r="U1000" i="1"/>
  <c r="R1000" i="1" s="1"/>
  <c r="U996" i="1"/>
  <c r="R996" i="1" s="1"/>
  <c r="U992" i="1"/>
  <c r="R992" i="1" s="1"/>
  <c r="U988" i="1"/>
  <c r="R988" i="1" s="1"/>
  <c r="U984" i="1"/>
  <c r="R984" i="1" s="1"/>
  <c r="U980" i="1"/>
  <c r="R980" i="1" s="1"/>
  <c r="U976" i="1"/>
  <c r="R976" i="1" s="1"/>
  <c r="U972" i="1"/>
  <c r="R972" i="1" s="1"/>
  <c r="U968" i="1"/>
  <c r="R968" i="1" s="1"/>
  <c r="U964" i="1"/>
  <c r="R964" i="1" s="1"/>
  <c r="U960" i="1"/>
  <c r="R960" i="1" s="1"/>
  <c r="U956" i="1"/>
  <c r="R956" i="1" s="1"/>
  <c r="U952" i="1"/>
  <c r="R952" i="1" s="1"/>
  <c r="U948" i="1"/>
  <c r="R948" i="1" s="1"/>
  <c r="U944" i="1"/>
  <c r="R944" i="1" s="1"/>
  <c r="U940" i="1"/>
  <c r="R940" i="1" s="1"/>
  <c r="U936" i="1"/>
  <c r="R936" i="1" s="1"/>
  <c r="U932" i="1"/>
  <c r="R932" i="1" s="1"/>
  <c r="U928" i="1"/>
  <c r="R928" i="1" s="1"/>
  <c r="U924" i="1"/>
  <c r="R924" i="1" s="1"/>
  <c r="U920" i="1"/>
  <c r="R920" i="1" s="1"/>
  <c r="U916" i="1"/>
  <c r="R916" i="1" s="1"/>
  <c r="U912" i="1"/>
  <c r="R912" i="1" s="1"/>
  <c r="U908" i="1"/>
  <c r="R908" i="1" s="1"/>
  <c r="U904" i="1"/>
  <c r="R904" i="1" s="1"/>
  <c r="U900" i="1"/>
  <c r="R900" i="1" s="1"/>
  <c r="U896" i="1"/>
  <c r="R896" i="1" s="1"/>
  <c r="U892" i="1"/>
  <c r="R892" i="1" s="1"/>
  <c r="U888" i="1"/>
  <c r="R888" i="1" s="1"/>
  <c r="U884" i="1"/>
  <c r="R884" i="1" s="1"/>
  <c r="U880" i="1"/>
  <c r="R880" i="1" s="1"/>
  <c r="U876" i="1"/>
  <c r="R876" i="1" s="1"/>
  <c r="U872" i="1"/>
  <c r="R872" i="1" s="1"/>
  <c r="U868" i="1"/>
  <c r="R868" i="1" s="1"/>
  <c r="U864" i="1"/>
  <c r="R864" i="1" s="1"/>
  <c r="U780" i="1"/>
  <c r="R780" i="1" s="1"/>
  <c r="U776" i="1"/>
  <c r="R776" i="1" s="1"/>
  <c r="U772" i="1"/>
  <c r="R772" i="1" s="1"/>
  <c r="U768" i="1"/>
  <c r="R768" i="1" s="1"/>
  <c r="U764" i="1"/>
  <c r="R764" i="1" s="1"/>
  <c r="U720" i="1"/>
  <c r="R720" i="1" s="1"/>
  <c r="U716" i="1"/>
  <c r="R716" i="1" s="1"/>
  <c r="U712" i="1"/>
  <c r="R712" i="1" s="1"/>
  <c r="U708" i="1"/>
  <c r="R708" i="1" s="1"/>
  <c r="U704" i="1"/>
  <c r="R704" i="1" s="1"/>
  <c r="U700" i="1"/>
  <c r="R700" i="1" s="1"/>
  <c r="U696" i="1"/>
  <c r="R696" i="1" s="1"/>
  <c r="U692" i="1"/>
  <c r="R692" i="1" s="1"/>
  <c r="U688" i="1"/>
  <c r="R688" i="1" s="1"/>
  <c r="U684" i="1"/>
  <c r="R684" i="1" s="1"/>
  <c r="U680" i="1"/>
  <c r="R680" i="1" s="1"/>
  <c r="U676" i="1"/>
  <c r="R676" i="1" s="1"/>
  <c r="U672" i="1"/>
  <c r="R672" i="1" s="1"/>
  <c r="U668" i="1"/>
  <c r="R668" i="1" s="1"/>
  <c r="U664" i="1"/>
  <c r="R664" i="1" s="1"/>
  <c r="U640" i="1"/>
  <c r="R640" i="1" s="1"/>
  <c r="U636" i="1"/>
  <c r="R636" i="1" s="1"/>
  <c r="U632" i="1"/>
  <c r="R632" i="1" s="1"/>
  <c r="U628" i="1"/>
  <c r="R628" i="1" s="1"/>
  <c r="U624" i="1"/>
  <c r="R624" i="1" s="1"/>
  <c r="U620" i="1"/>
  <c r="R620" i="1" s="1"/>
  <c r="U616" i="1"/>
  <c r="R616" i="1" s="1"/>
  <c r="U612" i="1"/>
  <c r="R612" i="1" s="1"/>
  <c r="U608" i="1"/>
  <c r="R608" i="1" s="1"/>
  <c r="U604" i="1"/>
  <c r="R604" i="1" s="1"/>
  <c r="U600" i="1"/>
  <c r="R600" i="1" s="1"/>
  <c r="U596" i="1"/>
  <c r="R596" i="1" s="1"/>
  <c r="U592" i="1"/>
  <c r="R592" i="1" s="1"/>
  <c r="U588" i="1"/>
  <c r="R588" i="1" s="1"/>
  <c r="U584" i="1"/>
  <c r="R584" i="1" s="1"/>
  <c r="U580" i="1"/>
  <c r="R580" i="1" s="1"/>
  <c r="U576" i="1"/>
  <c r="R576" i="1" s="1"/>
  <c r="U572" i="1"/>
  <c r="R572" i="1" s="1"/>
  <c r="U568" i="1"/>
  <c r="R568" i="1" s="1"/>
  <c r="U564" i="1"/>
  <c r="R564" i="1" s="1"/>
  <c r="U560" i="1"/>
  <c r="R560" i="1" s="1"/>
  <c r="U556" i="1"/>
  <c r="R556" i="1" s="1"/>
  <c r="U552" i="1"/>
  <c r="R552" i="1" s="1"/>
  <c r="U548" i="1"/>
  <c r="R548" i="1" s="1"/>
  <c r="U544" i="1"/>
  <c r="R544" i="1" s="1"/>
  <c r="U520" i="1"/>
  <c r="R520" i="1" s="1"/>
  <c r="U516" i="1"/>
  <c r="R516" i="1" s="1"/>
  <c r="U512" i="1"/>
  <c r="R512" i="1" s="1"/>
  <c r="U508" i="1"/>
  <c r="R508" i="1" s="1"/>
  <c r="U504" i="1"/>
  <c r="R504" i="1" s="1"/>
  <c r="U500" i="1"/>
  <c r="R500" i="1" s="1"/>
  <c r="U496" i="1"/>
  <c r="R496" i="1" s="1"/>
  <c r="U492" i="1"/>
  <c r="R492" i="1" s="1"/>
  <c r="U488" i="1"/>
  <c r="R488" i="1" s="1"/>
  <c r="U484" i="1"/>
  <c r="R484" i="1" s="1"/>
  <c r="U480" i="1"/>
  <c r="R480" i="1" s="1"/>
  <c r="U476" i="1"/>
  <c r="R476" i="1" s="1"/>
  <c r="U472" i="1"/>
  <c r="R472" i="1" s="1"/>
  <c r="U468" i="1"/>
  <c r="R468" i="1" s="1"/>
  <c r="U464" i="1"/>
  <c r="R464" i="1" s="1"/>
  <c r="U460" i="1"/>
  <c r="R460" i="1" s="1"/>
  <c r="U456" i="1"/>
  <c r="R456" i="1" s="1"/>
  <c r="U452" i="1"/>
  <c r="R452" i="1" s="1"/>
  <c r="U448" i="1"/>
  <c r="R448" i="1" s="1"/>
  <c r="U444" i="1"/>
  <c r="R444" i="1" s="1"/>
  <c r="U440" i="1"/>
  <c r="R440" i="1" s="1"/>
  <c r="U436" i="1"/>
  <c r="R436" i="1" s="1"/>
  <c r="U432" i="1"/>
  <c r="R432" i="1" s="1"/>
  <c r="U428" i="1"/>
  <c r="R428" i="1" s="1"/>
  <c r="U424" i="1"/>
  <c r="R424" i="1" s="1"/>
  <c r="U240" i="1"/>
  <c r="R240" i="1" s="1"/>
  <c r="U236" i="1"/>
  <c r="R236" i="1" s="1"/>
  <c r="U232" i="1"/>
  <c r="R232" i="1" s="1"/>
  <c r="U228" i="1"/>
  <c r="R228" i="1" s="1"/>
  <c r="U224" i="1"/>
  <c r="R224" i="1" s="1"/>
  <c r="U220" i="1"/>
  <c r="R220" i="1" s="1"/>
  <c r="U216" i="1"/>
  <c r="R216" i="1" s="1"/>
  <c r="U212" i="1"/>
  <c r="R212" i="1" s="1"/>
  <c r="U208" i="1"/>
  <c r="R208" i="1" s="1"/>
  <c r="U204" i="1"/>
  <c r="R204" i="1" s="1"/>
  <c r="U200" i="1"/>
  <c r="R200" i="1" s="1"/>
  <c r="U196" i="1"/>
  <c r="R196" i="1" s="1"/>
  <c r="U192" i="1"/>
  <c r="R192" i="1" s="1"/>
  <c r="U188" i="1"/>
  <c r="R188" i="1" s="1"/>
  <c r="U184" i="1"/>
  <c r="R184" i="1" s="1"/>
  <c r="U180" i="1"/>
  <c r="R180" i="1" s="1"/>
  <c r="U176" i="1"/>
  <c r="R176" i="1" s="1"/>
  <c r="U172" i="1"/>
  <c r="R172" i="1" s="1"/>
  <c r="U168" i="1"/>
  <c r="R168" i="1" s="1"/>
  <c r="U164" i="1"/>
  <c r="R164" i="1" s="1"/>
  <c r="U160" i="1"/>
  <c r="R160" i="1" s="1"/>
  <c r="U156" i="1"/>
  <c r="R156" i="1" s="1"/>
  <c r="U152" i="1"/>
  <c r="R152" i="1" s="1"/>
  <c r="U148" i="1"/>
  <c r="R148" i="1" s="1"/>
  <c r="U144" i="1"/>
  <c r="R144" i="1" s="1"/>
  <c r="U140" i="1"/>
  <c r="R140" i="1" s="1"/>
  <c r="U136" i="1"/>
  <c r="R136" i="1" s="1"/>
  <c r="U132" i="1"/>
  <c r="R132" i="1" s="1"/>
  <c r="U128" i="1"/>
  <c r="R128" i="1" s="1"/>
  <c r="U124" i="1"/>
  <c r="R124" i="1" s="1"/>
  <c r="U2391" i="1"/>
  <c r="R2391" i="1" s="1"/>
  <c r="U2387" i="1"/>
  <c r="R2387" i="1" s="1"/>
  <c r="U2383" i="1"/>
  <c r="R2383" i="1" s="1"/>
  <c r="U2379" i="1"/>
  <c r="R2379" i="1" s="1"/>
  <c r="U2375" i="1"/>
  <c r="R2375" i="1" s="1"/>
  <c r="U2371" i="1"/>
  <c r="R2371" i="1" s="1"/>
  <c r="U2367" i="1"/>
  <c r="R2367" i="1" s="1"/>
  <c r="U2363" i="1"/>
  <c r="R2363" i="1" s="1"/>
  <c r="U2359" i="1"/>
  <c r="R2359" i="1" s="1"/>
  <c r="U2355" i="1"/>
  <c r="R2355" i="1" s="1"/>
  <c r="U2351" i="1"/>
  <c r="R2351" i="1" s="1"/>
  <c r="U2347" i="1"/>
  <c r="R2347" i="1" s="1"/>
  <c r="U2343" i="1"/>
  <c r="R2343" i="1" s="1"/>
  <c r="U2339" i="1"/>
  <c r="R2339" i="1" s="1"/>
  <c r="U2335" i="1"/>
  <c r="R2335" i="1" s="1"/>
  <c r="U2331" i="1"/>
  <c r="R2331" i="1" s="1"/>
  <c r="U2327" i="1"/>
  <c r="R2327" i="1" s="1"/>
  <c r="U2323" i="1"/>
  <c r="R2323" i="1" s="1"/>
  <c r="U2319" i="1"/>
  <c r="R2319" i="1" s="1"/>
  <c r="U2315" i="1"/>
  <c r="R2315" i="1" s="1"/>
  <c r="U2311" i="1"/>
  <c r="R2311" i="1" s="1"/>
  <c r="U2307" i="1"/>
  <c r="R2307" i="1" s="1"/>
  <c r="U2303" i="1"/>
  <c r="R2303" i="1" s="1"/>
  <c r="U2299" i="1"/>
  <c r="R2299" i="1" s="1"/>
  <c r="U2295" i="1"/>
  <c r="R2295" i="1" s="1"/>
  <c r="U2291" i="1"/>
  <c r="R2291" i="1" s="1"/>
  <c r="U2287" i="1"/>
  <c r="R2287" i="1" s="1"/>
  <c r="U2283" i="1"/>
  <c r="R2283" i="1" s="1"/>
  <c r="U2279" i="1"/>
  <c r="R2279" i="1" s="1"/>
  <c r="U2275" i="1"/>
  <c r="R2275" i="1" s="1"/>
  <c r="U2271" i="1"/>
  <c r="R2271" i="1" s="1"/>
  <c r="U2267" i="1"/>
  <c r="R2267" i="1" s="1"/>
  <c r="U2263" i="1"/>
  <c r="R2263" i="1" s="1"/>
  <c r="U2259" i="1"/>
  <c r="R2259" i="1" s="1"/>
  <c r="U2255" i="1"/>
  <c r="R2255" i="1" s="1"/>
  <c r="U2251" i="1"/>
  <c r="R2251" i="1" s="1"/>
  <c r="U2247" i="1"/>
  <c r="R2247" i="1" s="1"/>
  <c r="U2243" i="1"/>
  <c r="R2243" i="1" s="1"/>
  <c r="U2239" i="1"/>
  <c r="R2239" i="1" s="1"/>
  <c r="U2235" i="1"/>
  <c r="R2235" i="1" s="1"/>
  <c r="U2231" i="1"/>
  <c r="R2231" i="1" s="1"/>
  <c r="U2227" i="1"/>
  <c r="R2227" i="1" s="1"/>
  <c r="U2223" i="1"/>
  <c r="R2223" i="1" s="1"/>
  <c r="U2219" i="1"/>
  <c r="R2219" i="1" s="1"/>
  <c r="U2215" i="1"/>
  <c r="R2215" i="1" s="1"/>
  <c r="U2211" i="1"/>
  <c r="R2211" i="1" s="1"/>
  <c r="U2207" i="1"/>
  <c r="R2207" i="1" s="1"/>
  <c r="U2203" i="1"/>
  <c r="R2203" i="1" s="1"/>
  <c r="U2199" i="1"/>
  <c r="R2199" i="1" s="1"/>
  <c r="U2195" i="1"/>
  <c r="R2195" i="1" s="1"/>
  <c r="U2191" i="1"/>
  <c r="R2191" i="1" s="1"/>
  <c r="U2187" i="1"/>
  <c r="R2187" i="1" s="1"/>
  <c r="U2183" i="1"/>
  <c r="R2183" i="1" s="1"/>
  <c r="U2179" i="1"/>
  <c r="R2179" i="1" s="1"/>
  <c r="U2175" i="1"/>
  <c r="R2175" i="1" s="1"/>
  <c r="U2171" i="1"/>
  <c r="R2171" i="1" s="1"/>
  <c r="U2167" i="1"/>
  <c r="R2167" i="1" s="1"/>
  <c r="U2163" i="1"/>
  <c r="R2163" i="1" s="1"/>
  <c r="U2159" i="1"/>
  <c r="R2159" i="1" s="1"/>
  <c r="U2155" i="1"/>
  <c r="R2155" i="1" s="1"/>
  <c r="U2151" i="1"/>
  <c r="R2151" i="1" s="1"/>
  <c r="U2147" i="1"/>
  <c r="R2147" i="1" s="1"/>
  <c r="U2143" i="1"/>
  <c r="R2143" i="1" s="1"/>
  <c r="U2139" i="1"/>
  <c r="R2139" i="1" s="1"/>
  <c r="U2135" i="1"/>
  <c r="R2135" i="1" s="1"/>
  <c r="U2131" i="1"/>
  <c r="R2131" i="1" s="1"/>
  <c r="U2127" i="1"/>
  <c r="R2127" i="1" s="1"/>
  <c r="U2123" i="1"/>
  <c r="R2123" i="1" s="1"/>
  <c r="U2119" i="1"/>
  <c r="R2119" i="1" s="1"/>
  <c r="U2115" i="1"/>
  <c r="R2115" i="1" s="1"/>
  <c r="U2111" i="1"/>
  <c r="R2111" i="1" s="1"/>
  <c r="U2107" i="1"/>
  <c r="R2107" i="1" s="1"/>
  <c r="U2103" i="1"/>
  <c r="R2103" i="1" s="1"/>
  <c r="U2099" i="1"/>
  <c r="R2099" i="1" s="1"/>
  <c r="U2095" i="1"/>
  <c r="R2095" i="1" s="1"/>
  <c r="U2091" i="1"/>
  <c r="R2091" i="1" s="1"/>
  <c r="U2087" i="1"/>
  <c r="R2087" i="1" s="1"/>
  <c r="U2083" i="1"/>
  <c r="R2083" i="1" s="1"/>
  <c r="U2079" i="1"/>
  <c r="R2079" i="1" s="1"/>
  <c r="U2075" i="1"/>
  <c r="R2075" i="1" s="1"/>
  <c r="U2071" i="1"/>
  <c r="R2071" i="1" s="1"/>
  <c r="U2067" i="1"/>
  <c r="R2067" i="1" s="1"/>
  <c r="U2063" i="1"/>
  <c r="R2063" i="1" s="1"/>
  <c r="U2059" i="1"/>
  <c r="R2059" i="1" s="1"/>
  <c r="U2055" i="1"/>
  <c r="R2055" i="1" s="1"/>
  <c r="U2051" i="1"/>
  <c r="R2051" i="1" s="1"/>
  <c r="U2047" i="1"/>
  <c r="R2047" i="1" s="1"/>
  <c r="U2043" i="1"/>
  <c r="R2043" i="1" s="1"/>
  <c r="U2039" i="1"/>
  <c r="R2039" i="1" s="1"/>
  <c r="U2035" i="1"/>
  <c r="R2035" i="1" s="1"/>
  <c r="U2031" i="1"/>
  <c r="R2031" i="1" s="1"/>
  <c r="U2027" i="1"/>
  <c r="R2027" i="1" s="1"/>
  <c r="U2023" i="1"/>
  <c r="R2023" i="1" s="1"/>
  <c r="U2019" i="1"/>
  <c r="R2019" i="1" s="1"/>
  <c r="U2015" i="1"/>
  <c r="R2015" i="1" s="1"/>
  <c r="U2011" i="1"/>
  <c r="R2011" i="1" s="1"/>
  <c r="U2007" i="1"/>
  <c r="R2007" i="1" s="1"/>
  <c r="U2003" i="1"/>
  <c r="R2003" i="1" s="1"/>
  <c r="U1999" i="1"/>
  <c r="R1999" i="1" s="1"/>
  <c r="U1995" i="1"/>
  <c r="R1995" i="1" s="1"/>
  <c r="U1991" i="1"/>
  <c r="R1991" i="1" s="1"/>
  <c r="U1987" i="1"/>
  <c r="R1987" i="1" s="1"/>
  <c r="U1983" i="1"/>
  <c r="R1983" i="1" s="1"/>
  <c r="U1979" i="1"/>
  <c r="R1979" i="1" s="1"/>
  <c r="U1975" i="1"/>
  <c r="R1975" i="1" s="1"/>
  <c r="U1971" i="1"/>
  <c r="R1971" i="1" s="1"/>
  <c r="U1967" i="1"/>
  <c r="R1967" i="1" s="1"/>
  <c r="U1963" i="1"/>
  <c r="R1963" i="1" s="1"/>
  <c r="U1959" i="1"/>
  <c r="R1959" i="1" s="1"/>
  <c r="U1955" i="1"/>
  <c r="R1955" i="1" s="1"/>
  <c r="U1951" i="1"/>
  <c r="R1951" i="1" s="1"/>
  <c r="U1947" i="1"/>
  <c r="R1947" i="1" s="1"/>
  <c r="U1943" i="1"/>
  <c r="R1943" i="1" s="1"/>
  <c r="U1939" i="1"/>
  <c r="R1939" i="1" s="1"/>
  <c r="U1935" i="1"/>
  <c r="R1935" i="1" s="1"/>
  <c r="U1931" i="1"/>
  <c r="R1931" i="1" s="1"/>
  <c r="U1927" i="1"/>
  <c r="R1927" i="1" s="1"/>
  <c r="U1923" i="1"/>
  <c r="R1923" i="1" s="1"/>
  <c r="U1919" i="1"/>
  <c r="R1919" i="1" s="1"/>
  <c r="U1915" i="1"/>
  <c r="R1915" i="1" s="1"/>
  <c r="U1911" i="1"/>
  <c r="R1911" i="1" s="1"/>
  <c r="U1907" i="1"/>
  <c r="R1907" i="1" s="1"/>
  <c r="U1903" i="1"/>
  <c r="R1903" i="1" s="1"/>
  <c r="U1899" i="1"/>
  <c r="R1899" i="1" s="1"/>
  <c r="U1895" i="1"/>
  <c r="R1895" i="1" s="1"/>
  <c r="U1891" i="1"/>
  <c r="R1891" i="1" s="1"/>
  <c r="U1887" i="1"/>
  <c r="R1887" i="1" s="1"/>
  <c r="U1883" i="1"/>
  <c r="R1883" i="1" s="1"/>
  <c r="U1879" i="1"/>
  <c r="R1879" i="1" s="1"/>
  <c r="U1875" i="1"/>
  <c r="R1875" i="1" s="1"/>
  <c r="U1871" i="1"/>
  <c r="R1871" i="1" s="1"/>
  <c r="U1867" i="1"/>
  <c r="R1867" i="1" s="1"/>
  <c r="U1863" i="1"/>
  <c r="R1863" i="1" s="1"/>
  <c r="U1859" i="1"/>
  <c r="R1859" i="1" s="1"/>
  <c r="U1855" i="1"/>
  <c r="R1855" i="1" s="1"/>
  <c r="U1851" i="1"/>
  <c r="R1851" i="1" s="1"/>
  <c r="U1847" i="1"/>
  <c r="R1847" i="1" s="1"/>
  <c r="U1843" i="1"/>
  <c r="R1843" i="1" s="1"/>
  <c r="U1839" i="1"/>
  <c r="R1839" i="1" s="1"/>
  <c r="U1835" i="1"/>
  <c r="R1835" i="1" s="1"/>
  <c r="U1831" i="1"/>
  <c r="R1831" i="1" s="1"/>
  <c r="U1827" i="1"/>
  <c r="R1827" i="1" s="1"/>
  <c r="U1823" i="1"/>
  <c r="R1823" i="1" s="1"/>
  <c r="U1819" i="1"/>
  <c r="R1819" i="1" s="1"/>
  <c r="U1815" i="1"/>
  <c r="R1815" i="1" s="1"/>
  <c r="U1811" i="1"/>
  <c r="R1811" i="1" s="1"/>
  <c r="U1807" i="1"/>
  <c r="R1807" i="1" s="1"/>
  <c r="U1803" i="1"/>
  <c r="R1803" i="1" s="1"/>
  <c r="U1799" i="1"/>
  <c r="R1799" i="1" s="1"/>
  <c r="U1795" i="1"/>
  <c r="R1795" i="1" s="1"/>
  <c r="U1791" i="1"/>
  <c r="R1791" i="1" s="1"/>
  <c r="U1787" i="1"/>
  <c r="R1787" i="1" s="1"/>
  <c r="U1783" i="1"/>
  <c r="R1783" i="1" s="1"/>
  <c r="U1779" i="1"/>
  <c r="R1779" i="1" s="1"/>
  <c r="U1775" i="1"/>
  <c r="R1775" i="1" s="1"/>
  <c r="U1771" i="1"/>
  <c r="R1771" i="1" s="1"/>
  <c r="U1767" i="1"/>
  <c r="R1767" i="1" s="1"/>
  <c r="U1763" i="1"/>
  <c r="R1763" i="1" s="1"/>
  <c r="U1759" i="1"/>
  <c r="R1759" i="1" s="1"/>
  <c r="U1755" i="1"/>
  <c r="R1755" i="1" s="1"/>
  <c r="U1751" i="1"/>
  <c r="R1751" i="1" s="1"/>
  <c r="U1747" i="1"/>
  <c r="R1747" i="1" s="1"/>
  <c r="U1743" i="1"/>
  <c r="R1743" i="1" s="1"/>
  <c r="U1739" i="1"/>
  <c r="R1739" i="1" s="1"/>
  <c r="U1735" i="1"/>
  <c r="R1735" i="1" s="1"/>
  <c r="U1731" i="1"/>
  <c r="R1731" i="1" s="1"/>
  <c r="U1727" i="1"/>
  <c r="R1727" i="1" s="1"/>
  <c r="U1723" i="1"/>
  <c r="R1723" i="1" s="1"/>
  <c r="U1719" i="1"/>
  <c r="R1719" i="1" s="1"/>
  <c r="U1715" i="1"/>
  <c r="R1715" i="1" s="1"/>
  <c r="U1711" i="1"/>
  <c r="R1711" i="1" s="1"/>
  <c r="U1707" i="1"/>
  <c r="R1707" i="1" s="1"/>
  <c r="U1703" i="1"/>
  <c r="R1703" i="1" s="1"/>
  <c r="U1699" i="1"/>
  <c r="R1699" i="1" s="1"/>
  <c r="U1695" i="1"/>
  <c r="R1695" i="1" s="1"/>
  <c r="U1691" i="1"/>
  <c r="R1691" i="1" s="1"/>
  <c r="U1687" i="1"/>
  <c r="R1687" i="1" s="1"/>
  <c r="U1683" i="1"/>
  <c r="R1683" i="1" s="1"/>
  <c r="U1679" i="1"/>
  <c r="R1679" i="1" s="1"/>
  <c r="U1675" i="1"/>
  <c r="R1675" i="1" s="1"/>
  <c r="U1671" i="1"/>
  <c r="R1671" i="1" s="1"/>
  <c r="U1667" i="1"/>
  <c r="R1667" i="1" s="1"/>
  <c r="U1663" i="1"/>
  <c r="R1663" i="1" s="1"/>
  <c r="U1659" i="1"/>
  <c r="R1659" i="1" s="1"/>
  <c r="U1655" i="1"/>
  <c r="R1655" i="1" s="1"/>
  <c r="U1651" i="1"/>
  <c r="R1651" i="1" s="1"/>
  <c r="U1647" i="1"/>
  <c r="R1647" i="1" s="1"/>
  <c r="U1643" i="1"/>
  <c r="R1643" i="1" s="1"/>
  <c r="U1639" i="1"/>
  <c r="R1639" i="1" s="1"/>
  <c r="U1635" i="1"/>
  <c r="R1635" i="1" s="1"/>
  <c r="U1631" i="1"/>
  <c r="R1631" i="1" s="1"/>
  <c r="U1627" i="1"/>
  <c r="R1627" i="1" s="1"/>
  <c r="U1623" i="1"/>
  <c r="R1623" i="1" s="1"/>
  <c r="U1619" i="1"/>
  <c r="R1619" i="1" s="1"/>
  <c r="U1615" i="1"/>
  <c r="R1615" i="1" s="1"/>
  <c r="U1611" i="1"/>
  <c r="R1611" i="1" s="1"/>
  <c r="U1607" i="1"/>
  <c r="R1607" i="1" s="1"/>
  <c r="U1603" i="1"/>
  <c r="R1603" i="1" s="1"/>
  <c r="U1599" i="1"/>
  <c r="R1599" i="1" s="1"/>
  <c r="U1595" i="1"/>
  <c r="R1595" i="1" s="1"/>
  <c r="U1591" i="1"/>
  <c r="R1591" i="1" s="1"/>
  <c r="U1587" i="1"/>
  <c r="R1587" i="1" s="1"/>
  <c r="U1583" i="1"/>
  <c r="R1583" i="1" s="1"/>
  <c r="U1579" i="1"/>
  <c r="R1579" i="1" s="1"/>
  <c r="U1575" i="1"/>
  <c r="R1575" i="1" s="1"/>
  <c r="U1571" i="1"/>
  <c r="R1571" i="1" s="1"/>
  <c r="U1567" i="1"/>
  <c r="R1567" i="1" s="1"/>
  <c r="U1563" i="1"/>
  <c r="R1563" i="1" s="1"/>
  <c r="U1559" i="1"/>
  <c r="R1559" i="1" s="1"/>
  <c r="U1555" i="1"/>
  <c r="R1555" i="1" s="1"/>
  <c r="U1551" i="1"/>
  <c r="R1551" i="1" s="1"/>
  <c r="U1547" i="1"/>
  <c r="R1547" i="1" s="1"/>
  <c r="U1543" i="1"/>
  <c r="R1543" i="1" s="1"/>
  <c r="U1539" i="1"/>
  <c r="R1539" i="1" s="1"/>
  <c r="U1535" i="1"/>
  <c r="R1535" i="1" s="1"/>
  <c r="U1531" i="1"/>
  <c r="R1531" i="1" s="1"/>
  <c r="U1527" i="1"/>
  <c r="R1527" i="1" s="1"/>
  <c r="U1523" i="1"/>
  <c r="R1523" i="1" s="1"/>
  <c r="U1519" i="1"/>
  <c r="R1519" i="1" s="1"/>
  <c r="U1515" i="1"/>
  <c r="R1515" i="1" s="1"/>
  <c r="U1511" i="1"/>
  <c r="R1511" i="1" s="1"/>
  <c r="U1507" i="1"/>
  <c r="R1507" i="1" s="1"/>
  <c r="U1503" i="1"/>
  <c r="R1503" i="1" s="1"/>
  <c r="U1499" i="1"/>
  <c r="R1499" i="1" s="1"/>
  <c r="U1495" i="1"/>
  <c r="R1495" i="1" s="1"/>
  <c r="U1491" i="1"/>
  <c r="R1491" i="1" s="1"/>
  <c r="U1487" i="1"/>
  <c r="R1487" i="1" s="1"/>
  <c r="U1483" i="1"/>
  <c r="R1483" i="1" s="1"/>
  <c r="U1479" i="1"/>
  <c r="R1479" i="1" s="1"/>
  <c r="U1475" i="1"/>
  <c r="R1475" i="1" s="1"/>
  <c r="U1471" i="1"/>
  <c r="R1471" i="1" s="1"/>
  <c r="U1467" i="1"/>
  <c r="R1467" i="1" s="1"/>
  <c r="U1463" i="1"/>
  <c r="R1463" i="1" s="1"/>
  <c r="U1459" i="1"/>
  <c r="R1459" i="1" s="1"/>
  <c r="U1455" i="1"/>
  <c r="R1455" i="1" s="1"/>
  <c r="U1451" i="1"/>
  <c r="R1451" i="1" s="1"/>
  <c r="U1447" i="1"/>
  <c r="R1447" i="1" s="1"/>
  <c r="U1443" i="1"/>
  <c r="R1443" i="1" s="1"/>
  <c r="U1439" i="1"/>
  <c r="R1439" i="1" s="1"/>
  <c r="U1435" i="1"/>
  <c r="R1435" i="1" s="1"/>
  <c r="U1431" i="1"/>
  <c r="R1431" i="1" s="1"/>
  <c r="U1427" i="1"/>
  <c r="R1427" i="1" s="1"/>
  <c r="U1423" i="1"/>
  <c r="R1423" i="1" s="1"/>
  <c r="U1419" i="1"/>
  <c r="R1419" i="1" s="1"/>
  <c r="U1415" i="1"/>
  <c r="R1415" i="1" s="1"/>
  <c r="U1411" i="1"/>
  <c r="R1411" i="1" s="1"/>
  <c r="U1407" i="1"/>
  <c r="R1407" i="1" s="1"/>
  <c r="U1403" i="1"/>
  <c r="R1403" i="1" s="1"/>
  <c r="U1399" i="1"/>
  <c r="R1399" i="1" s="1"/>
  <c r="U1395" i="1"/>
  <c r="R1395" i="1" s="1"/>
  <c r="U1391" i="1"/>
  <c r="R1391" i="1" s="1"/>
  <c r="U1387" i="1"/>
  <c r="R1387" i="1" s="1"/>
  <c r="U1383" i="1"/>
  <c r="R1383" i="1" s="1"/>
  <c r="U1379" i="1"/>
  <c r="R1379" i="1" s="1"/>
  <c r="U1375" i="1"/>
  <c r="R1375" i="1" s="1"/>
  <c r="U1371" i="1"/>
  <c r="R1371" i="1" s="1"/>
  <c r="U1367" i="1"/>
  <c r="R1367" i="1" s="1"/>
  <c r="U1363" i="1"/>
  <c r="R1363" i="1" s="1"/>
  <c r="U1359" i="1"/>
  <c r="R1359" i="1" s="1"/>
  <c r="U1355" i="1"/>
  <c r="R1355" i="1" s="1"/>
  <c r="U1351" i="1"/>
  <c r="R1351" i="1" s="1"/>
  <c r="U1347" i="1"/>
  <c r="R1347" i="1" s="1"/>
  <c r="U1343" i="1"/>
  <c r="R1343" i="1" s="1"/>
  <c r="U1339" i="1"/>
  <c r="R1339" i="1" s="1"/>
  <c r="U1335" i="1"/>
  <c r="R1335" i="1" s="1"/>
  <c r="U1331" i="1"/>
  <c r="R1331" i="1" s="1"/>
  <c r="U1327" i="1"/>
  <c r="R1327" i="1" s="1"/>
  <c r="U1323" i="1"/>
  <c r="R1323" i="1" s="1"/>
  <c r="U1319" i="1"/>
  <c r="R1319" i="1" s="1"/>
  <c r="U1315" i="1"/>
  <c r="R1315" i="1" s="1"/>
  <c r="U1311" i="1"/>
  <c r="R1311" i="1" s="1"/>
  <c r="U1307" i="1"/>
  <c r="R1307" i="1" s="1"/>
  <c r="U1303" i="1"/>
  <c r="R1303" i="1" s="1"/>
  <c r="U1299" i="1"/>
  <c r="R1299" i="1" s="1"/>
  <c r="U1295" i="1"/>
  <c r="R1295" i="1" s="1"/>
  <c r="U1291" i="1"/>
  <c r="R1291" i="1" s="1"/>
  <c r="U1287" i="1"/>
  <c r="R1287" i="1" s="1"/>
  <c r="U1283" i="1"/>
  <c r="R1283" i="1" s="1"/>
  <c r="U1279" i="1"/>
  <c r="R1279" i="1" s="1"/>
  <c r="U1275" i="1"/>
  <c r="R1275" i="1" s="1"/>
  <c r="U1271" i="1"/>
  <c r="R1271" i="1" s="1"/>
  <c r="U1267" i="1"/>
  <c r="R1267" i="1" s="1"/>
  <c r="U1263" i="1"/>
  <c r="R1263" i="1" s="1"/>
  <c r="U1259" i="1"/>
  <c r="R1259" i="1" s="1"/>
  <c r="U1255" i="1"/>
  <c r="R1255" i="1" s="1"/>
  <c r="U1251" i="1"/>
  <c r="R1251" i="1" s="1"/>
  <c r="U1247" i="1"/>
  <c r="R1247" i="1" s="1"/>
  <c r="U1243" i="1"/>
  <c r="R1243" i="1" s="1"/>
  <c r="U1239" i="1"/>
  <c r="R1239" i="1" s="1"/>
  <c r="U1235" i="1"/>
  <c r="R1235" i="1" s="1"/>
  <c r="U1231" i="1"/>
  <c r="R1231" i="1" s="1"/>
  <c r="U1227" i="1"/>
  <c r="R1227" i="1" s="1"/>
  <c r="U1223" i="1"/>
  <c r="R1223" i="1" s="1"/>
  <c r="U1219" i="1"/>
  <c r="R1219" i="1" s="1"/>
  <c r="U1215" i="1"/>
  <c r="R1215" i="1" s="1"/>
  <c r="U1211" i="1"/>
  <c r="R1211" i="1" s="1"/>
  <c r="U1207" i="1"/>
  <c r="R1207" i="1" s="1"/>
  <c r="U1203" i="1"/>
  <c r="R1203" i="1" s="1"/>
  <c r="U1199" i="1"/>
  <c r="R1199" i="1" s="1"/>
  <c r="U1195" i="1"/>
  <c r="R1195" i="1" s="1"/>
  <c r="U1191" i="1"/>
  <c r="R1191" i="1" s="1"/>
  <c r="U1187" i="1"/>
  <c r="R1187" i="1" s="1"/>
  <c r="U1183" i="1"/>
  <c r="R1183" i="1" s="1"/>
  <c r="U1179" i="1"/>
  <c r="R1179" i="1" s="1"/>
  <c r="U1175" i="1"/>
  <c r="R1175" i="1" s="1"/>
  <c r="U1171" i="1"/>
  <c r="R1171" i="1" s="1"/>
  <c r="U1167" i="1"/>
  <c r="R1167" i="1" s="1"/>
  <c r="U1163" i="1"/>
  <c r="R1163" i="1" s="1"/>
  <c r="U1159" i="1"/>
  <c r="R1159" i="1" s="1"/>
  <c r="U1155" i="1"/>
  <c r="R1155" i="1" s="1"/>
  <c r="U1151" i="1"/>
  <c r="R1151" i="1" s="1"/>
  <c r="U1147" i="1"/>
  <c r="R1147" i="1" s="1"/>
  <c r="U1143" i="1"/>
  <c r="R1143" i="1" s="1"/>
  <c r="U1139" i="1"/>
  <c r="R1139" i="1" s="1"/>
  <c r="U1135" i="1"/>
  <c r="R1135" i="1" s="1"/>
  <c r="U1131" i="1"/>
  <c r="R1131" i="1" s="1"/>
  <c r="U1127" i="1"/>
  <c r="R1127" i="1" s="1"/>
  <c r="U1123" i="1"/>
  <c r="R1123" i="1" s="1"/>
  <c r="U1119" i="1"/>
  <c r="R1119" i="1" s="1"/>
  <c r="U1115" i="1"/>
  <c r="R1115" i="1" s="1"/>
  <c r="U1111" i="1"/>
  <c r="R1111" i="1" s="1"/>
  <c r="U1107" i="1"/>
  <c r="R1107" i="1" s="1"/>
  <c r="U1103" i="1"/>
  <c r="R1103" i="1" s="1"/>
  <c r="U1099" i="1"/>
  <c r="R1099" i="1" s="1"/>
  <c r="U1095" i="1"/>
  <c r="R1095" i="1" s="1"/>
  <c r="U1091" i="1"/>
  <c r="R1091" i="1" s="1"/>
  <c r="U1087" i="1"/>
  <c r="R1087" i="1" s="1"/>
  <c r="U1083" i="1"/>
  <c r="R1083" i="1" s="1"/>
  <c r="U1079" i="1"/>
  <c r="R1079" i="1" s="1"/>
  <c r="U1075" i="1"/>
  <c r="R1075" i="1" s="1"/>
  <c r="U1071" i="1"/>
  <c r="R1071" i="1" s="1"/>
  <c r="U1067" i="1"/>
  <c r="R1067" i="1" s="1"/>
  <c r="U1063" i="1"/>
  <c r="R1063" i="1" s="1"/>
  <c r="U1059" i="1"/>
  <c r="R1059" i="1" s="1"/>
  <c r="U1055" i="1"/>
  <c r="R1055" i="1" s="1"/>
  <c r="U1051" i="1"/>
  <c r="R1051" i="1" s="1"/>
  <c r="U1047" i="1"/>
  <c r="R1047" i="1" s="1"/>
  <c r="U1043" i="1"/>
  <c r="R1043" i="1" s="1"/>
  <c r="U1039" i="1"/>
  <c r="R1039" i="1" s="1"/>
  <c r="U1035" i="1"/>
  <c r="R1035" i="1" s="1"/>
  <c r="U1031" i="1"/>
  <c r="R1031" i="1" s="1"/>
  <c r="U1027" i="1"/>
  <c r="R1027" i="1" s="1"/>
  <c r="U1023" i="1"/>
  <c r="R1023" i="1" s="1"/>
  <c r="U1019" i="1"/>
  <c r="R1019" i="1" s="1"/>
  <c r="U1015" i="1"/>
  <c r="R1015" i="1" s="1"/>
  <c r="U1011" i="1"/>
  <c r="R1011" i="1" s="1"/>
  <c r="U1007" i="1"/>
  <c r="R1007" i="1" s="1"/>
  <c r="U1003" i="1"/>
  <c r="R1003" i="1" s="1"/>
  <c r="U999" i="1"/>
  <c r="R999" i="1" s="1"/>
  <c r="U995" i="1"/>
  <c r="R995" i="1" s="1"/>
  <c r="U991" i="1"/>
  <c r="R991" i="1" s="1"/>
  <c r="U987" i="1"/>
  <c r="R987" i="1" s="1"/>
  <c r="U983" i="1"/>
  <c r="R983" i="1" s="1"/>
  <c r="U979" i="1"/>
  <c r="R979" i="1" s="1"/>
  <c r="U975" i="1"/>
  <c r="R975" i="1" s="1"/>
  <c r="U971" i="1"/>
  <c r="R971" i="1" s="1"/>
  <c r="U967" i="1"/>
  <c r="R967" i="1" s="1"/>
  <c r="U963" i="1"/>
  <c r="R963" i="1" s="1"/>
  <c r="U959" i="1"/>
  <c r="R959" i="1" s="1"/>
  <c r="U955" i="1"/>
  <c r="R955" i="1" s="1"/>
  <c r="U951" i="1"/>
  <c r="R951" i="1" s="1"/>
  <c r="U947" i="1"/>
  <c r="R947" i="1" s="1"/>
  <c r="U943" i="1"/>
  <c r="R943" i="1" s="1"/>
  <c r="U939" i="1"/>
  <c r="R939" i="1" s="1"/>
  <c r="U935" i="1"/>
  <c r="R935" i="1" s="1"/>
  <c r="U931" i="1"/>
  <c r="R931" i="1" s="1"/>
  <c r="U927" i="1"/>
  <c r="R927" i="1" s="1"/>
  <c r="U923" i="1"/>
  <c r="R923" i="1" s="1"/>
  <c r="U919" i="1"/>
  <c r="R919" i="1" s="1"/>
  <c r="U915" i="1"/>
  <c r="R915" i="1" s="1"/>
  <c r="U911" i="1"/>
  <c r="R911" i="1" s="1"/>
  <c r="U907" i="1"/>
  <c r="R907" i="1" s="1"/>
  <c r="U903" i="1"/>
  <c r="R903" i="1" s="1"/>
  <c r="U899" i="1"/>
  <c r="R899" i="1" s="1"/>
  <c r="U895" i="1"/>
  <c r="R895" i="1" s="1"/>
  <c r="U891" i="1"/>
  <c r="R891" i="1" s="1"/>
  <c r="U887" i="1"/>
  <c r="R887" i="1" s="1"/>
  <c r="U883" i="1"/>
  <c r="R883" i="1" s="1"/>
  <c r="U879" i="1"/>
  <c r="R879" i="1" s="1"/>
  <c r="U875" i="1"/>
  <c r="R875" i="1" s="1"/>
  <c r="U871" i="1"/>
  <c r="R871" i="1" s="1"/>
  <c r="U867" i="1"/>
  <c r="R867" i="1" s="1"/>
  <c r="U863" i="1"/>
  <c r="R863" i="1" s="1"/>
  <c r="U859" i="1"/>
  <c r="R859" i="1" s="1"/>
  <c r="U855" i="1"/>
  <c r="R855" i="1" s="1"/>
  <c r="U851" i="1"/>
  <c r="R851" i="1" s="1"/>
  <c r="U847" i="1"/>
  <c r="R847" i="1" s="1"/>
  <c r="U843" i="1"/>
  <c r="R843" i="1" s="1"/>
  <c r="U839" i="1"/>
  <c r="R839" i="1" s="1"/>
  <c r="U835" i="1"/>
  <c r="R835" i="1" s="1"/>
  <c r="U831" i="1"/>
  <c r="R831" i="1" s="1"/>
  <c r="U827" i="1"/>
  <c r="R827" i="1" s="1"/>
  <c r="U823" i="1"/>
  <c r="R823" i="1" s="1"/>
  <c r="U819" i="1"/>
  <c r="R819" i="1" s="1"/>
  <c r="U815" i="1"/>
  <c r="R815" i="1" s="1"/>
  <c r="U811" i="1"/>
  <c r="R811" i="1" s="1"/>
  <c r="U807" i="1"/>
  <c r="R807" i="1" s="1"/>
  <c r="U803" i="1"/>
  <c r="R803" i="1" s="1"/>
  <c r="U799" i="1"/>
  <c r="R799" i="1" s="1"/>
  <c r="U795" i="1"/>
  <c r="R795" i="1" s="1"/>
  <c r="U791" i="1"/>
  <c r="R791" i="1" s="1"/>
  <c r="U787" i="1"/>
  <c r="R787" i="1" s="1"/>
  <c r="U783" i="1"/>
  <c r="R783" i="1" s="1"/>
  <c r="U779" i="1"/>
  <c r="R779" i="1" s="1"/>
  <c r="U775" i="1"/>
  <c r="R775" i="1" s="1"/>
  <c r="U771" i="1"/>
  <c r="R771" i="1" s="1"/>
  <c r="U767" i="1"/>
  <c r="R767" i="1" s="1"/>
  <c r="U763" i="1"/>
  <c r="R763" i="1" s="1"/>
  <c r="U759" i="1"/>
  <c r="R759" i="1" s="1"/>
  <c r="U755" i="1"/>
  <c r="R755" i="1" s="1"/>
  <c r="U751" i="1"/>
  <c r="R751" i="1" s="1"/>
  <c r="U747" i="1"/>
  <c r="R747" i="1" s="1"/>
  <c r="U743" i="1"/>
  <c r="R743" i="1" s="1"/>
  <c r="U739" i="1"/>
  <c r="R739" i="1" s="1"/>
  <c r="U735" i="1"/>
  <c r="R735" i="1" s="1"/>
  <c r="U731" i="1"/>
  <c r="R731" i="1" s="1"/>
  <c r="U727" i="1"/>
  <c r="R727" i="1" s="1"/>
  <c r="U723" i="1"/>
  <c r="R723" i="1" s="1"/>
  <c r="U719" i="1"/>
  <c r="R719" i="1" s="1"/>
  <c r="U715" i="1"/>
  <c r="R715" i="1" s="1"/>
  <c r="U711" i="1"/>
  <c r="R711" i="1" s="1"/>
  <c r="U707" i="1"/>
  <c r="R707" i="1" s="1"/>
  <c r="U703" i="1"/>
  <c r="R703" i="1" s="1"/>
  <c r="U699" i="1"/>
  <c r="R699" i="1" s="1"/>
  <c r="U695" i="1"/>
  <c r="R695" i="1" s="1"/>
  <c r="U691" i="1"/>
  <c r="R691" i="1" s="1"/>
  <c r="U687" i="1"/>
  <c r="R687" i="1" s="1"/>
  <c r="U683" i="1"/>
  <c r="R683" i="1" s="1"/>
  <c r="U679" i="1"/>
  <c r="R679" i="1" s="1"/>
  <c r="U675" i="1"/>
  <c r="R675" i="1" s="1"/>
  <c r="U671" i="1"/>
  <c r="R671" i="1" s="1"/>
  <c r="U667" i="1"/>
  <c r="R667" i="1" s="1"/>
  <c r="U663" i="1"/>
  <c r="R663" i="1" s="1"/>
  <c r="U659" i="1"/>
  <c r="R659" i="1" s="1"/>
  <c r="U655" i="1"/>
  <c r="R655" i="1" s="1"/>
  <c r="U651" i="1"/>
  <c r="R651" i="1" s="1"/>
  <c r="U647" i="1"/>
  <c r="R647" i="1" s="1"/>
  <c r="U643" i="1"/>
  <c r="R643" i="1" s="1"/>
  <c r="U639" i="1"/>
  <c r="R639" i="1" s="1"/>
  <c r="U635" i="1"/>
  <c r="R635" i="1" s="1"/>
  <c r="U631" i="1"/>
  <c r="R631" i="1" s="1"/>
  <c r="U627" i="1"/>
  <c r="R627" i="1" s="1"/>
  <c r="U623" i="1"/>
  <c r="R623" i="1" s="1"/>
  <c r="U619" i="1"/>
  <c r="R619" i="1" s="1"/>
  <c r="U615" i="1"/>
  <c r="R615" i="1" s="1"/>
  <c r="U611" i="1"/>
  <c r="R611" i="1" s="1"/>
  <c r="U607" i="1"/>
  <c r="R607" i="1" s="1"/>
  <c r="U603" i="1"/>
  <c r="R603" i="1" s="1"/>
  <c r="U599" i="1"/>
  <c r="R599" i="1" s="1"/>
  <c r="U595" i="1"/>
  <c r="R595" i="1" s="1"/>
  <c r="U591" i="1"/>
  <c r="R591" i="1" s="1"/>
  <c r="U587" i="1"/>
  <c r="R587" i="1" s="1"/>
  <c r="U583" i="1"/>
  <c r="R583" i="1" s="1"/>
  <c r="U579" i="1"/>
  <c r="R579" i="1" s="1"/>
  <c r="U575" i="1"/>
  <c r="R575" i="1" s="1"/>
  <c r="U571" i="1"/>
  <c r="R571" i="1" s="1"/>
  <c r="U567" i="1"/>
  <c r="R567" i="1" s="1"/>
  <c r="U563" i="1"/>
  <c r="R563" i="1" s="1"/>
  <c r="U559" i="1"/>
  <c r="R559" i="1" s="1"/>
  <c r="U555" i="1"/>
  <c r="R555" i="1" s="1"/>
  <c r="U551" i="1"/>
  <c r="R551" i="1" s="1"/>
  <c r="U547" i="1"/>
  <c r="R547" i="1" s="1"/>
  <c r="U543" i="1"/>
  <c r="R543" i="1" s="1"/>
  <c r="U539" i="1"/>
  <c r="R539" i="1" s="1"/>
  <c r="U535" i="1"/>
  <c r="R535" i="1" s="1"/>
  <c r="U531" i="1"/>
  <c r="R531" i="1" s="1"/>
  <c r="U527" i="1"/>
  <c r="R527" i="1" s="1"/>
  <c r="U523" i="1"/>
  <c r="R523" i="1" s="1"/>
  <c r="U519" i="1"/>
  <c r="R519" i="1" s="1"/>
  <c r="U515" i="1"/>
  <c r="R515" i="1" s="1"/>
  <c r="U511" i="1"/>
  <c r="R511" i="1" s="1"/>
  <c r="U507" i="1"/>
  <c r="R507" i="1" s="1"/>
  <c r="U503" i="1"/>
  <c r="R503" i="1" s="1"/>
  <c r="U499" i="1"/>
  <c r="R499" i="1" s="1"/>
  <c r="U495" i="1"/>
  <c r="R495" i="1" s="1"/>
  <c r="U491" i="1"/>
  <c r="R491" i="1" s="1"/>
  <c r="U487" i="1"/>
  <c r="R487" i="1" s="1"/>
  <c r="U483" i="1"/>
  <c r="R483" i="1" s="1"/>
  <c r="U479" i="1"/>
  <c r="R479" i="1" s="1"/>
  <c r="U475" i="1"/>
  <c r="R475" i="1" s="1"/>
  <c r="U471" i="1"/>
  <c r="R471" i="1" s="1"/>
  <c r="U467" i="1"/>
  <c r="R467" i="1" s="1"/>
  <c r="U463" i="1"/>
  <c r="R463" i="1" s="1"/>
  <c r="U459" i="1"/>
  <c r="R459" i="1" s="1"/>
  <c r="U455" i="1"/>
  <c r="R455" i="1" s="1"/>
  <c r="U451" i="1"/>
  <c r="R451" i="1" s="1"/>
  <c r="U447" i="1"/>
  <c r="R447" i="1" s="1"/>
  <c r="U443" i="1"/>
  <c r="R443" i="1" s="1"/>
  <c r="U439" i="1"/>
  <c r="R439" i="1" s="1"/>
  <c r="U435" i="1"/>
  <c r="R435" i="1" s="1"/>
  <c r="U431" i="1"/>
  <c r="R431" i="1" s="1"/>
  <c r="U427" i="1"/>
  <c r="R427" i="1" s="1"/>
  <c r="U423" i="1"/>
  <c r="R423" i="1" s="1"/>
  <c r="U419" i="1"/>
  <c r="R419" i="1" s="1"/>
  <c r="U415" i="1"/>
  <c r="R415" i="1" s="1"/>
  <c r="U411" i="1"/>
  <c r="R411" i="1" s="1"/>
  <c r="U407" i="1"/>
  <c r="R407" i="1" s="1"/>
  <c r="U403" i="1"/>
  <c r="R403" i="1" s="1"/>
  <c r="U399" i="1"/>
  <c r="R399" i="1" s="1"/>
  <c r="U395" i="1"/>
  <c r="R395" i="1" s="1"/>
  <c r="U391" i="1"/>
  <c r="R391" i="1" s="1"/>
  <c r="U387" i="1"/>
  <c r="R387" i="1" s="1"/>
  <c r="U383" i="1"/>
  <c r="R383" i="1" s="1"/>
  <c r="U379" i="1"/>
  <c r="R379" i="1" s="1"/>
  <c r="U375" i="1"/>
  <c r="R375" i="1" s="1"/>
  <c r="U371" i="1"/>
  <c r="R371" i="1" s="1"/>
  <c r="U367" i="1"/>
  <c r="R367" i="1" s="1"/>
  <c r="U363" i="1"/>
  <c r="R363" i="1" s="1"/>
  <c r="U359" i="1"/>
  <c r="R359" i="1" s="1"/>
  <c r="U355" i="1"/>
  <c r="R355" i="1" s="1"/>
  <c r="U351" i="1"/>
  <c r="R351" i="1" s="1"/>
  <c r="U347" i="1"/>
  <c r="R347" i="1" s="1"/>
  <c r="U343" i="1"/>
  <c r="R343" i="1" s="1"/>
  <c r="U339" i="1"/>
  <c r="R339" i="1" s="1"/>
  <c r="U335" i="1"/>
  <c r="R335" i="1" s="1"/>
  <c r="U331" i="1"/>
  <c r="R331" i="1" s="1"/>
  <c r="U327" i="1"/>
  <c r="R327" i="1" s="1"/>
  <c r="U323" i="1"/>
  <c r="R323" i="1" s="1"/>
  <c r="U319" i="1"/>
  <c r="R319" i="1" s="1"/>
  <c r="U315" i="1"/>
  <c r="R315" i="1" s="1"/>
  <c r="U311" i="1"/>
  <c r="R311" i="1" s="1"/>
  <c r="U307" i="1"/>
  <c r="R307" i="1" s="1"/>
  <c r="U303" i="1"/>
  <c r="R303" i="1" s="1"/>
  <c r="U299" i="1"/>
  <c r="R299" i="1" s="1"/>
  <c r="U295" i="1"/>
  <c r="R295" i="1" s="1"/>
  <c r="U291" i="1"/>
  <c r="R291" i="1" s="1"/>
  <c r="U287" i="1"/>
  <c r="R287" i="1" s="1"/>
  <c r="U283" i="1"/>
  <c r="R283" i="1" s="1"/>
  <c r="U279" i="1"/>
  <c r="R279" i="1" s="1"/>
  <c r="U275" i="1"/>
  <c r="R275" i="1" s="1"/>
  <c r="U271" i="1"/>
  <c r="R271" i="1" s="1"/>
  <c r="U267" i="1"/>
  <c r="R267" i="1" s="1"/>
  <c r="U263" i="1"/>
  <c r="R263" i="1" s="1"/>
  <c r="U259" i="1"/>
  <c r="R259" i="1" s="1"/>
  <c r="U255" i="1"/>
  <c r="R255" i="1" s="1"/>
  <c r="U251" i="1"/>
  <c r="R251" i="1" s="1"/>
  <c r="U247" i="1"/>
  <c r="R247" i="1" s="1"/>
  <c r="U243" i="1"/>
  <c r="R243" i="1" s="1"/>
  <c r="U239" i="1"/>
  <c r="R239" i="1" s="1"/>
  <c r="U235" i="1"/>
  <c r="R235" i="1" s="1"/>
  <c r="U231" i="1"/>
  <c r="R231" i="1" s="1"/>
  <c r="U227" i="1"/>
  <c r="R227" i="1" s="1"/>
  <c r="U223" i="1"/>
  <c r="R223" i="1" s="1"/>
  <c r="U219" i="1"/>
  <c r="R219" i="1" s="1"/>
  <c r="U215" i="1"/>
  <c r="R215" i="1" s="1"/>
  <c r="U211" i="1"/>
  <c r="R211" i="1" s="1"/>
  <c r="U207" i="1"/>
  <c r="R207" i="1" s="1"/>
  <c r="U203" i="1"/>
  <c r="R203" i="1" s="1"/>
  <c r="U199" i="1"/>
  <c r="R199" i="1" s="1"/>
  <c r="U195" i="1"/>
  <c r="R195" i="1" s="1"/>
  <c r="U191" i="1"/>
  <c r="R191" i="1" s="1"/>
  <c r="U187" i="1"/>
  <c r="R187" i="1" s="1"/>
  <c r="U183" i="1"/>
  <c r="R183" i="1" s="1"/>
  <c r="U179" i="1"/>
  <c r="R179" i="1" s="1"/>
  <c r="U175" i="1"/>
  <c r="R175" i="1" s="1"/>
  <c r="U171" i="1"/>
  <c r="R171" i="1" s="1"/>
  <c r="U167" i="1"/>
  <c r="R167" i="1" s="1"/>
  <c r="U163" i="1"/>
  <c r="R163" i="1" s="1"/>
  <c r="U159" i="1"/>
  <c r="R159" i="1" s="1"/>
  <c r="U155" i="1"/>
  <c r="R155" i="1" s="1"/>
  <c r="U151" i="1"/>
  <c r="R151" i="1" s="1"/>
  <c r="U147" i="1"/>
  <c r="R147" i="1" s="1"/>
  <c r="U143" i="1"/>
  <c r="R143" i="1" s="1"/>
  <c r="U139" i="1"/>
  <c r="R139" i="1" s="1"/>
  <c r="U135" i="1"/>
  <c r="R135" i="1" s="1"/>
  <c r="U131" i="1"/>
  <c r="R131" i="1" s="1"/>
  <c r="U127" i="1"/>
  <c r="R127" i="1" s="1"/>
  <c r="U123" i="1"/>
  <c r="R123" i="1" s="1"/>
  <c r="U119" i="1"/>
  <c r="R119" i="1" s="1"/>
  <c r="U115" i="1"/>
  <c r="R115" i="1" s="1"/>
  <c r="U111" i="1"/>
  <c r="R111" i="1" s="1"/>
  <c r="U107" i="1"/>
  <c r="R107" i="1" s="1"/>
  <c r="U103" i="1"/>
  <c r="R103" i="1" s="1"/>
  <c r="U99" i="1"/>
  <c r="R99" i="1" s="1"/>
  <c r="U95" i="1"/>
  <c r="R95" i="1" s="1"/>
  <c r="U91" i="1"/>
  <c r="R91" i="1" s="1"/>
  <c r="U87" i="1"/>
  <c r="R87" i="1" s="1"/>
  <c r="U83" i="1"/>
  <c r="R83" i="1" s="1"/>
  <c r="U79" i="1"/>
  <c r="R79" i="1" s="1"/>
  <c r="U75" i="1"/>
  <c r="R75" i="1" s="1"/>
  <c r="U71" i="1"/>
  <c r="R71" i="1" s="1"/>
  <c r="U67" i="1"/>
  <c r="R67" i="1" s="1"/>
  <c r="U63" i="1"/>
  <c r="R63" i="1" s="1"/>
  <c r="U59" i="1"/>
  <c r="R59" i="1" s="1"/>
  <c r="U55" i="1"/>
  <c r="R55" i="1" s="1"/>
  <c r="U51" i="1"/>
  <c r="R51" i="1" s="1"/>
  <c r="U47" i="1"/>
  <c r="R47" i="1" s="1"/>
  <c r="U43" i="1"/>
  <c r="R43" i="1" s="1"/>
  <c r="U39" i="1"/>
  <c r="R39" i="1" s="1"/>
  <c r="U35" i="1"/>
  <c r="R35" i="1" s="1"/>
  <c r="U31" i="1"/>
  <c r="R31" i="1" s="1"/>
  <c r="U27" i="1"/>
  <c r="R27" i="1" s="1"/>
  <c r="U23" i="1"/>
  <c r="R23" i="1" s="1"/>
  <c r="U19" i="1"/>
  <c r="R19" i="1" s="1"/>
  <c r="U15" i="1"/>
  <c r="R15" i="1" s="1"/>
  <c r="U11" i="1"/>
  <c r="R11" i="1" s="1"/>
  <c r="U7" i="1"/>
  <c r="R7" i="1" s="1"/>
  <c r="U3" i="1"/>
  <c r="R3" i="1" s="1"/>
  <c r="U4114" i="1"/>
  <c r="R4114" i="1" s="1"/>
  <c r="U4110" i="1"/>
  <c r="R4110" i="1" s="1"/>
  <c r="U4106" i="1"/>
  <c r="R4106" i="1" s="1"/>
  <c r="U4102" i="1"/>
  <c r="R4102" i="1" s="1"/>
  <c r="U4098" i="1"/>
  <c r="R4098" i="1" s="1"/>
  <c r="U4094" i="1"/>
  <c r="R4094" i="1" s="1"/>
  <c r="U4090" i="1"/>
  <c r="R4090" i="1" s="1"/>
  <c r="U4086" i="1"/>
  <c r="R4086" i="1" s="1"/>
  <c r="U4082" i="1"/>
  <c r="R4082" i="1" s="1"/>
  <c r="U4078" i="1"/>
  <c r="R4078" i="1" s="1"/>
  <c r="U4074" i="1"/>
  <c r="R4074" i="1" s="1"/>
  <c r="U4070" i="1"/>
  <c r="R4070" i="1" s="1"/>
  <c r="U4066" i="1"/>
  <c r="R4066" i="1" s="1"/>
  <c r="U4062" i="1"/>
  <c r="R4062" i="1" s="1"/>
  <c r="U4058" i="1"/>
  <c r="R4058" i="1" s="1"/>
  <c r="U4054" i="1"/>
  <c r="R4054" i="1" s="1"/>
  <c r="U4050" i="1"/>
  <c r="R4050" i="1" s="1"/>
  <c r="U4046" i="1"/>
  <c r="R4046" i="1" s="1"/>
  <c r="U4042" i="1"/>
  <c r="R4042" i="1" s="1"/>
  <c r="U4038" i="1"/>
  <c r="R4038" i="1" s="1"/>
  <c r="U4034" i="1"/>
  <c r="R4034" i="1" s="1"/>
  <c r="U4030" i="1"/>
  <c r="R4030" i="1" s="1"/>
  <c r="U4026" i="1"/>
  <c r="R4026" i="1" s="1"/>
  <c r="U4022" i="1"/>
  <c r="R4022" i="1" s="1"/>
  <c r="U4018" i="1"/>
  <c r="R4018" i="1" s="1"/>
  <c r="U4014" i="1"/>
  <c r="R4014" i="1" s="1"/>
  <c r="U4010" i="1"/>
  <c r="R4010" i="1" s="1"/>
  <c r="U4006" i="1"/>
  <c r="R4006" i="1" s="1"/>
  <c r="U4002" i="1"/>
  <c r="R4002" i="1" s="1"/>
  <c r="U3998" i="1"/>
  <c r="R3998" i="1" s="1"/>
  <c r="U3994" i="1"/>
  <c r="R3994" i="1" s="1"/>
  <c r="U3990" i="1"/>
  <c r="R3990" i="1" s="1"/>
  <c r="U3986" i="1"/>
  <c r="R3986" i="1" s="1"/>
  <c r="U3982" i="1"/>
  <c r="R3982" i="1" s="1"/>
  <c r="U3978" i="1"/>
  <c r="R3978" i="1" s="1"/>
  <c r="U3974" i="1"/>
  <c r="R3974" i="1" s="1"/>
  <c r="U3970" i="1"/>
  <c r="R3970" i="1" s="1"/>
  <c r="U3966" i="1"/>
  <c r="R3966" i="1" s="1"/>
  <c r="U3962" i="1"/>
  <c r="R3962" i="1" s="1"/>
  <c r="U3958" i="1"/>
  <c r="R3958" i="1" s="1"/>
  <c r="U3954" i="1"/>
  <c r="R3954" i="1" s="1"/>
  <c r="U3950" i="1"/>
  <c r="R3950" i="1" s="1"/>
  <c r="U3946" i="1"/>
  <c r="R3946" i="1" s="1"/>
  <c r="U3942" i="1"/>
  <c r="R3942" i="1" s="1"/>
  <c r="U3938" i="1"/>
  <c r="R3938" i="1" s="1"/>
  <c r="U3934" i="1"/>
  <c r="R3934" i="1" s="1"/>
  <c r="U3930" i="1"/>
  <c r="R3930" i="1" s="1"/>
  <c r="U3926" i="1"/>
  <c r="R3926" i="1" s="1"/>
  <c r="U3922" i="1"/>
  <c r="R3922" i="1" s="1"/>
  <c r="U3918" i="1"/>
  <c r="R3918" i="1" s="1"/>
  <c r="U3914" i="1"/>
  <c r="R3914" i="1" s="1"/>
  <c r="U3910" i="1"/>
  <c r="R3910" i="1" s="1"/>
  <c r="U3906" i="1"/>
  <c r="R3906" i="1" s="1"/>
  <c r="U3902" i="1"/>
  <c r="R3902" i="1" s="1"/>
  <c r="U3898" i="1"/>
  <c r="R3898" i="1" s="1"/>
  <c r="U3894" i="1"/>
  <c r="R3894" i="1" s="1"/>
  <c r="U3890" i="1"/>
  <c r="R3890" i="1" s="1"/>
  <c r="U3886" i="1"/>
  <c r="R3886" i="1" s="1"/>
  <c r="U3882" i="1"/>
  <c r="R3882" i="1" s="1"/>
  <c r="U3878" i="1"/>
  <c r="R3878" i="1" s="1"/>
  <c r="U3874" i="1"/>
  <c r="R3874" i="1" s="1"/>
  <c r="U3870" i="1"/>
  <c r="R3870" i="1" s="1"/>
  <c r="U3866" i="1"/>
  <c r="R3866" i="1" s="1"/>
  <c r="U3862" i="1"/>
  <c r="R3862" i="1" s="1"/>
  <c r="U3858" i="1"/>
  <c r="R3858" i="1" s="1"/>
  <c r="U3854" i="1"/>
  <c r="R3854" i="1" s="1"/>
  <c r="U3850" i="1"/>
  <c r="R3850" i="1" s="1"/>
  <c r="U3846" i="1"/>
  <c r="R3846" i="1" s="1"/>
  <c r="U3842" i="1"/>
  <c r="R3842" i="1" s="1"/>
  <c r="U3838" i="1"/>
  <c r="R3838" i="1" s="1"/>
  <c r="U3834" i="1"/>
  <c r="R3834" i="1" s="1"/>
  <c r="U3830" i="1"/>
  <c r="R3830" i="1" s="1"/>
  <c r="U3826" i="1"/>
  <c r="R3826" i="1" s="1"/>
  <c r="U3822" i="1"/>
  <c r="R3822" i="1" s="1"/>
  <c r="U3818" i="1"/>
  <c r="R3818" i="1" s="1"/>
  <c r="U3814" i="1"/>
  <c r="R3814" i="1" s="1"/>
  <c r="U3810" i="1"/>
  <c r="R3810" i="1" s="1"/>
  <c r="U3806" i="1"/>
  <c r="R3806" i="1" s="1"/>
  <c r="U3802" i="1"/>
  <c r="R3802" i="1" s="1"/>
  <c r="U3798" i="1"/>
  <c r="R3798" i="1" s="1"/>
  <c r="U3794" i="1"/>
  <c r="R3794" i="1" s="1"/>
  <c r="U3790" i="1"/>
  <c r="R3790" i="1" s="1"/>
  <c r="U3786" i="1"/>
  <c r="R3786" i="1" s="1"/>
  <c r="U3782" i="1"/>
  <c r="R3782" i="1" s="1"/>
  <c r="U3778" i="1"/>
  <c r="R3778" i="1" s="1"/>
  <c r="U3774" i="1"/>
  <c r="R3774" i="1" s="1"/>
  <c r="U3770" i="1"/>
  <c r="R3770" i="1" s="1"/>
  <c r="U3766" i="1"/>
  <c r="R3766" i="1" s="1"/>
  <c r="U3762" i="1"/>
  <c r="R3762" i="1" s="1"/>
  <c r="U3758" i="1"/>
  <c r="R3758" i="1" s="1"/>
  <c r="U3754" i="1"/>
  <c r="R3754" i="1" s="1"/>
  <c r="U3750" i="1"/>
  <c r="R3750" i="1" s="1"/>
  <c r="U3746" i="1"/>
  <c r="R3746" i="1" s="1"/>
  <c r="U3742" i="1"/>
  <c r="R3742" i="1" s="1"/>
  <c r="U3738" i="1"/>
  <c r="R3738" i="1" s="1"/>
  <c r="U3734" i="1"/>
  <c r="R3734" i="1" s="1"/>
  <c r="U3730" i="1"/>
  <c r="R3730" i="1" s="1"/>
  <c r="U3726" i="1"/>
  <c r="R3726" i="1" s="1"/>
  <c r="U3722" i="1"/>
  <c r="R3722" i="1" s="1"/>
  <c r="U3718" i="1"/>
  <c r="R3718" i="1" s="1"/>
  <c r="U3714" i="1"/>
  <c r="R3714" i="1" s="1"/>
  <c r="U3710" i="1"/>
  <c r="R3710" i="1" s="1"/>
  <c r="U3706" i="1"/>
  <c r="R3706" i="1" s="1"/>
  <c r="U3702" i="1"/>
  <c r="R3702" i="1" s="1"/>
  <c r="U3698" i="1"/>
  <c r="R3698" i="1" s="1"/>
  <c r="U3694" i="1"/>
  <c r="R3694" i="1" s="1"/>
  <c r="U3690" i="1"/>
  <c r="R3690" i="1" s="1"/>
  <c r="U3686" i="1"/>
  <c r="R3686" i="1" s="1"/>
  <c r="U3682" i="1"/>
  <c r="R3682" i="1" s="1"/>
  <c r="U3678" i="1"/>
  <c r="R3678" i="1" s="1"/>
  <c r="U3674" i="1"/>
  <c r="R3674" i="1" s="1"/>
  <c r="U3670" i="1"/>
  <c r="R3670" i="1" s="1"/>
  <c r="U3666" i="1"/>
  <c r="R3666" i="1" s="1"/>
  <c r="U3662" i="1"/>
  <c r="R3662" i="1" s="1"/>
  <c r="U3658" i="1"/>
  <c r="R3658" i="1" s="1"/>
  <c r="U3654" i="1"/>
  <c r="R3654" i="1" s="1"/>
  <c r="U3650" i="1"/>
  <c r="R3650" i="1" s="1"/>
  <c r="U3646" i="1"/>
  <c r="R3646" i="1" s="1"/>
  <c r="U3642" i="1"/>
  <c r="R3642" i="1" s="1"/>
  <c r="U3638" i="1"/>
  <c r="R3638" i="1" s="1"/>
  <c r="U3634" i="1"/>
  <c r="R3634" i="1" s="1"/>
  <c r="U3630" i="1"/>
  <c r="R3630" i="1" s="1"/>
  <c r="U3626" i="1"/>
  <c r="R3626" i="1" s="1"/>
  <c r="U3622" i="1"/>
  <c r="R3622" i="1" s="1"/>
  <c r="U3618" i="1"/>
  <c r="R3618" i="1" s="1"/>
  <c r="U3614" i="1"/>
  <c r="R3614" i="1" s="1"/>
  <c r="U3610" i="1"/>
  <c r="R3610" i="1" s="1"/>
  <c r="U3606" i="1"/>
  <c r="R3606" i="1" s="1"/>
  <c r="U3602" i="1"/>
  <c r="R3602" i="1" s="1"/>
  <c r="U3598" i="1"/>
  <c r="R3598" i="1" s="1"/>
  <c r="U3594" i="1"/>
  <c r="R3594" i="1" s="1"/>
  <c r="U3590" i="1"/>
  <c r="R3590" i="1" s="1"/>
  <c r="U3586" i="1"/>
  <c r="R3586" i="1" s="1"/>
  <c r="U3582" i="1"/>
  <c r="R3582" i="1" s="1"/>
  <c r="U3578" i="1"/>
  <c r="R3578" i="1" s="1"/>
  <c r="U3574" i="1"/>
  <c r="R3574" i="1" s="1"/>
  <c r="U3570" i="1"/>
  <c r="R3570" i="1" s="1"/>
  <c r="U3566" i="1"/>
  <c r="R3566" i="1" s="1"/>
  <c r="U3562" i="1"/>
  <c r="R3562" i="1" s="1"/>
  <c r="U3558" i="1"/>
  <c r="R3558" i="1" s="1"/>
  <c r="U3554" i="1"/>
  <c r="R3554" i="1" s="1"/>
  <c r="U3550" i="1"/>
  <c r="R3550" i="1" s="1"/>
  <c r="U3546" i="1"/>
  <c r="R3546" i="1" s="1"/>
  <c r="U3542" i="1"/>
  <c r="R3542" i="1" s="1"/>
  <c r="U3538" i="1"/>
  <c r="R3538" i="1" s="1"/>
  <c r="U3534" i="1"/>
  <c r="R3534" i="1" s="1"/>
  <c r="U3530" i="1"/>
  <c r="R3530" i="1" s="1"/>
  <c r="U3526" i="1"/>
  <c r="R3526" i="1" s="1"/>
  <c r="U3522" i="1"/>
  <c r="R3522" i="1" s="1"/>
  <c r="U3518" i="1"/>
  <c r="R3518" i="1" s="1"/>
  <c r="U3514" i="1"/>
  <c r="R3514" i="1" s="1"/>
  <c r="U3510" i="1"/>
  <c r="R3510" i="1" s="1"/>
  <c r="U3506" i="1"/>
  <c r="R3506" i="1" s="1"/>
  <c r="U3502" i="1"/>
  <c r="R3502" i="1" s="1"/>
  <c r="U3498" i="1"/>
  <c r="R3498" i="1" s="1"/>
  <c r="U3494" i="1"/>
  <c r="R3494" i="1" s="1"/>
  <c r="U3490" i="1"/>
  <c r="R3490" i="1" s="1"/>
  <c r="U3486" i="1"/>
  <c r="R3486" i="1" s="1"/>
  <c r="U3482" i="1"/>
  <c r="R3482" i="1" s="1"/>
  <c r="U3478" i="1"/>
  <c r="R3478" i="1" s="1"/>
  <c r="U3474" i="1"/>
  <c r="R3474" i="1" s="1"/>
  <c r="U3470" i="1"/>
  <c r="R3470" i="1" s="1"/>
  <c r="U3466" i="1"/>
  <c r="R3466" i="1" s="1"/>
  <c r="U3462" i="1"/>
  <c r="R3462" i="1" s="1"/>
  <c r="U3458" i="1"/>
  <c r="R3458" i="1" s="1"/>
  <c r="U3454" i="1"/>
  <c r="R3454" i="1" s="1"/>
  <c r="U3450" i="1"/>
  <c r="R3450" i="1" s="1"/>
  <c r="U3446" i="1"/>
  <c r="R3446" i="1" s="1"/>
  <c r="U3442" i="1"/>
  <c r="R3442" i="1" s="1"/>
  <c r="U3438" i="1"/>
  <c r="R3438" i="1" s="1"/>
  <c r="U3434" i="1"/>
  <c r="R3434" i="1" s="1"/>
  <c r="U3430" i="1"/>
  <c r="R3430" i="1" s="1"/>
  <c r="U3426" i="1"/>
  <c r="R3426" i="1" s="1"/>
  <c r="U3422" i="1"/>
  <c r="R3422" i="1" s="1"/>
  <c r="U3418" i="1"/>
  <c r="R3418" i="1" s="1"/>
  <c r="U3414" i="1"/>
  <c r="R3414" i="1" s="1"/>
  <c r="U3410" i="1"/>
  <c r="R3410" i="1" s="1"/>
  <c r="U3406" i="1"/>
  <c r="R3406" i="1" s="1"/>
  <c r="U3402" i="1"/>
  <c r="R3402" i="1" s="1"/>
  <c r="U3398" i="1"/>
  <c r="R3398" i="1" s="1"/>
  <c r="U3394" i="1"/>
  <c r="R3394" i="1" s="1"/>
  <c r="U3390" i="1"/>
  <c r="R3390" i="1" s="1"/>
  <c r="U3386" i="1"/>
  <c r="R3386" i="1" s="1"/>
  <c r="U3382" i="1"/>
  <c r="R3382" i="1" s="1"/>
  <c r="U3378" i="1"/>
  <c r="R3378" i="1" s="1"/>
  <c r="U3374" i="1"/>
  <c r="R3374" i="1" s="1"/>
  <c r="U3370" i="1"/>
  <c r="R3370" i="1" s="1"/>
  <c r="U3366" i="1"/>
  <c r="R3366" i="1" s="1"/>
  <c r="U3362" i="1"/>
  <c r="R3362" i="1" s="1"/>
  <c r="U3358" i="1"/>
  <c r="R3358" i="1" s="1"/>
  <c r="U3354" i="1"/>
  <c r="R3354" i="1" s="1"/>
  <c r="U3350" i="1"/>
  <c r="R3350" i="1" s="1"/>
  <c r="U3346" i="1"/>
  <c r="R3346" i="1" s="1"/>
  <c r="U3342" i="1"/>
  <c r="R3342" i="1" s="1"/>
  <c r="U3338" i="1"/>
  <c r="R3338" i="1" s="1"/>
  <c r="U3334" i="1"/>
  <c r="R3334" i="1" s="1"/>
  <c r="U3330" i="1"/>
  <c r="R3330" i="1" s="1"/>
  <c r="U3326" i="1"/>
  <c r="R3326" i="1" s="1"/>
  <c r="U3322" i="1"/>
  <c r="R3322" i="1" s="1"/>
  <c r="U3318" i="1"/>
  <c r="R3318" i="1" s="1"/>
  <c r="U3314" i="1"/>
  <c r="R3314" i="1" s="1"/>
  <c r="U3310" i="1"/>
  <c r="R3310" i="1" s="1"/>
  <c r="U3306" i="1"/>
  <c r="R3306" i="1" s="1"/>
  <c r="U3302" i="1"/>
  <c r="R3302" i="1" s="1"/>
  <c r="U3298" i="1"/>
  <c r="R3298" i="1" s="1"/>
  <c r="U3294" i="1"/>
  <c r="R3294" i="1" s="1"/>
  <c r="U3290" i="1"/>
  <c r="R3290" i="1" s="1"/>
  <c r="U3286" i="1"/>
  <c r="R3286" i="1" s="1"/>
  <c r="U3282" i="1"/>
  <c r="R3282" i="1" s="1"/>
  <c r="U3278" i="1"/>
  <c r="R3278" i="1" s="1"/>
  <c r="U3274" i="1"/>
  <c r="R3274" i="1" s="1"/>
  <c r="U3270" i="1"/>
  <c r="R3270" i="1" s="1"/>
  <c r="U3266" i="1"/>
  <c r="R3266" i="1" s="1"/>
  <c r="U3262" i="1"/>
  <c r="R3262" i="1" s="1"/>
  <c r="U3258" i="1"/>
  <c r="R3258" i="1" s="1"/>
  <c r="U3254" i="1"/>
  <c r="R3254" i="1" s="1"/>
  <c r="U3250" i="1"/>
  <c r="R3250" i="1" s="1"/>
  <c r="U3246" i="1"/>
  <c r="R3246" i="1" s="1"/>
  <c r="U3242" i="1"/>
  <c r="R3242" i="1" s="1"/>
  <c r="U3238" i="1"/>
  <c r="R3238" i="1" s="1"/>
  <c r="U3234" i="1"/>
  <c r="R3234" i="1" s="1"/>
  <c r="U3230" i="1"/>
  <c r="R3230" i="1" s="1"/>
  <c r="U3226" i="1"/>
  <c r="R3226" i="1" s="1"/>
  <c r="U3222" i="1"/>
  <c r="R3222" i="1" s="1"/>
  <c r="U3218" i="1"/>
  <c r="R3218" i="1" s="1"/>
  <c r="U3214" i="1"/>
  <c r="R3214" i="1" s="1"/>
  <c r="U3210" i="1"/>
  <c r="R3210" i="1" s="1"/>
  <c r="U3206" i="1"/>
  <c r="R3206" i="1" s="1"/>
  <c r="U3202" i="1"/>
  <c r="R3202" i="1" s="1"/>
  <c r="U3198" i="1"/>
  <c r="R3198" i="1" s="1"/>
  <c r="U3194" i="1"/>
  <c r="R3194" i="1" s="1"/>
  <c r="U3190" i="1"/>
  <c r="R3190" i="1" s="1"/>
  <c r="U3186" i="1"/>
  <c r="R3186" i="1" s="1"/>
  <c r="U3182" i="1"/>
  <c r="R3182" i="1" s="1"/>
  <c r="U3178" i="1"/>
  <c r="R3178" i="1" s="1"/>
  <c r="U3174" i="1"/>
  <c r="R3174" i="1" s="1"/>
  <c r="U3170" i="1"/>
  <c r="R3170" i="1" s="1"/>
  <c r="U3166" i="1"/>
  <c r="R3166" i="1" s="1"/>
  <c r="U3162" i="1"/>
  <c r="R3162" i="1" s="1"/>
  <c r="U3158" i="1"/>
  <c r="R3158" i="1" s="1"/>
  <c r="U3154" i="1"/>
  <c r="R3154" i="1" s="1"/>
  <c r="U3150" i="1"/>
  <c r="R3150" i="1" s="1"/>
  <c r="U3146" i="1"/>
  <c r="R3146" i="1" s="1"/>
  <c r="U3142" i="1"/>
  <c r="R3142" i="1" s="1"/>
  <c r="U3138" i="1"/>
  <c r="R3138" i="1" s="1"/>
  <c r="U3134" i="1"/>
  <c r="R3134" i="1" s="1"/>
  <c r="U3130" i="1"/>
  <c r="R3130" i="1" s="1"/>
  <c r="U3126" i="1"/>
  <c r="R3126" i="1" s="1"/>
  <c r="U3122" i="1"/>
  <c r="R3122" i="1" s="1"/>
  <c r="U3118" i="1"/>
  <c r="R3118" i="1" s="1"/>
  <c r="U3114" i="1"/>
  <c r="R3114" i="1" s="1"/>
  <c r="U3110" i="1"/>
  <c r="R3110" i="1" s="1"/>
  <c r="U3106" i="1"/>
  <c r="R3106" i="1" s="1"/>
  <c r="U3102" i="1"/>
  <c r="R3102" i="1" s="1"/>
  <c r="U4113" i="1"/>
  <c r="R4113" i="1" s="1"/>
  <c r="U4109" i="1"/>
  <c r="R4109" i="1" s="1"/>
  <c r="U4105" i="1"/>
  <c r="R4105" i="1" s="1"/>
  <c r="U4101" i="1"/>
  <c r="R4101" i="1" s="1"/>
  <c r="U4097" i="1"/>
  <c r="R4097" i="1" s="1"/>
  <c r="U4093" i="1"/>
  <c r="R4093" i="1" s="1"/>
  <c r="U4089" i="1"/>
  <c r="R4089" i="1" s="1"/>
  <c r="U4085" i="1"/>
  <c r="R4085" i="1" s="1"/>
  <c r="U4081" i="1"/>
  <c r="R4081" i="1" s="1"/>
  <c r="U4077" i="1"/>
  <c r="R4077" i="1" s="1"/>
  <c r="U4073" i="1"/>
  <c r="R4073" i="1" s="1"/>
  <c r="U4069" i="1"/>
  <c r="R4069" i="1" s="1"/>
  <c r="U4065" i="1"/>
  <c r="R4065" i="1" s="1"/>
  <c r="U4061" i="1"/>
  <c r="R4061" i="1" s="1"/>
  <c r="U4057" i="1"/>
  <c r="R4057" i="1" s="1"/>
  <c r="U4053" i="1"/>
  <c r="R4053" i="1" s="1"/>
  <c r="U4049" i="1"/>
  <c r="R4049" i="1" s="1"/>
  <c r="U4045" i="1"/>
  <c r="R4045" i="1" s="1"/>
  <c r="U4041" i="1"/>
  <c r="R4041" i="1" s="1"/>
  <c r="U4037" i="1"/>
  <c r="R4037" i="1" s="1"/>
  <c r="U4033" i="1"/>
  <c r="R4033" i="1" s="1"/>
  <c r="U4029" i="1"/>
  <c r="R4029" i="1" s="1"/>
  <c r="U4025" i="1"/>
  <c r="R4025" i="1" s="1"/>
  <c r="U4021" i="1"/>
  <c r="R4021" i="1" s="1"/>
  <c r="U4017" i="1"/>
  <c r="R4017" i="1" s="1"/>
  <c r="U4013" i="1"/>
  <c r="R4013" i="1" s="1"/>
  <c r="U4009" i="1"/>
  <c r="R4009" i="1" s="1"/>
  <c r="U4005" i="1"/>
  <c r="R4005" i="1" s="1"/>
  <c r="U4001" i="1"/>
  <c r="R4001" i="1" s="1"/>
  <c r="U3997" i="1"/>
  <c r="R3997" i="1" s="1"/>
  <c r="U3993" i="1"/>
  <c r="R3993" i="1" s="1"/>
  <c r="U3989" i="1"/>
  <c r="R3989" i="1" s="1"/>
  <c r="U3985" i="1"/>
  <c r="R3985" i="1" s="1"/>
  <c r="U3981" i="1"/>
  <c r="R3981" i="1" s="1"/>
  <c r="U3977" i="1"/>
  <c r="R3977" i="1" s="1"/>
  <c r="U3973" i="1"/>
  <c r="R3973" i="1" s="1"/>
  <c r="U3969" i="1"/>
  <c r="R3969" i="1" s="1"/>
  <c r="U3965" i="1"/>
  <c r="R3965" i="1" s="1"/>
  <c r="U3961" i="1"/>
  <c r="R3961" i="1" s="1"/>
  <c r="U3957" i="1"/>
  <c r="R3957" i="1" s="1"/>
  <c r="U3953" i="1"/>
  <c r="R3953" i="1" s="1"/>
  <c r="U3949" i="1"/>
  <c r="R3949" i="1" s="1"/>
  <c r="U3945" i="1"/>
  <c r="R3945" i="1" s="1"/>
  <c r="U3941" i="1"/>
  <c r="R3941" i="1" s="1"/>
  <c r="U3937" i="1"/>
  <c r="R3937" i="1" s="1"/>
  <c r="U3933" i="1"/>
  <c r="R3933" i="1" s="1"/>
  <c r="U3929" i="1"/>
  <c r="R3929" i="1" s="1"/>
  <c r="U3925" i="1"/>
  <c r="R3925" i="1" s="1"/>
  <c r="U3921" i="1"/>
  <c r="R3921" i="1" s="1"/>
  <c r="U3917" i="1"/>
  <c r="R3917" i="1" s="1"/>
  <c r="U3913" i="1"/>
  <c r="R3913" i="1" s="1"/>
  <c r="U3909" i="1"/>
  <c r="R3909" i="1" s="1"/>
  <c r="U3905" i="1"/>
  <c r="R3905" i="1" s="1"/>
  <c r="U3901" i="1"/>
  <c r="R3901" i="1" s="1"/>
  <c r="U3897" i="1"/>
  <c r="R3897" i="1" s="1"/>
  <c r="U3893" i="1"/>
  <c r="R3893" i="1" s="1"/>
  <c r="U3889" i="1"/>
  <c r="R3889" i="1" s="1"/>
  <c r="U3885" i="1"/>
  <c r="R3885" i="1" s="1"/>
  <c r="U3881" i="1"/>
  <c r="R3881" i="1" s="1"/>
  <c r="U3877" i="1"/>
  <c r="R3877" i="1" s="1"/>
  <c r="U3873" i="1"/>
  <c r="R3873" i="1" s="1"/>
  <c r="U3869" i="1"/>
  <c r="R3869" i="1" s="1"/>
  <c r="U3865" i="1"/>
  <c r="R3865" i="1" s="1"/>
  <c r="U3861" i="1"/>
  <c r="R3861" i="1" s="1"/>
  <c r="U3857" i="1"/>
  <c r="R3857" i="1" s="1"/>
  <c r="U3853" i="1"/>
  <c r="R3853" i="1" s="1"/>
  <c r="U3849" i="1"/>
  <c r="R3849" i="1" s="1"/>
  <c r="U3845" i="1"/>
  <c r="R3845" i="1" s="1"/>
  <c r="U3841" i="1"/>
  <c r="R3841" i="1" s="1"/>
  <c r="U3837" i="1"/>
  <c r="R3837" i="1" s="1"/>
  <c r="U3833" i="1"/>
  <c r="R3833" i="1" s="1"/>
  <c r="U3829" i="1"/>
  <c r="R3829" i="1" s="1"/>
  <c r="U3825" i="1"/>
  <c r="R3825" i="1" s="1"/>
  <c r="U3821" i="1"/>
  <c r="R3821" i="1" s="1"/>
  <c r="U3817" i="1"/>
  <c r="R3817" i="1" s="1"/>
  <c r="U3813" i="1"/>
  <c r="R3813" i="1" s="1"/>
  <c r="U3809" i="1"/>
  <c r="R3809" i="1" s="1"/>
  <c r="U3805" i="1"/>
  <c r="R3805" i="1" s="1"/>
  <c r="U3801" i="1"/>
  <c r="R3801" i="1" s="1"/>
  <c r="U3797" i="1"/>
  <c r="R3797" i="1" s="1"/>
  <c r="U3793" i="1"/>
  <c r="R3793" i="1" s="1"/>
  <c r="U3789" i="1"/>
  <c r="R3789" i="1" s="1"/>
  <c r="U3785" i="1"/>
  <c r="R3785" i="1" s="1"/>
  <c r="U3781" i="1"/>
  <c r="R3781" i="1" s="1"/>
  <c r="U3777" i="1"/>
  <c r="R3777" i="1" s="1"/>
  <c r="U3773" i="1"/>
  <c r="R3773" i="1" s="1"/>
  <c r="U3769" i="1"/>
  <c r="R3769" i="1" s="1"/>
  <c r="U3765" i="1"/>
  <c r="R3765" i="1" s="1"/>
  <c r="U3761" i="1"/>
  <c r="R3761" i="1" s="1"/>
  <c r="U3757" i="1"/>
  <c r="R3757" i="1" s="1"/>
  <c r="U3753" i="1"/>
  <c r="R3753" i="1" s="1"/>
  <c r="U3749" i="1"/>
  <c r="R3749" i="1" s="1"/>
  <c r="U3745" i="1"/>
  <c r="R3745" i="1" s="1"/>
  <c r="U3741" i="1"/>
  <c r="R3741" i="1" s="1"/>
  <c r="U3737" i="1"/>
  <c r="R3737" i="1" s="1"/>
  <c r="U3733" i="1"/>
  <c r="R3733" i="1" s="1"/>
  <c r="U3729" i="1"/>
  <c r="R3729" i="1" s="1"/>
  <c r="U3725" i="1"/>
  <c r="R3725" i="1" s="1"/>
  <c r="U3721" i="1"/>
  <c r="R3721" i="1" s="1"/>
  <c r="U3717" i="1"/>
  <c r="R3717" i="1" s="1"/>
  <c r="U3713" i="1"/>
  <c r="R3713" i="1" s="1"/>
  <c r="U3709" i="1"/>
  <c r="R3709" i="1" s="1"/>
  <c r="U3705" i="1"/>
  <c r="R3705" i="1" s="1"/>
  <c r="U3701" i="1"/>
  <c r="R3701" i="1" s="1"/>
  <c r="U3697" i="1"/>
  <c r="R3697" i="1" s="1"/>
  <c r="U3693" i="1"/>
  <c r="R3693" i="1" s="1"/>
  <c r="U3689" i="1"/>
  <c r="R3689" i="1" s="1"/>
  <c r="U3685" i="1"/>
  <c r="R3685" i="1" s="1"/>
  <c r="U3681" i="1"/>
  <c r="R3681" i="1" s="1"/>
  <c r="U3677" i="1"/>
  <c r="R3677" i="1" s="1"/>
  <c r="U3673" i="1"/>
  <c r="R3673" i="1" s="1"/>
  <c r="U3669" i="1"/>
  <c r="R3669" i="1" s="1"/>
  <c r="U3665" i="1"/>
  <c r="R3665" i="1" s="1"/>
  <c r="U3661" i="1"/>
  <c r="R3661" i="1" s="1"/>
  <c r="U3657" i="1"/>
  <c r="R3657" i="1" s="1"/>
  <c r="U3653" i="1"/>
  <c r="R3653" i="1" s="1"/>
  <c r="U3649" i="1"/>
  <c r="R3649" i="1" s="1"/>
  <c r="U3645" i="1"/>
  <c r="R3645" i="1" s="1"/>
  <c r="U3641" i="1"/>
  <c r="R3641" i="1" s="1"/>
  <c r="U3637" i="1"/>
  <c r="R3637" i="1" s="1"/>
  <c r="U3633" i="1"/>
  <c r="R3633" i="1" s="1"/>
  <c r="U3629" i="1"/>
  <c r="R3629" i="1" s="1"/>
  <c r="U3625" i="1"/>
  <c r="R3625" i="1" s="1"/>
  <c r="U3621" i="1"/>
  <c r="R3621" i="1" s="1"/>
  <c r="U3617" i="1"/>
  <c r="R3617" i="1" s="1"/>
  <c r="U3613" i="1"/>
  <c r="R3613" i="1" s="1"/>
  <c r="U3609" i="1"/>
  <c r="R3609" i="1" s="1"/>
  <c r="U3605" i="1"/>
  <c r="R3605" i="1" s="1"/>
  <c r="U3601" i="1"/>
  <c r="R3601" i="1" s="1"/>
  <c r="U3597" i="1"/>
  <c r="R3597" i="1" s="1"/>
  <c r="U3593" i="1"/>
  <c r="R3593" i="1" s="1"/>
  <c r="U3589" i="1"/>
  <c r="R3589" i="1" s="1"/>
  <c r="U3585" i="1"/>
  <c r="R3585" i="1" s="1"/>
  <c r="U3581" i="1"/>
  <c r="R3581" i="1" s="1"/>
  <c r="U3577" i="1"/>
  <c r="R3577" i="1" s="1"/>
  <c r="U3573" i="1"/>
  <c r="R3573" i="1" s="1"/>
  <c r="U3569" i="1"/>
  <c r="R3569" i="1" s="1"/>
  <c r="U3565" i="1"/>
  <c r="R3565" i="1" s="1"/>
  <c r="U3561" i="1"/>
  <c r="R3561" i="1" s="1"/>
  <c r="U3557" i="1"/>
  <c r="R3557" i="1" s="1"/>
  <c r="U3553" i="1"/>
  <c r="R3553" i="1" s="1"/>
  <c r="U3549" i="1"/>
  <c r="R3549" i="1" s="1"/>
  <c r="U3545" i="1"/>
  <c r="R3545" i="1" s="1"/>
  <c r="U3541" i="1"/>
  <c r="R3541" i="1" s="1"/>
  <c r="U3537" i="1"/>
  <c r="R3537" i="1" s="1"/>
  <c r="U3533" i="1"/>
  <c r="R3533" i="1" s="1"/>
  <c r="U3529" i="1"/>
  <c r="R3529" i="1" s="1"/>
  <c r="U3525" i="1"/>
  <c r="R3525" i="1" s="1"/>
  <c r="U3521" i="1"/>
  <c r="R3521" i="1" s="1"/>
  <c r="U3517" i="1"/>
  <c r="R3517" i="1" s="1"/>
  <c r="U3513" i="1"/>
  <c r="R3513" i="1" s="1"/>
  <c r="U3509" i="1"/>
  <c r="R3509" i="1" s="1"/>
  <c r="U3505" i="1"/>
  <c r="R3505" i="1" s="1"/>
  <c r="U3501" i="1"/>
  <c r="R3501" i="1" s="1"/>
  <c r="U3497" i="1"/>
  <c r="R3497" i="1" s="1"/>
  <c r="U3493" i="1"/>
  <c r="R3493" i="1" s="1"/>
  <c r="U3489" i="1"/>
  <c r="R3489" i="1" s="1"/>
  <c r="U3485" i="1"/>
  <c r="R3485" i="1" s="1"/>
  <c r="U3481" i="1"/>
  <c r="R3481" i="1" s="1"/>
  <c r="U3477" i="1"/>
  <c r="R3477" i="1" s="1"/>
  <c r="U3473" i="1"/>
  <c r="R3473" i="1" s="1"/>
  <c r="U3469" i="1"/>
  <c r="R3469" i="1" s="1"/>
  <c r="U3465" i="1"/>
  <c r="R3465" i="1" s="1"/>
  <c r="U3461" i="1"/>
  <c r="R3461" i="1" s="1"/>
  <c r="U3457" i="1"/>
  <c r="R3457" i="1" s="1"/>
  <c r="U3453" i="1"/>
  <c r="R3453" i="1" s="1"/>
  <c r="U3449" i="1"/>
  <c r="R3449" i="1" s="1"/>
  <c r="U3445" i="1"/>
  <c r="R3445" i="1" s="1"/>
  <c r="U3441" i="1"/>
  <c r="R3441" i="1" s="1"/>
  <c r="U3437" i="1"/>
  <c r="R3437" i="1" s="1"/>
  <c r="U3433" i="1"/>
  <c r="R3433" i="1" s="1"/>
  <c r="U3429" i="1"/>
  <c r="R3429" i="1" s="1"/>
  <c r="U3425" i="1"/>
  <c r="R3425" i="1" s="1"/>
  <c r="U3421" i="1"/>
  <c r="R3421" i="1" s="1"/>
  <c r="U3417" i="1"/>
  <c r="R3417" i="1" s="1"/>
  <c r="U3413" i="1"/>
  <c r="R3413" i="1" s="1"/>
  <c r="U3409" i="1"/>
  <c r="R3409" i="1" s="1"/>
  <c r="U3405" i="1"/>
  <c r="R3405" i="1" s="1"/>
  <c r="U3401" i="1"/>
  <c r="R3401" i="1" s="1"/>
  <c r="U3397" i="1"/>
  <c r="R3397" i="1" s="1"/>
  <c r="U3393" i="1"/>
  <c r="R3393" i="1" s="1"/>
  <c r="U3389" i="1"/>
  <c r="R3389" i="1" s="1"/>
  <c r="U3385" i="1"/>
  <c r="R3385" i="1" s="1"/>
  <c r="U3381" i="1"/>
  <c r="R3381" i="1" s="1"/>
  <c r="U3377" i="1"/>
  <c r="R3377" i="1" s="1"/>
  <c r="U3373" i="1"/>
  <c r="R3373" i="1" s="1"/>
  <c r="U3369" i="1"/>
  <c r="R3369" i="1" s="1"/>
  <c r="U3365" i="1"/>
  <c r="R3365" i="1" s="1"/>
  <c r="U3361" i="1"/>
  <c r="R3361" i="1" s="1"/>
  <c r="U3357" i="1"/>
  <c r="R3357" i="1" s="1"/>
  <c r="U3353" i="1"/>
  <c r="R3353" i="1" s="1"/>
  <c r="U3349" i="1"/>
  <c r="R3349" i="1" s="1"/>
  <c r="U3345" i="1"/>
  <c r="R3345" i="1" s="1"/>
  <c r="U3341" i="1"/>
  <c r="R3341" i="1" s="1"/>
  <c r="U3337" i="1"/>
  <c r="R3337" i="1" s="1"/>
  <c r="U3333" i="1"/>
  <c r="R3333" i="1" s="1"/>
  <c r="U3329" i="1"/>
  <c r="R3329" i="1" s="1"/>
  <c r="U3325" i="1"/>
  <c r="R3325" i="1" s="1"/>
  <c r="U3321" i="1"/>
  <c r="R3321" i="1" s="1"/>
  <c r="U3317" i="1"/>
  <c r="R3317" i="1" s="1"/>
  <c r="U3313" i="1"/>
  <c r="R3313" i="1" s="1"/>
  <c r="U3309" i="1"/>
  <c r="R3309" i="1" s="1"/>
  <c r="U3305" i="1"/>
  <c r="R3305" i="1" s="1"/>
  <c r="U3301" i="1"/>
  <c r="R3301" i="1" s="1"/>
  <c r="U3297" i="1"/>
  <c r="R3297" i="1" s="1"/>
  <c r="U3293" i="1"/>
  <c r="R3293" i="1" s="1"/>
  <c r="U3289" i="1"/>
  <c r="R3289" i="1" s="1"/>
  <c r="U3285" i="1"/>
  <c r="R3285" i="1" s="1"/>
  <c r="U3281" i="1"/>
  <c r="R3281" i="1" s="1"/>
  <c r="U3277" i="1"/>
  <c r="R3277" i="1" s="1"/>
  <c r="U3273" i="1"/>
  <c r="R3273" i="1" s="1"/>
  <c r="U3269" i="1"/>
  <c r="R3269" i="1" s="1"/>
  <c r="U3265" i="1"/>
  <c r="R3265" i="1" s="1"/>
  <c r="U3261" i="1"/>
  <c r="R3261" i="1" s="1"/>
  <c r="U3257" i="1"/>
  <c r="R3257" i="1" s="1"/>
  <c r="U3253" i="1"/>
  <c r="R3253" i="1" s="1"/>
  <c r="U3249" i="1"/>
  <c r="R3249" i="1" s="1"/>
  <c r="U3245" i="1"/>
  <c r="R3245" i="1" s="1"/>
  <c r="U3241" i="1"/>
  <c r="R3241" i="1" s="1"/>
  <c r="U3237" i="1"/>
  <c r="R3237" i="1" s="1"/>
  <c r="U3233" i="1"/>
  <c r="R3233" i="1" s="1"/>
  <c r="U3229" i="1"/>
  <c r="R3229" i="1" s="1"/>
  <c r="U3225" i="1"/>
  <c r="R3225" i="1" s="1"/>
  <c r="U3221" i="1"/>
  <c r="R3221" i="1" s="1"/>
  <c r="U3217" i="1"/>
  <c r="R3217" i="1" s="1"/>
  <c r="U3213" i="1"/>
  <c r="R3213" i="1" s="1"/>
  <c r="U3209" i="1"/>
  <c r="R3209" i="1" s="1"/>
  <c r="U3205" i="1"/>
  <c r="R3205" i="1" s="1"/>
  <c r="U3201" i="1"/>
  <c r="R3201" i="1" s="1"/>
  <c r="U3197" i="1"/>
  <c r="R3197" i="1" s="1"/>
  <c r="U3193" i="1"/>
  <c r="R3193" i="1" s="1"/>
  <c r="U3189" i="1"/>
  <c r="R3189" i="1" s="1"/>
  <c r="U3185" i="1"/>
  <c r="R3185" i="1" s="1"/>
  <c r="U3181" i="1"/>
  <c r="R3181" i="1" s="1"/>
  <c r="U3177" i="1"/>
  <c r="R3177" i="1" s="1"/>
  <c r="U3173" i="1"/>
  <c r="R3173" i="1" s="1"/>
  <c r="U3169" i="1"/>
  <c r="R3169" i="1" s="1"/>
  <c r="U3165" i="1"/>
  <c r="R3165" i="1" s="1"/>
  <c r="U3161" i="1"/>
  <c r="R3161" i="1" s="1"/>
  <c r="U3157" i="1"/>
  <c r="R3157" i="1" s="1"/>
  <c r="U3153" i="1"/>
  <c r="R3153" i="1" s="1"/>
  <c r="U3149" i="1"/>
  <c r="R3149" i="1" s="1"/>
  <c r="U3145" i="1"/>
  <c r="R3145" i="1" s="1"/>
  <c r="U3141" i="1"/>
  <c r="R3141" i="1" s="1"/>
  <c r="U3137" i="1"/>
  <c r="R3137" i="1" s="1"/>
  <c r="U3133" i="1"/>
  <c r="R3133" i="1" s="1"/>
  <c r="U3129" i="1"/>
  <c r="R3129" i="1" s="1"/>
  <c r="U3125" i="1"/>
  <c r="R3125" i="1" s="1"/>
  <c r="U3121" i="1"/>
  <c r="R3121" i="1" s="1"/>
  <c r="U3117" i="1"/>
  <c r="R3117" i="1" s="1"/>
  <c r="U3113" i="1"/>
  <c r="R3113" i="1" s="1"/>
  <c r="U3109" i="1"/>
  <c r="R3109" i="1" s="1"/>
  <c r="U3105" i="1"/>
  <c r="R3105" i="1" s="1"/>
  <c r="U3101" i="1"/>
  <c r="R3101" i="1" s="1"/>
  <c r="U3097" i="1"/>
  <c r="R3097" i="1" s="1"/>
  <c r="U3093" i="1"/>
  <c r="R3093" i="1" s="1"/>
  <c r="U3089" i="1"/>
  <c r="R3089" i="1" s="1"/>
  <c r="U3085" i="1"/>
  <c r="R3085" i="1" s="1"/>
  <c r="U3081" i="1"/>
  <c r="R3081" i="1" s="1"/>
  <c r="U3077" i="1"/>
  <c r="R3077" i="1" s="1"/>
  <c r="U3073" i="1"/>
  <c r="R3073" i="1" s="1"/>
  <c r="U3069" i="1"/>
  <c r="R3069" i="1" s="1"/>
  <c r="U3065" i="1"/>
  <c r="R3065" i="1" s="1"/>
  <c r="U3061" i="1"/>
  <c r="R3061" i="1" s="1"/>
  <c r="U3057" i="1"/>
  <c r="R3057" i="1" s="1"/>
  <c r="U3053" i="1"/>
  <c r="R3053" i="1" s="1"/>
  <c r="U3049" i="1"/>
  <c r="R3049" i="1" s="1"/>
  <c r="U3045" i="1"/>
  <c r="R3045" i="1" s="1"/>
  <c r="U3041" i="1"/>
  <c r="R3041" i="1" s="1"/>
  <c r="U3037" i="1"/>
  <c r="R3037" i="1" s="1"/>
  <c r="U3033" i="1"/>
  <c r="R3033" i="1" s="1"/>
  <c r="U3029" i="1"/>
  <c r="R3029" i="1" s="1"/>
  <c r="U3025" i="1"/>
  <c r="R3025" i="1" s="1"/>
  <c r="U3021" i="1"/>
  <c r="R3021" i="1" s="1"/>
  <c r="U3017" i="1"/>
  <c r="R3017" i="1" s="1"/>
  <c r="U3013" i="1"/>
  <c r="R3013" i="1" s="1"/>
  <c r="U3009" i="1"/>
  <c r="R3009" i="1" s="1"/>
  <c r="U3005" i="1"/>
  <c r="R3005" i="1" s="1"/>
  <c r="U3001" i="1"/>
  <c r="R3001" i="1" s="1"/>
  <c r="U2997" i="1"/>
  <c r="R2997" i="1" s="1"/>
  <c r="U2993" i="1"/>
  <c r="R2993" i="1" s="1"/>
  <c r="U2989" i="1"/>
  <c r="R2989" i="1" s="1"/>
  <c r="U2985" i="1"/>
  <c r="R2985" i="1" s="1"/>
  <c r="U2981" i="1"/>
  <c r="R2981" i="1" s="1"/>
  <c r="U2977" i="1"/>
  <c r="R2977" i="1" s="1"/>
  <c r="U2973" i="1"/>
  <c r="R2973" i="1" s="1"/>
  <c r="U2969" i="1"/>
  <c r="R2969" i="1" s="1"/>
  <c r="U2965" i="1"/>
  <c r="R2965" i="1" s="1"/>
  <c r="U2961" i="1"/>
  <c r="R2961" i="1" s="1"/>
  <c r="U2957" i="1"/>
  <c r="R2957" i="1" s="1"/>
  <c r="U2953" i="1"/>
  <c r="R2953" i="1" s="1"/>
  <c r="U2949" i="1"/>
  <c r="R2949" i="1" s="1"/>
  <c r="U2945" i="1"/>
  <c r="R2945" i="1" s="1"/>
  <c r="U2941" i="1"/>
  <c r="R2941" i="1" s="1"/>
  <c r="U2937" i="1"/>
  <c r="R2937" i="1" s="1"/>
  <c r="U2933" i="1"/>
  <c r="R2933" i="1" s="1"/>
  <c r="U2929" i="1"/>
  <c r="R2929" i="1" s="1"/>
  <c r="U2925" i="1"/>
  <c r="R2925" i="1" s="1"/>
  <c r="U2921" i="1"/>
  <c r="R2921" i="1" s="1"/>
  <c r="U2917" i="1"/>
  <c r="R2917" i="1" s="1"/>
  <c r="U2913" i="1"/>
  <c r="R2913" i="1" s="1"/>
  <c r="U2909" i="1"/>
  <c r="R2909" i="1" s="1"/>
  <c r="U2905" i="1"/>
  <c r="R2905" i="1" s="1"/>
  <c r="U2901" i="1"/>
  <c r="R2901" i="1" s="1"/>
  <c r="U2897" i="1"/>
  <c r="R2897" i="1" s="1"/>
  <c r="U2893" i="1"/>
  <c r="R2893" i="1" s="1"/>
  <c r="U2889" i="1"/>
  <c r="R2889" i="1" s="1"/>
  <c r="U2885" i="1"/>
  <c r="R2885" i="1" s="1"/>
  <c r="U2881" i="1"/>
  <c r="R2881" i="1" s="1"/>
  <c r="U2877" i="1"/>
  <c r="R2877" i="1" s="1"/>
  <c r="U2873" i="1"/>
  <c r="R2873" i="1" s="1"/>
  <c r="U2869" i="1"/>
  <c r="R2869" i="1" s="1"/>
  <c r="U2865" i="1"/>
  <c r="R2865" i="1" s="1"/>
  <c r="U2861" i="1"/>
  <c r="R2861" i="1" s="1"/>
  <c r="U2857" i="1"/>
  <c r="R2857" i="1" s="1"/>
  <c r="U2853" i="1"/>
  <c r="R2853" i="1" s="1"/>
  <c r="U2849" i="1"/>
  <c r="R2849" i="1" s="1"/>
  <c r="U2845" i="1"/>
  <c r="R2845" i="1" s="1"/>
  <c r="U2841" i="1"/>
  <c r="R2841" i="1" s="1"/>
  <c r="U2837" i="1"/>
  <c r="R2837" i="1" s="1"/>
  <c r="U2833" i="1"/>
  <c r="R2833" i="1" s="1"/>
  <c r="U2829" i="1"/>
  <c r="R2829" i="1" s="1"/>
  <c r="U2825" i="1"/>
  <c r="R2825" i="1" s="1"/>
  <c r="U2821" i="1"/>
  <c r="R2821" i="1" s="1"/>
  <c r="U2817" i="1"/>
  <c r="R2817" i="1" s="1"/>
  <c r="U2813" i="1"/>
  <c r="R2813" i="1" s="1"/>
  <c r="U2809" i="1"/>
  <c r="R2809" i="1" s="1"/>
  <c r="U2805" i="1"/>
  <c r="R2805" i="1" s="1"/>
  <c r="U2801" i="1"/>
  <c r="R2801" i="1" s="1"/>
  <c r="U2797" i="1"/>
  <c r="R2797" i="1" s="1"/>
  <c r="U2793" i="1"/>
  <c r="R2793" i="1" s="1"/>
  <c r="U2789" i="1"/>
  <c r="R2789" i="1" s="1"/>
  <c r="U2785" i="1"/>
  <c r="R2785" i="1" s="1"/>
  <c r="U2781" i="1"/>
  <c r="R2781" i="1" s="1"/>
  <c r="U2777" i="1"/>
  <c r="R2777" i="1" s="1"/>
  <c r="U2773" i="1"/>
  <c r="R2773" i="1" s="1"/>
  <c r="U2769" i="1"/>
  <c r="R2769" i="1" s="1"/>
  <c r="U2765" i="1"/>
  <c r="R2765" i="1" s="1"/>
  <c r="U2761" i="1"/>
  <c r="R2761" i="1" s="1"/>
  <c r="U2757" i="1"/>
  <c r="R2757" i="1" s="1"/>
  <c r="U2753" i="1"/>
  <c r="R2753" i="1" s="1"/>
  <c r="U2749" i="1"/>
  <c r="R2749" i="1" s="1"/>
  <c r="U2745" i="1"/>
  <c r="R2745" i="1" s="1"/>
  <c r="U2741" i="1"/>
  <c r="R2741" i="1" s="1"/>
  <c r="U2737" i="1"/>
  <c r="R2737" i="1" s="1"/>
  <c r="U2733" i="1"/>
  <c r="R2733" i="1" s="1"/>
  <c r="U2729" i="1"/>
  <c r="R2729" i="1" s="1"/>
  <c r="U2725" i="1"/>
  <c r="R2725" i="1" s="1"/>
  <c r="U2721" i="1"/>
  <c r="R2721" i="1" s="1"/>
  <c r="U2717" i="1"/>
  <c r="R2717" i="1" s="1"/>
  <c r="U2713" i="1"/>
  <c r="R2713" i="1" s="1"/>
  <c r="U2709" i="1"/>
  <c r="R2709" i="1" s="1"/>
  <c r="U2705" i="1"/>
  <c r="R2705" i="1" s="1"/>
  <c r="U2701" i="1"/>
  <c r="R2701" i="1" s="1"/>
  <c r="U2697" i="1"/>
  <c r="R2697" i="1" s="1"/>
  <c r="U2693" i="1"/>
  <c r="R2693" i="1" s="1"/>
  <c r="U2689" i="1"/>
  <c r="R2689" i="1" s="1"/>
  <c r="U2685" i="1"/>
  <c r="R2685" i="1" s="1"/>
  <c r="U2681" i="1"/>
  <c r="R2681" i="1" s="1"/>
  <c r="U2677" i="1"/>
  <c r="R2677" i="1" s="1"/>
  <c r="U2673" i="1"/>
  <c r="R2673" i="1" s="1"/>
  <c r="U2669" i="1"/>
  <c r="R2669" i="1" s="1"/>
  <c r="U2665" i="1"/>
  <c r="R2665" i="1" s="1"/>
  <c r="U2661" i="1"/>
  <c r="R2661" i="1" s="1"/>
  <c r="U2657" i="1"/>
  <c r="R2657" i="1" s="1"/>
  <c r="U2653" i="1"/>
  <c r="R2653" i="1" s="1"/>
  <c r="U2649" i="1"/>
  <c r="R2649" i="1" s="1"/>
  <c r="U2645" i="1"/>
  <c r="R2645" i="1" s="1"/>
  <c r="U2641" i="1"/>
  <c r="R2641" i="1" s="1"/>
  <c r="U2637" i="1"/>
  <c r="R2637" i="1" s="1"/>
  <c r="U2633" i="1"/>
  <c r="R2633" i="1" s="1"/>
  <c r="U2629" i="1"/>
  <c r="R2629" i="1" s="1"/>
  <c r="U2625" i="1"/>
  <c r="R2625" i="1" s="1"/>
  <c r="U2621" i="1"/>
  <c r="R2621" i="1" s="1"/>
  <c r="U2617" i="1"/>
  <c r="R2617" i="1" s="1"/>
  <c r="U2613" i="1"/>
  <c r="R2613" i="1" s="1"/>
  <c r="U2609" i="1"/>
  <c r="R2609" i="1" s="1"/>
  <c r="U2605" i="1"/>
  <c r="R2605" i="1" s="1"/>
  <c r="U2601" i="1"/>
  <c r="R2601" i="1" s="1"/>
  <c r="U2597" i="1"/>
  <c r="R2597" i="1" s="1"/>
  <c r="U2593" i="1"/>
  <c r="R2593" i="1" s="1"/>
  <c r="U2589" i="1"/>
  <c r="R2589" i="1" s="1"/>
  <c r="U2585" i="1"/>
  <c r="R2585" i="1" s="1"/>
  <c r="U2581" i="1"/>
  <c r="R2581" i="1" s="1"/>
  <c r="U2577" i="1"/>
  <c r="R2577" i="1" s="1"/>
  <c r="U2573" i="1"/>
  <c r="R2573" i="1" s="1"/>
  <c r="U2569" i="1"/>
  <c r="R2569" i="1" s="1"/>
  <c r="U2565" i="1"/>
  <c r="R2565" i="1" s="1"/>
  <c r="U2561" i="1"/>
  <c r="R2561" i="1" s="1"/>
  <c r="U2557" i="1"/>
  <c r="R2557" i="1" s="1"/>
  <c r="U2553" i="1"/>
  <c r="R2553" i="1" s="1"/>
  <c r="U2549" i="1"/>
  <c r="R2549" i="1" s="1"/>
  <c r="U3098" i="1"/>
  <c r="R3098" i="1" s="1"/>
  <c r="U3094" i="1"/>
  <c r="R3094" i="1" s="1"/>
  <c r="U3090" i="1"/>
  <c r="R3090" i="1" s="1"/>
  <c r="U3086" i="1"/>
  <c r="R3086" i="1" s="1"/>
  <c r="U3082" i="1"/>
  <c r="R3082" i="1" s="1"/>
  <c r="U3078" i="1"/>
  <c r="R3078" i="1" s="1"/>
  <c r="U3074" i="1"/>
  <c r="R3074" i="1" s="1"/>
  <c r="U3070" i="1"/>
  <c r="R3070" i="1" s="1"/>
  <c r="U3066" i="1"/>
  <c r="R3066" i="1" s="1"/>
  <c r="U3062" i="1"/>
  <c r="R3062" i="1" s="1"/>
  <c r="U3058" i="1"/>
  <c r="R3058" i="1" s="1"/>
  <c r="U3054" i="1"/>
  <c r="R3054" i="1" s="1"/>
  <c r="U3050" i="1"/>
  <c r="R3050" i="1" s="1"/>
  <c r="U3046" i="1"/>
  <c r="R3046" i="1" s="1"/>
  <c r="U3042" i="1"/>
  <c r="R3042" i="1" s="1"/>
  <c r="U3038" i="1"/>
  <c r="R3038" i="1" s="1"/>
  <c r="U3034" i="1"/>
  <c r="R3034" i="1" s="1"/>
  <c r="U3030" i="1"/>
  <c r="R3030" i="1" s="1"/>
  <c r="U3026" i="1"/>
  <c r="R3026" i="1" s="1"/>
  <c r="U3022" i="1"/>
  <c r="R3022" i="1" s="1"/>
  <c r="U3018" i="1"/>
  <c r="R3018" i="1" s="1"/>
  <c r="U3014" i="1"/>
  <c r="R3014" i="1" s="1"/>
  <c r="U3010" i="1"/>
  <c r="R3010" i="1" s="1"/>
  <c r="U3006" i="1"/>
  <c r="R3006" i="1" s="1"/>
  <c r="U3002" i="1"/>
  <c r="R3002" i="1" s="1"/>
  <c r="U2998" i="1"/>
  <c r="R2998" i="1" s="1"/>
  <c r="U2994" i="1"/>
  <c r="R2994" i="1" s="1"/>
  <c r="U2990" i="1"/>
  <c r="R2990" i="1" s="1"/>
  <c r="U2986" i="1"/>
  <c r="R2986" i="1" s="1"/>
  <c r="U2982" i="1"/>
  <c r="R2982" i="1" s="1"/>
  <c r="U2978" i="1"/>
  <c r="R2978" i="1" s="1"/>
  <c r="U2974" i="1"/>
  <c r="R2974" i="1" s="1"/>
  <c r="U2970" i="1"/>
  <c r="R2970" i="1" s="1"/>
  <c r="U2966" i="1"/>
  <c r="R2966" i="1" s="1"/>
  <c r="U2962" i="1"/>
  <c r="R2962" i="1" s="1"/>
  <c r="U2958" i="1"/>
  <c r="R2958" i="1" s="1"/>
  <c r="U2954" i="1"/>
  <c r="R2954" i="1" s="1"/>
  <c r="U2950" i="1"/>
  <c r="R2950" i="1" s="1"/>
  <c r="U2946" i="1"/>
  <c r="R2946" i="1" s="1"/>
  <c r="U2942" i="1"/>
  <c r="R2942" i="1" s="1"/>
  <c r="U2938" i="1"/>
  <c r="R2938" i="1" s="1"/>
  <c r="U2934" i="1"/>
  <c r="R2934" i="1" s="1"/>
  <c r="U2930" i="1"/>
  <c r="R2930" i="1" s="1"/>
  <c r="U2926" i="1"/>
  <c r="R2926" i="1" s="1"/>
  <c r="U2922" i="1"/>
  <c r="R2922" i="1" s="1"/>
  <c r="U2918" i="1"/>
  <c r="R2918" i="1" s="1"/>
  <c r="U2914" i="1"/>
  <c r="R2914" i="1" s="1"/>
  <c r="U2910" i="1"/>
  <c r="R2910" i="1" s="1"/>
  <c r="U2906" i="1"/>
  <c r="R2906" i="1" s="1"/>
  <c r="U2902" i="1"/>
  <c r="R2902" i="1" s="1"/>
  <c r="U2898" i="1"/>
  <c r="R2898" i="1" s="1"/>
  <c r="U2894" i="1"/>
  <c r="R2894" i="1" s="1"/>
  <c r="U2890" i="1"/>
  <c r="R2890" i="1" s="1"/>
  <c r="U2886" i="1"/>
  <c r="R2886" i="1" s="1"/>
  <c r="U2882" i="1"/>
  <c r="R2882" i="1" s="1"/>
  <c r="U2878" i="1"/>
  <c r="R2878" i="1" s="1"/>
  <c r="U2874" i="1"/>
  <c r="R2874" i="1" s="1"/>
  <c r="U2870" i="1"/>
  <c r="R2870" i="1" s="1"/>
  <c r="U2866" i="1"/>
  <c r="R2866" i="1" s="1"/>
  <c r="U2862" i="1"/>
  <c r="R2862" i="1" s="1"/>
  <c r="U2858" i="1"/>
  <c r="R2858" i="1" s="1"/>
  <c r="U2854" i="1"/>
  <c r="R2854" i="1" s="1"/>
  <c r="U2850" i="1"/>
  <c r="R2850" i="1" s="1"/>
  <c r="U2846" i="1"/>
  <c r="R2846" i="1" s="1"/>
  <c r="U2842" i="1"/>
  <c r="R2842" i="1" s="1"/>
  <c r="U2838" i="1"/>
  <c r="R2838" i="1" s="1"/>
  <c r="U2834" i="1"/>
  <c r="R2834" i="1" s="1"/>
  <c r="U2830" i="1"/>
  <c r="R2830" i="1" s="1"/>
  <c r="U2826" i="1"/>
  <c r="R2826" i="1" s="1"/>
  <c r="U2822" i="1"/>
  <c r="R2822" i="1" s="1"/>
  <c r="U2818" i="1"/>
  <c r="R2818" i="1" s="1"/>
  <c r="U2814" i="1"/>
  <c r="R2814" i="1" s="1"/>
  <c r="U2810" i="1"/>
  <c r="R2810" i="1" s="1"/>
  <c r="U2806" i="1"/>
  <c r="R2806" i="1" s="1"/>
  <c r="U2802" i="1"/>
  <c r="R2802" i="1" s="1"/>
  <c r="U2798" i="1"/>
  <c r="R2798" i="1" s="1"/>
  <c r="U2794" i="1"/>
  <c r="R2794" i="1" s="1"/>
  <c r="U2790" i="1"/>
  <c r="R2790" i="1" s="1"/>
  <c r="U2786" i="1"/>
  <c r="R2786" i="1" s="1"/>
  <c r="U2782" i="1"/>
  <c r="R2782" i="1" s="1"/>
  <c r="U2778" i="1"/>
  <c r="R2778" i="1" s="1"/>
  <c r="U2774" i="1"/>
  <c r="R2774" i="1" s="1"/>
  <c r="U2770" i="1"/>
  <c r="R2770" i="1" s="1"/>
  <c r="U2766" i="1"/>
  <c r="R2766" i="1" s="1"/>
  <c r="U2762" i="1"/>
  <c r="R2762" i="1" s="1"/>
  <c r="U2758" i="1"/>
  <c r="R2758" i="1" s="1"/>
  <c r="U2754" i="1"/>
  <c r="R2754" i="1" s="1"/>
  <c r="U2750" i="1"/>
  <c r="R2750" i="1" s="1"/>
  <c r="U2746" i="1"/>
  <c r="R2746" i="1" s="1"/>
  <c r="U2742" i="1"/>
  <c r="R2742" i="1" s="1"/>
  <c r="U2738" i="1"/>
  <c r="R2738" i="1" s="1"/>
  <c r="U2734" i="1"/>
  <c r="R2734" i="1" s="1"/>
  <c r="U2730" i="1"/>
  <c r="R2730" i="1" s="1"/>
  <c r="U2726" i="1"/>
  <c r="R2726" i="1" s="1"/>
  <c r="U2722" i="1"/>
  <c r="R2722" i="1" s="1"/>
  <c r="U2718" i="1"/>
  <c r="R2718" i="1" s="1"/>
  <c r="U2714" i="1"/>
  <c r="R2714" i="1" s="1"/>
  <c r="U2710" i="1"/>
  <c r="R2710" i="1" s="1"/>
  <c r="U2706" i="1"/>
  <c r="R2706" i="1" s="1"/>
  <c r="U2702" i="1"/>
  <c r="R2702" i="1" s="1"/>
  <c r="U2698" i="1"/>
  <c r="R2698" i="1" s="1"/>
  <c r="U2694" i="1"/>
  <c r="R2694" i="1" s="1"/>
  <c r="U2690" i="1"/>
  <c r="R2690" i="1" s="1"/>
  <c r="U2686" i="1"/>
  <c r="R2686" i="1" s="1"/>
  <c r="U2682" i="1"/>
  <c r="R2682" i="1" s="1"/>
  <c r="U2678" i="1"/>
  <c r="R2678" i="1" s="1"/>
  <c r="U2674" i="1"/>
  <c r="R2674" i="1" s="1"/>
  <c r="U2670" i="1"/>
  <c r="R2670" i="1" s="1"/>
  <c r="U2666" i="1"/>
  <c r="R2666" i="1" s="1"/>
  <c r="U2662" i="1"/>
  <c r="R2662" i="1" s="1"/>
  <c r="U2658" i="1"/>
  <c r="R2658" i="1" s="1"/>
  <c r="U2654" i="1"/>
  <c r="R2654" i="1" s="1"/>
  <c r="U2650" i="1"/>
  <c r="R2650" i="1" s="1"/>
  <c r="U2646" i="1"/>
  <c r="R2646" i="1" s="1"/>
  <c r="U2642" i="1"/>
  <c r="R2642" i="1" s="1"/>
  <c r="U2638" i="1"/>
  <c r="R2638" i="1" s="1"/>
  <c r="U2634" i="1"/>
  <c r="R2634" i="1" s="1"/>
  <c r="U2630" i="1"/>
  <c r="R2630" i="1" s="1"/>
  <c r="U2626" i="1"/>
  <c r="R2626" i="1" s="1"/>
  <c r="U2622" i="1"/>
  <c r="R2622" i="1" s="1"/>
  <c r="U2618" i="1"/>
  <c r="R2618" i="1" s="1"/>
  <c r="U2614" i="1"/>
  <c r="R2614" i="1" s="1"/>
  <c r="U2610" i="1"/>
  <c r="R2610" i="1" s="1"/>
  <c r="U2606" i="1"/>
  <c r="R2606" i="1" s="1"/>
  <c r="U2602" i="1"/>
  <c r="R2602" i="1" s="1"/>
  <c r="U2598" i="1"/>
  <c r="R2598" i="1" s="1"/>
  <c r="U2594" i="1"/>
  <c r="R2594" i="1" s="1"/>
  <c r="U2590" i="1"/>
  <c r="R2590" i="1" s="1"/>
  <c r="U2586" i="1"/>
  <c r="R2586" i="1" s="1"/>
  <c r="U2582" i="1"/>
  <c r="R2582" i="1" s="1"/>
  <c r="U2578" i="1"/>
  <c r="R2578" i="1" s="1"/>
  <c r="U2574" i="1"/>
  <c r="R2574" i="1" s="1"/>
  <c r="U2570" i="1"/>
  <c r="R2570" i="1" s="1"/>
  <c r="U2566" i="1"/>
  <c r="R2566" i="1" s="1"/>
  <c r="U2562" i="1"/>
  <c r="R2562" i="1" s="1"/>
  <c r="U2558" i="1"/>
  <c r="R2558" i="1" s="1"/>
  <c r="U2554" i="1"/>
  <c r="R2554" i="1" s="1"/>
  <c r="U2550" i="1"/>
  <c r="R2550" i="1" s="1"/>
  <c r="U2546" i="1"/>
  <c r="R2546" i="1" s="1"/>
  <c r="U2542" i="1"/>
  <c r="R2542" i="1" s="1"/>
  <c r="U2538" i="1"/>
  <c r="R2538" i="1" s="1"/>
  <c r="U2534" i="1"/>
  <c r="R2534" i="1" s="1"/>
  <c r="U2530" i="1"/>
  <c r="R2530" i="1" s="1"/>
  <c r="U2526" i="1"/>
  <c r="R2526" i="1" s="1"/>
  <c r="U2522" i="1"/>
  <c r="R2522" i="1" s="1"/>
  <c r="U2518" i="1"/>
  <c r="R2518" i="1" s="1"/>
  <c r="U2514" i="1"/>
  <c r="R2514" i="1" s="1"/>
  <c r="U2510" i="1"/>
  <c r="R2510" i="1" s="1"/>
  <c r="U2506" i="1"/>
  <c r="R2506" i="1" s="1"/>
  <c r="U2502" i="1"/>
  <c r="R2502" i="1" s="1"/>
  <c r="U2498" i="1"/>
  <c r="R2498" i="1" s="1"/>
  <c r="U2494" i="1"/>
  <c r="R2494" i="1" s="1"/>
  <c r="U2490" i="1"/>
  <c r="R2490" i="1" s="1"/>
  <c r="U2486" i="1"/>
  <c r="R2486" i="1" s="1"/>
  <c r="U2482" i="1"/>
  <c r="R2482" i="1" s="1"/>
  <c r="U2478" i="1"/>
  <c r="R2478" i="1" s="1"/>
  <c r="U2474" i="1"/>
  <c r="R2474" i="1" s="1"/>
  <c r="U2470" i="1"/>
  <c r="R2470" i="1" s="1"/>
  <c r="U2466" i="1"/>
  <c r="R2466" i="1" s="1"/>
  <c r="U2462" i="1"/>
  <c r="R2462" i="1" s="1"/>
  <c r="U2458" i="1"/>
  <c r="R2458" i="1" s="1"/>
  <c r="U2454" i="1"/>
  <c r="R2454" i="1" s="1"/>
  <c r="U2450" i="1"/>
  <c r="R2450" i="1" s="1"/>
  <c r="U2446" i="1"/>
  <c r="R2446" i="1" s="1"/>
  <c r="U2442" i="1"/>
  <c r="R2442" i="1" s="1"/>
  <c r="U2438" i="1"/>
  <c r="R2438" i="1" s="1"/>
  <c r="U2434" i="1"/>
  <c r="R2434" i="1" s="1"/>
  <c r="U2430" i="1"/>
  <c r="R2430" i="1" s="1"/>
  <c r="U2426" i="1"/>
  <c r="R2426" i="1" s="1"/>
  <c r="U2422" i="1"/>
  <c r="R2422" i="1" s="1"/>
  <c r="U2418" i="1"/>
  <c r="R2418" i="1" s="1"/>
  <c r="U2414" i="1"/>
  <c r="R2414" i="1" s="1"/>
  <c r="U2410" i="1"/>
  <c r="R2410" i="1" s="1"/>
  <c r="U2406" i="1"/>
  <c r="R2406" i="1" s="1"/>
  <c r="U2402" i="1"/>
  <c r="R2402" i="1" s="1"/>
  <c r="U2398" i="1"/>
  <c r="R2398" i="1" s="1"/>
  <c r="U2394" i="1"/>
  <c r="R2394" i="1" s="1"/>
  <c r="U2390" i="1"/>
  <c r="R2390" i="1" s="1"/>
  <c r="U2386" i="1"/>
  <c r="R2386" i="1" s="1"/>
  <c r="U2382" i="1"/>
  <c r="R2382" i="1" s="1"/>
  <c r="U2378" i="1"/>
  <c r="R2378" i="1" s="1"/>
  <c r="U2374" i="1"/>
  <c r="R2374" i="1" s="1"/>
  <c r="U2370" i="1"/>
  <c r="R2370" i="1" s="1"/>
  <c r="U2366" i="1"/>
  <c r="R2366" i="1" s="1"/>
  <c r="U2362" i="1"/>
  <c r="R2362" i="1" s="1"/>
  <c r="U2358" i="1"/>
  <c r="R2358" i="1" s="1"/>
  <c r="U2354" i="1"/>
  <c r="R2354" i="1" s="1"/>
  <c r="U2350" i="1"/>
  <c r="R2350" i="1" s="1"/>
  <c r="U2346" i="1"/>
  <c r="R2346" i="1" s="1"/>
  <c r="U2342" i="1"/>
  <c r="R2342" i="1" s="1"/>
  <c r="U2338" i="1"/>
  <c r="R2338" i="1" s="1"/>
  <c r="U2334" i="1"/>
  <c r="R2334" i="1" s="1"/>
  <c r="U2330" i="1"/>
  <c r="R2330" i="1" s="1"/>
  <c r="U2326" i="1"/>
  <c r="R2326" i="1" s="1"/>
  <c r="U2322" i="1"/>
  <c r="R2322" i="1" s="1"/>
  <c r="U2318" i="1"/>
  <c r="R2318" i="1" s="1"/>
  <c r="U2314" i="1"/>
  <c r="R2314" i="1" s="1"/>
  <c r="U2310" i="1"/>
  <c r="R2310" i="1" s="1"/>
  <c r="U2306" i="1"/>
  <c r="R2306" i="1" s="1"/>
  <c r="U2302" i="1"/>
  <c r="R2302" i="1" s="1"/>
  <c r="U2298" i="1"/>
  <c r="R2298" i="1" s="1"/>
  <c r="U2294" i="1"/>
  <c r="R2294" i="1" s="1"/>
  <c r="U2290" i="1"/>
  <c r="R2290" i="1" s="1"/>
  <c r="U2286" i="1"/>
  <c r="R2286" i="1" s="1"/>
  <c r="U2282" i="1"/>
  <c r="R2282" i="1" s="1"/>
  <c r="U2278" i="1"/>
  <c r="R2278" i="1" s="1"/>
  <c r="U2274" i="1"/>
  <c r="R2274" i="1" s="1"/>
  <c r="U2270" i="1"/>
  <c r="R2270" i="1" s="1"/>
  <c r="U2266" i="1"/>
  <c r="R2266" i="1" s="1"/>
  <c r="U2262" i="1"/>
  <c r="R2262" i="1" s="1"/>
  <c r="U2258" i="1"/>
  <c r="R2258" i="1" s="1"/>
  <c r="U2254" i="1"/>
  <c r="R2254" i="1" s="1"/>
  <c r="U2250" i="1"/>
  <c r="R2250" i="1" s="1"/>
  <c r="U2246" i="1"/>
  <c r="R2246" i="1" s="1"/>
  <c r="U2242" i="1"/>
  <c r="R2242" i="1" s="1"/>
  <c r="U2238" i="1"/>
  <c r="R2238" i="1" s="1"/>
  <c r="U2234" i="1"/>
  <c r="R2234" i="1" s="1"/>
  <c r="U2230" i="1"/>
  <c r="R2230" i="1" s="1"/>
  <c r="U2226" i="1"/>
  <c r="R2226" i="1" s="1"/>
  <c r="U2222" i="1"/>
  <c r="R2222" i="1" s="1"/>
  <c r="U2218" i="1"/>
  <c r="R2218" i="1" s="1"/>
  <c r="U2214" i="1"/>
  <c r="R2214" i="1" s="1"/>
  <c r="U2210" i="1"/>
  <c r="R2210" i="1" s="1"/>
  <c r="U2206" i="1"/>
  <c r="R2206" i="1" s="1"/>
  <c r="U2202" i="1"/>
  <c r="R2202" i="1" s="1"/>
  <c r="U2198" i="1"/>
  <c r="R2198" i="1" s="1"/>
  <c r="U2194" i="1"/>
  <c r="R2194" i="1" s="1"/>
  <c r="U2190" i="1"/>
  <c r="R2190" i="1" s="1"/>
  <c r="U2186" i="1"/>
  <c r="R2186" i="1" s="1"/>
  <c r="U2182" i="1"/>
  <c r="R2182" i="1" s="1"/>
  <c r="U2178" i="1"/>
  <c r="R2178" i="1" s="1"/>
  <c r="U2174" i="1"/>
  <c r="R2174" i="1" s="1"/>
  <c r="U2170" i="1"/>
  <c r="R2170" i="1" s="1"/>
  <c r="U2166" i="1"/>
  <c r="R2166" i="1" s="1"/>
  <c r="U2162" i="1"/>
  <c r="R2162" i="1" s="1"/>
  <c r="U2158" i="1"/>
  <c r="R2158" i="1" s="1"/>
  <c r="U2154" i="1"/>
  <c r="R2154" i="1" s="1"/>
  <c r="U2150" i="1"/>
  <c r="R2150" i="1" s="1"/>
  <c r="U2146" i="1"/>
  <c r="R2146" i="1" s="1"/>
  <c r="U2142" i="1"/>
  <c r="R2142" i="1" s="1"/>
  <c r="U2138" i="1"/>
  <c r="R2138" i="1" s="1"/>
  <c r="U2134" i="1"/>
  <c r="R2134" i="1" s="1"/>
  <c r="U2130" i="1"/>
  <c r="R2130" i="1" s="1"/>
  <c r="U2126" i="1"/>
  <c r="R2126" i="1" s="1"/>
  <c r="U2122" i="1"/>
  <c r="R2122" i="1" s="1"/>
  <c r="U2118" i="1"/>
  <c r="R2118" i="1" s="1"/>
  <c r="U2114" i="1"/>
  <c r="R2114" i="1" s="1"/>
  <c r="U2110" i="1"/>
  <c r="R2110" i="1" s="1"/>
  <c r="U2106" i="1"/>
  <c r="R2106" i="1" s="1"/>
  <c r="U2102" i="1"/>
  <c r="R2102" i="1" s="1"/>
  <c r="U2098" i="1"/>
  <c r="R2098" i="1" s="1"/>
  <c r="U2094" i="1"/>
  <c r="R2094" i="1" s="1"/>
  <c r="U2090" i="1"/>
  <c r="R2090" i="1" s="1"/>
  <c r="U2086" i="1"/>
  <c r="R2086" i="1" s="1"/>
  <c r="U2082" i="1"/>
  <c r="R2082" i="1" s="1"/>
  <c r="U2078" i="1"/>
  <c r="R2078" i="1" s="1"/>
  <c r="U2074" i="1"/>
  <c r="R2074" i="1" s="1"/>
  <c r="U2070" i="1"/>
  <c r="R2070" i="1" s="1"/>
  <c r="U2066" i="1"/>
  <c r="R2066" i="1" s="1"/>
  <c r="U2062" i="1"/>
  <c r="R2062" i="1" s="1"/>
  <c r="U2058" i="1"/>
  <c r="R2058" i="1" s="1"/>
  <c r="U2054" i="1"/>
  <c r="R2054" i="1" s="1"/>
  <c r="U2050" i="1"/>
  <c r="R2050" i="1" s="1"/>
  <c r="U2046" i="1"/>
  <c r="R2046" i="1" s="1"/>
  <c r="U2042" i="1"/>
  <c r="R2042" i="1" s="1"/>
  <c r="U2038" i="1"/>
  <c r="R2038" i="1" s="1"/>
  <c r="U2034" i="1"/>
  <c r="R2034" i="1" s="1"/>
  <c r="U2030" i="1"/>
  <c r="R2030" i="1" s="1"/>
  <c r="U2026" i="1"/>
  <c r="R2026" i="1" s="1"/>
  <c r="U2022" i="1"/>
  <c r="R2022" i="1" s="1"/>
  <c r="U2018" i="1"/>
  <c r="R2018" i="1" s="1"/>
  <c r="U2014" i="1"/>
  <c r="R2014" i="1" s="1"/>
  <c r="U2010" i="1"/>
  <c r="R2010" i="1" s="1"/>
  <c r="U2006" i="1"/>
  <c r="R2006" i="1" s="1"/>
  <c r="U2002" i="1"/>
  <c r="R2002" i="1" s="1"/>
  <c r="U1998" i="1"/>
  <c r="R1998" i="1" s="1"/>
  <c r="U1994" i="1"/>
  <c r="R1994" i="1" s="1"/>
  <c r="U1990" i="1"/>
  <c r="R1990" i="1" s="1"/>
  <c r="U1986" i="1"/>
  <c r="R1986" i="1" s="1"/>
  <c r="U1982" i="1"/>
  <c r="R1982" i="1" s="1"/>
  <c r="U1978" i="1"/>
  <c r="R1978" i="1" s="1"/>
  <c r="U1974" i="1"/>
  <c r="R1974" i="1" s="1"/>
  <c r="U1970" i="1"/>
  <c r="R1970" i="1" s="1"/>
  <c r="U1966" i="1"/>
  <c r="R1966" i="1" s="1"/>
  <c r="U1962" i="1"/>
  <c r="R1962" i="1" s="1"/>
  <c r="U1958" i="1"/>
  <c r="R1958" i="1" s="1"/>
  <c r="U1954" i="1"/>
  <c r="R1954" i="1" s="1"/>
  <c r="U1950" i="1"/>
  <c r="R1950" i="1" s="1"/>
  <c r="U1946" i="1"/>
  <c r="R1946" i="1" s="1"/>
  <c r="U1942" i="1"/>
  <c r="R1942" i="1" s="1"/>
  <c r="U1938" i="1"/>
  <c r="R1938" i="1" s="1"/>
  <c r="U1934" i="1"/>
  <c r="R1934" i="1" s="1"/>
  <c r="U1930" i="1"/>
  <c r="R1930" i="1" s="1"/>
  <c r="U1926" i="1"/>
  <c r="R1926" i="1" s="1"/>
  <c r="U1922" i="1"/>
  <c r="R1922" i="1" s="1"/>
  <c r="U1918" i="1"/>
  <c r="R1918" i="1" s="1"/>
  <c r="U1914" i="1"/>
  <c r="R1914" i="1" s="1"/>
  <c r="U1910" i="1"/>
  <c r="R1910" i="1" s="1"/>
  <c r="U2545" i="1"/>
  <c r="R2545" i="1" s="1"/>
  <c r="U2541" i="1"/>
  <c r="R2541" i="1" s="1"/>
  <c r="U2537" i="1"/>
  <c r="R2537" i="1" s="1"/>
  <c r="U2533" i="1"/>
  <c r="R2533" i="1" s="1"/>
  <c r="U2529" i="1"/>
  <c r="R2529" i="1" s="1"/>
  <c r="U2525" i="1"/>
  <c r="R2525" i="1" s="1"/>
  <c r="U2521" i="1"/>
  <c r="R2521" i="1" s="1"/>
  <c r="U2517" i="1"/>
  <c r="R2517" i="1" s="1"/>
  <c r="U2513" i="1"/>
  <c r="R2513" i="1" s="1"/>
  <c r="U2509" i="1"/>
  <c r="R2509" i="1" s="1"/>
  <c r="U2505" i="1"/>
  <c r="R2505" i="1" s="1"/>
  <c r="U2501" i="1"/>
  <c r="R2501" i="1" s="1"/>
  <c r="U2497" i="1"/>
  <c r="R2497" i="1" s="1"/>
  <c r="U2493" i="1"/>
  <c r="R2493" i="1" s="1"/>
  <c r="U2489" i="1"/>
  <c r="R2489" i="1" s="1"/>
  <c r="U2485" i="1"/>
  <c r="R2485" i="1" s="1"/>
  <c r="U2481" i="1"/>
  <c r="R2481" i="1" s="1"/>
  <c r="U2477" i="1"/>
  <c r="R2477" i="1" s="1"/>
  <c r="U2473" i="1"/>
  <c r="R2473" i="1" s="1"/>
  <c r="U2469" i="1"/>
  <c r="R2469" i="1" s="1"/>
  <c r="U2465" i="1"/>
  <c r="R2465" i="1" s="1"/>
  <c r="U2461" i="1"/>
  <c r="R2461" i="1" s="1"/>
  <c r="U2457" i="1"/>
  <c r="R2457" i="1" s="1"/>
  <c r="U2453" i="1"/>
  <c r="R2453" i="1" s="1"/>
  <c r="U2449" i="1"/>
  <c r="R2449" i="1" s="1"/>
  <c r="U2445" i="1"/>
  <c r="R2445" i="1" s="1"/>
  <c r="U2441" i="1"/>
  <c r="R2441" i="1" s="1"/>
  <c r="U2437" i="1"/>
  <c r="R2437" i="1" s="1"/>
  <c r="U2433" i="1"/>
  <c r="R2433" i="1" s="1"/>
  <c r="U2429" i="1"/>
  <c r="R2429" i="1" s="1"/>
  <c r="U2425" i="1"/>
  <c r="R2425" i="1" s="1"/>
  <c r="U2421" i="1"/>
  <c r="R2421" i="1" s="1"/>
  <c r="U2417" i="1"/>
  <c r="R2417" i="1" s="1"/>
  <c r="U2413" i="1"/>
  <c r="R2413" i="1" s="1"/>
  <c r="U2409" i="1"/>
  <c r="R2409" i="1" s="1"/>
  <c r="U2405" i="1"/>
  <c r="R2405" i="1" s="1"/>
  <c r="U2401" i="1"/>
  <c r="R2401" i="1" s="1"/>
  <c r="U2397" i="1"/>
  <c r="R2397" i="1" s="1"/>
  <c r="U2393" i="1"/>
  <c r="R2393" i="1" s="1"/>
  <c r="U2389" i="1"/>
  <c r="R2389" i="1" s="1"/>
  <c r="U2385" i="1"/>
  <c r="R2385" i="1" s="1"/>
  <c r="U2381" i="1"/>
  <c r="R2381" i="1" s="1"/>
  <c r="U2377" i="1"/>
  <c r="R2377" i="1" s="1"/>
  <c r="U2373" i="1"/>
  <c r="R2373" i="1" s="1"/>
  <c r="U2369" i="1"/>
  <c r="R2369" i="1" s="1"/>
  <c r="U2365" i="1"/>
  <c r="R2365" i="1" s="1"/>
  <c r="U2361" i="1"/>
  <c r="R2361" i="1" s="1"/>
  <c r="U2357" i="1"/>
  <c r="R2357" i="1" s="1"/>
  <c r="U2353" i="1"/>
  <c r="R2353" i="1" s="1"/>
  <c r="U2349" i="1"/>
  <c r="R2349" i="1" s="1"/>
  <c r="U2345" i="1"/>
  <c r="R2345" i="1" s="1"/>
  <c r="U2341" i="1"/>
  <c r="R2341" i="1" s="1"/>
  <c r="U2337" i="1"/>
  <c r="R2337" i="1" s="1"/>
  <c r="U2333" i="1"/>
  <c r="R2333" i="1" s="1"/>
  <c r="U2329" i="1"/>
  <c r="R2329" i="1" s="1"/>
  <c r="U2325" i="1"/>
  <c r="R2325" i="1" s="1"/>
  <c r="U2321" i="1"/>
  <c r="R2321" i="1" s="1"/>
  <c r="U2317" i="1"/>
  <c r="R2317" i="1" s="1"/>
  <c r="U2313" i="1"/>
  <c r="R2313" i="1" s="1"/>
  <c r="U2309" i="1"/>
  <c r="R2309" i="1" s="1"/>
  <c r="U2305" i="1"/>
  <c r="R2305" i="1" s="1"/>
  <c r="U2301" i="1"/>
  <c r="R2301" i="1" s="1"/>
  <c r="U2297" i="1"/>
  <c r="R2297" i="1" s="1"/>
  <c r="U2293" i="1"/>
  <c r="R2293" i="1" s="1"/>
  <c r="U2289" i="1"/>
  <c r="R2289" i="1" s="1"/>
  <c r="U2285" i="1"/>
  <c r="R2285" i="1" s="1"/>
  <c r="U2281" i="1"/>
  <c r="R2281" i="1" s="1"/>
  <c r="U2277" i="1"/>
  <c r="R2277" i="1" s="1"/>
  <c r="U2273" i="1"/>
  <c r="R2273" i="1" s="1"/>
  <c r="U2269" i="1"/>
  <c r="R2269" i="1" s="1"/>
  <c r="U2265" i="1"/>
  <c r="R2265" i="1" s="1"/>
  <c r="U2261" i="1"/>
  <c r="R2261" i="1" s="1"/>
  <c r="U2257" i="1"/>
  <c r="R2257" i="1" s="1"/>
  <c r="U2253" i="1"/>
  <c r="R2253" i="1" s="1"/>
  <c r="U2249" i="1"/>
  <c r="R2249" i="1" s="1"/>
  <c r="U2245" i="1"/>
  <c r="R2245" i="1" s="1"/>
  <c r="U2241" i="1"/>
  <c r="R2241" i="1" s="1"/>
  <c r="U2237" i="1"/>
  <c r="R2237" i="1" s="1"/>
  <c r="U2233" i="1"/>
  <c r="R2233" i="1" s="1"/>
  <c r="U2229" i="1"/>
  <c r="R2229" i="1" s="1"/>
  <c r="U2225" i="1"/>
  <c r="R2225" i="1" s="1"/>
  <c r="U2221" i="1"/>
  <c r="R2221" i="1" s="1"/>
  <c r="U2217" i="1"/>
  <c r="R2217" i="1" s="1"/>
  <c r="U2213" i="1"/>
  <c r="R2213" i="1" s="1"/>
  <c r="U2209" i="1"/>
  <c r="R2209" i="1" s="1"/>
  <c r="U2205" i="1"/>
  <c r="R2205" i="1" s="1"/>
  <c r="U2201" i="1"/>
  <c r="R2201" i="1" s="1"/>
  <c r="U2197" i="1"/>
  <c r="R2197" i="1" s="1"/>
  <c r="U2193" i="1"/>
  <c r="R2193" i="1" s="1"/>
  <c r="U2189" i="1"/>
  <c r="R2189" i="1" s="1"/>
  <c r="U2185" i="1"/>
  <c r="R2185" i="1" s="1"/>
  <c r="U2181" i="1"/>
  <c r="R2181" i="1" s="1"/>
  <c r="U2177" i="1"/>
  <c r="R2177" i="1" s="1"/>
  <c r="U2173" i="1"/>
  <c r="R2173" i="1" s="1"/>
  <c r="U2169" i="1"/>
  <c r="R2169" i="1" s="1"/>
  <c r="U2165" i="1"/>
  <c r="R2165" i="1" s="1"/>
  <c r="U2161" i="1"/>
  <c r="R2161" i="1" s="1"/>
  <c r="U2157" i="1"/>
  <c r="R2157" i="1" s="1"/>
  <c r="U2153" i="1"/>
  <c r="R2153" i="1" s="1"/>
  <c r="U2149" i="1"/>
  <c r="R2149" i="1" s="1"/>
  <c r="U2145" i="1"/>
  <c r="R2145" i="1" s="1"/>
  <c r="U2141" i="1"/>
  <c r="R2141" i="1" s="1"/>
  <c r="U2137" i="1"/>
  <c r="R2137" i="1" s="1"/>
  <c r="U2133" i="1"/>
  <c r="R2133" i="1" s="1"/>
  <c r="U2129" i="1"/>
  <c r="R2129" i="1" s="1"/>
  <c r="U2125" i="1"/>
  <c r="R2125" i="1" s="1"/>
  <c r="U2121" i="1"/>
  <c r="R2121" i="1" s="1"/>
  <c r="U2117" i="1"/>
  <c r="R2117" i="1" s="1"/>
  <c r="U2113" i="1"/>
  <c r="R2113" i="1" s="1"/>
  <c r="U2109" i="1"/>
  <c r="R2109" i="1" s="1"/>
  <c r="U2105" i="1"/>
  <c r="R2105" i="1" s="1"/>
  <c r="U2101" i="1"/>
  <c r="R2101" i="1" s="1"/>
  <c r="U2097" i="1"/>
  <c r="R2097" i="1" s="1"/>
  <c r="U2093" i="1"/>
  <c r="R2093" i="1" s="1"/>
  <c r="U2089" i="1"/>
  <c r="R2089" i="1" s="1"/>
  <c r="U2085" i="1"/>
  <c r="R2085" i="1" s="1"/>
  <c r="U2081" i="1"/>
  <c r="R2081" i="1" s="1"/>
  <c r="U2077" i="1"/>
  <c r="R2077" i="1" s="1"/>
  <c r="U2073" i="1"/>
  <c r="R2073" i="1" s="1"/>
  <c r="U2069" i="1"/>
  <c r="R2069" i="1" s="1"/>
  <c r="U2065" i="1"/>
  <c r="R2065" i="1" s="1"/>
  <c r="U2061" i="1"/>
  <c r="R2061" i="1" s="1"/>
  <c r="U2057" i="1"/>
  <c r="R2057" i="1" s="1"/>
  <c r="U2053" i="1"/>
  <c r="R2053" i="1" s="1"/>
  <c r="U2049" i="1"/>
  <c r="R2049" i="1" s="1"/>
  <c r="U2045" i="1"/>
  <c r="R2045" i="1" s="1"/>
  <c r="U2041" i="1"/>
  <c r="R2041" i="1" s="1"/>
  <c r="U2037" i="1"/>
  <c r="R2037" i="1" s="1"/>
  <c r="U2033" i="1"/>
  <c r="R2033" i="1" s="1"/>
  <c r="U2029" i="1"/>
  <c r="R2029" i="1" s="1"/>
  <c r="U2025" i="1"/>
  <c r="R2025" i="1" s="1"/>
  <c r="U2021" i="1"/>
  <c r="R2021" i="1" s="1"/>
  <c r="U2017" i="1"/>
  <c r="R2017" i="1" s="1"/>
  <c r="U2013" i="1"/>
  <c r="R2013" i="1" s="1"/>
  <c r="U2009" i="1"/>
  <c r="R2009" i="1" s="1"/>
  <c r="U2005" i="1"/>
  <c r="R2005" i="1" s="1"/>
  <c r="U2001" i="1"/>
  <c r="R2001" i="1" s="1"/>
  <c r="U1997" i="1"/>
  <c r="R1997" i="1" s="1"/>
  <c r="U1993" i="1"/>
  <c r="R1993" i="1" s="1"/>
  <c r="U1989" i="1"/>
  <c r="R1989" i="1" s="1"/>
  <c r="U1985" i="1"/>
  <c r="R1985" i="1" s="1"/>
  <c r="U1981" i="1"/>
  <c r="R1981" i="1" s="1"/>
  <c r="U1977" i="1"/>
  <c r="R1977" i="1" s="1"/>
  <c r="U1973" i="1"/>
  <c r="R1973" i="1" s="1"/>
  <c r="U1969" i="1"/>
  <c r="R1969" i="1" s="1"/>
  <c r="U1965" i="1"/>
  <c r="R1965" i="1" s="1"/>
  <c r="U1961" i="1"/>
  <c r="R1961" i="1" s="1"/>
  <c r="U1957" i="1"/>
  <c r="R1957" i="1" s="1"/>
  <c r="U1953" i="1"/>
  <c r="R1953" i="1" s="1"/>
  <c r="U1949" i="1"/>
  <c r="R1949" i="1" s="1"/>
  <c r="U1945" i="1"/>
  <c r="R1945" i="1" s="1"/>
  <c r="U1941" i="1"/>
  <c r="R1941" i="1" s="1"/>
  <c r="U1937" i="1"/>
  <c r="R1937" i="1" s="1"/>
  <c r="U1933" i="1"/>
  <c r="R1933" i="1" s="1"/>
  <c r="U1929" i="1"/>
  <c r="R1929" i="1" s="1"/>
  <c r="U1925" i="1"/>
  <c r="R1925" i="1" s="1"/>
  <c r="U1921" i="1"/>
  <c r="R1921" i="1" s="1"/>
  <c r="U1917" i="1"/>
  <c r="R1917" i="1" s="1"/>
  <c r="U1913" i="1"/>
  <c r="R1913" i="1" s="1"/>
  <c r="U1909" i="1"/>
  <c r="R1909" i="1" s="1"/>
  <c r="U1905" i="1"/>
  <c r="R1905" i="1" s="1"/>
  <c r="U1901" i="1"/>
  <c r="R1901" i="1" s="1"/>
  <c r="U1897" i="1"/>
  <c r="R1897" i="1" s="1"/>
  <c r="U1893" i="1"/>
  <c r="R1893" i="1" s="1"/>
  <c r="U1889" i="1"/>
  <c r="R1889" i="1" s="1"/>
  <c r="U1885" i="1"/>
  <c r="R1885" i="1" s="1"/>
  <c r="U1881" i="1"/>
  <c r="R1881" i="1" s="1"/>
  <c r="U1877" i="1"/>
  <c r="R1877" i="1" s="1"/>
  <c r="U1873" i="1"/>
  <c r="R1873" i="1" s="1"/>
  <c r="U1869" i="1"/>
  <c r="R1869" i="1" s="1"/>
  <c r="U1865" i="1"/>
  <c r="R1865" i="1" s="1"/>
  <c r="U1861" i="1"/>
  <c r="R1861" i="1" s="1"/>
  <c r="U1857" i="1"/>
  <c r="R1857" i="1" s="1"/>
  <c r="U1853" i="1"/>
  <c r="R1853" i="1" s="1"/>
  <c r="U1849" i="1"/>
  <c r="R1849" i="1" s="1"/>
  <c r="U1845" i="1"/>
  <c r="R1845" i="1" s="1"/>
  <c r="U1841" i="1"/>
  <c r="R1841" i="1" s="1"/>
  <c r="U1837" i="1"/>
  <c r="R1837" i="1" s="1"/>
  <c r="U1833" i="1"/>
  <c r="R1833" i="1" s="1"/>
  <c r="U1829" i="1"/>
  <c r="R1829" i="1" s="1"/>
  <c r="U1825" i="1"/>
  <c r="R1825" i="1" s="1"/>
  <c r="U1821" i="1"/>
  <c r="R1821" i="1" s="1"/>
  <c r="U1817" i="1"/>
  <c r="R1817" i="1" s="1"/>
  <c r="U1813" i="1"/>
  <c r="R1813" i="1" s="1"/>
  <c r="U1809" i="1"/>
  <c r="R1809" i="1" s="1"/>
  <c r="U1805" i="1"/>
  <c r="R1805" i="1" s="1"/>
  <c r="U1801" i="1"/>
  <c r="R1801" i="1" s="1"/>
  <c r="U1797" i="1"/>
  <c r="R1797" i="1" s="1"/>
  <c r="U1793" i="1"/>
  <c r="R1793" i="1" s="1"/>
  <c r="U1789" i="1"/>
  <c r="R1789" i="1" s="1"/>
  <c r="U1785" i="1"/>
  <c r="R1785" i="1" s="1"/>
  <c r="U1781" i="1"/>
  <c r="R1781" i="1" s="1"/>
  <c r="U1777" i="1"/>
  <c r="R1777" i="1" s="1"/>
  <c r="U1773" i="1"/>
  <c r="R1773" i="1" s="1"/>
  <c r="U1769" i="1"/>
  <c r="R1769" i="1" s="1"/>
  <c r="U1765" i="1"/>
  <c r="R1765" i="1" s="1"/>
  <c r="U1761" i="1"/>
  <c r="R1761" i="1" s="1"/>
  <c r="U1757" i="1"/>
  <c r="R1757" i="1" s="1"/>
  <c r="U1753" i="1"/>
  <c r="R1753" i="1" s="1"/>
  <c r="U1749" i="1"/>
  <c r="R1749" i="1" s="1"/>
  <c r="U1745" i="1"/>
  <c r="R1745" i="1" s="1"/>
  <c r="U1741" i="1"/>
  <c r="R1741" i="1" s="1"/>
  <c r="U1737" i="1"/>
  <c r="R1737" i="1" s="1"/>
  <c r="U1733" i="1"/>
  <c r="R1733" i="1" s="1"/>
  <c r="U1729" i="1"/>
  <c r="R1729" i="1" s="1"/>
  <c r="U1725" i="1"/>
  <c r="R1725" i="1" s="1"/>
  <c r="U1721" i="1"/>
  <c r="R1721" i="1" s="1"/>
  <c r="U1717" i="1"/>
  <c r="R1717" i="1" s="1"/>
  <c r="U1713" i="1"/>
  <c r="R1713" i="1" s="1"/>
  <c r="U1709" i="1"/>
  <c r="R1709" i="1" s="1"/>
  <c r="U1705" i="1"/>
  <c r="R1705" i="1" s="1"/>
  <c r="U1701" i="1"/>
  <c r="R1701" i="1" s="1"/>
  <c r="U1697" i="1"/>
  <c r="R1697" i="1" s="1"/>
  <c r="U1693" i="1"/>
  <c r="R1693" i="1" s="1"/>
  <c r="U1689" i="1"/>
  <c r="R1689" i="1" s="1"/>
  <c r="U1685" i="1"/>
  <c r="R1685" i="1" s="1"/>
  <c r="U1681" i="1"/>
  <c r="R1681" i="1" s="1"/>
  <c r="U1677" i="1"/>
  <c r="R1677" i="1" s="1"/>
  <c r="U1673" i="1"/>
  <c r="R1673" i="1" s="1"/>
  <c r="U1669" i="1"/>
  <c r="R1669" i="1" s="1"/>
  <c r="U1665" i="1"/>
  <c r="R1665" i="1" s="1"/>
  <c r="U1661" i="1"/>
  <c r="R1661" i="1" s="1"/>
  <c r="U1657" i="1"/>
  <c r="R1657" i="1" s="1"/>
  <c r="U1653" i="1"/>
  <c r="R1653" i="1" s="1"/>
  <c r="U1649" i="1"/>
  <c r="R1649" i="1" s="1"/>
  <c r="U1645" i="1"/>
  <c r="R1645" i="1" s="1"/>
  <c r="U1641" i="1"/>
  <c r="R1641" i="1" s="1"/>
  <c r="U1637" i="1"/>
  <c r="R1637" i="1" s="1"/>
  <c r="U1633" i="1"/>
  <c r="R1633" i="1" s="1"/>
  <c r="U1629" i="1"/>
  <c r="R1629" i="1" s="1"/>
  <c r="U1625" i="1"/>
  <c r="R1625" i="1" s="1"/>
  <c r="U1621" i="1"/>
  <c r="R1621" i="1" s="1"/>
  <c r="U1617" i="1"/>
  <c r="R1617" i="1" s="1"/>
  <c r="U1613" i="1"/>
  <c r="R1613" i="1" s="1"/>
  <c r="U1609" i="1"/>
  <c r="R1609" i="1" s="1"/>
  <c r="U1605" i="1"/>
  <c r="R1605" i="1" s="1"/>
  <c r="U1601" i="1"/>
  <c r="R1601" i="1" s="1"/>
  <c r="U1597" i="1"/>
  <c r="R1597" i="1" s="1"/>
  <c r="U1593" i="1"/>
  <c r="R1593" i="1" s="1"/>
  <c r="U1589" i="1"/>
  <c r="R1589" i="1" s="1"/>
  <c r="U1585" i="1"/>
  <c r="R1585" i="1" s="1"/>
  <c r="U1581" i="1"/>
  <c r="R1581" i="1" s="1"/>
  <c r="U1577" i="1"/>
  <c r="R1577" i="1" s="1"/>
  <c r="U1573" i="1"/>
  <c r="R1573" i="1" s="1"/>
  <c r="U1569" i="1"/>
  <c r="R1569" i="1" s="1"/>
  <c r="U1565" i="1"/>
  <c r="R1565" i="1" s="1"/>
  <c r="U1561" i="1"/>
  <c r="R1561" i="1" s="1"/>
  <c r="U1557" i="1"/>
  <c r="R1557" i="1" s="1"/>
  <c r="U1553" i="1"/>
  <c r="R1553" i="1" s="1"/>
  <c r="U1549" i="1"/>
  <c r="R1549" i="1" s="1"/>
  <c r="U1545" i="1"/>
  <c r="R1545" i="1" s="1"/>
  <c r="U1541" i="1"/>
  <c r="R1541" i="1" s="1"/>
  <c r="U1537" i="1"/>
  <c r="R1537" i="1" s="1"/>
  <c r="U1533" i="1"/>
  <c r="R1533" i="1" s="1"/>
  <c r="U1529" i="1"/>
  <c r="R1529" i="1" s="1"/>
  <c r="U1525" i="1"/>
  <c r="R1525" i="1" s="1"/>
  <c r="U1521" i="1"/>
  <c r="R1521" i="1" s="1"/>
  <c r="U1517" i="1"/>
  <c r="R1517" i="1" s="1"/>
  <c r="U1513" i="1"/>
  <c r="R1513" i="1" s="1"/>
  <c r="U1509" i="1"/>
  <c r="R1509" i="1" s="1"/>
  <c r="U1505" i="1"/>
  <c r="R1505" i="1" s="1"/>
  <c r="U1501" i="1"/>
  <c r="R1501" i="1" s="1"/>
  <c r="U1497" i="1"/>
  <c r="R1497" i="1" s="1"/>
  <c r="U1493" i="1"/>
  <c r="R1493" i="1" s="1"/>
  <c r="U1489" i="1"/>
  <c r="R1489" i="1" s="1"/>
  <c r="U1485" i="1"/>
  <c r="R1485" i="1" s="1"/>
  <c r="U1481" i="1"/>
  <c r="R1481" i="1" s="1"/>
  <c r="U1477" i="1"/>
  <c r="R1477" i="1" s="1"/>
  <c r="U1473" i="1"/>
  <c r="R1473" i="1" s="1"/>
  <c r="U1469" i="1"/>
  <c r="R1469" i="1" s="1"/>
  <c r="U1465" i="1"/>
  <c r="R1465" i="1" s="1"/>
  <c r="U1461" i="1"/>
  <c r="R1461" i="1" s="1"/>
  <c r="U1457" i="1"/>
  <c r="R1457" i="1" s="1"/>
  <c r="U1453" i="1"/>
  <c r="R1453" i="1" s="1"/>
  <c r="U1449" i="1"/>
  <c r="R1449" i="1" s="1"/>
  <c r="U1445" i="1"/>
  <c r="R1445" i="1" s="1"/>
  <c r="U1441" i="1"/>
  <c r="R1441" i="1" s="1"/>
  <c r="U1437" i="1"/>
  <c r="R1437" i="1" s="1"/>
  <c r="U1433" i="1"/>
  <c r="R1433" i="1" s="1"/>
  <c r="U1429" i="1"/>
  <c r="R1429" i="1" s="1"/>
  <c r="U1425" i="1"/>
  <c r="R1425" i="1" s="1"/>
  <c r="U1421" i="1"/>
  <c r="R1421" i="1" s="1"/>
  <c r="U1417" i="1"/>
  <c r="R1417" i="1" s="1"/>
  <c r="U1413" i="1"/>
  <c r="R1413" i="1" s="1"/>
  <c r="U1409" i="1"/>
  <c r="R1409" i="1" s="1"/>
  <c r="U1405" i="1"/>
  <c r="R1405" i="1" s="1"/>
  <c r="U1401" i="1"/>
  <c r="R1401" i="1" s="1"/>
  <c r="U1397" i="1"/>
  <c r="R1397" i="1" s="1"/>
  <c r="U1393" i="1"/>
  <c r="R1393" i="1" s="1"/>
  <c r="U1389" i="1"/>
  <c r="R1389" i="1" s="1"/>
  <c r="U1385" i="1"/>
  <c r="R1385" i="1" s="1"/>
  <c r="U1381" i="1"/>
  <c r="R1381" i="1" s="1"/>
  <c r="U1377" i="1"/>
  <c r="R1377" i="1" s="1"/>
  <c r="U1373" i="1"/>
  <c r="R1373" i="1" s="1"/>
  <c r="U1369" i="1"/>
  <c r="R1369" i="1" s="1"/>
  <c r="U1365" i="1"/>
  <c r="R1365" i="1" s="1"/>
  <c r="U1361" i="1"/>
  <c r="R1361" i="1" s="1"/>
  <c r="U1357" i="1"/>
  <c r="R1357" i="1" s="1"/>
  <c r="U1353" i="1"/>
  <c r="R1353" i="1" s="1"/>
  <c r="U1349" i="1"/>
  <c r="R1349" i="1" s="1"/>
  <c r="U1345" i="1"/>
  <c r="R1345" i="1" s="1"/>
  <c r="U1341" i="1"/>
  <c r="R1341" i="1" s="1"/>
  <c r="U1337" i="1"/>
  <c r="R1337" i="1" s="1"/>
  <c r="U1333" i="1"/>
  <c r="R1333" i="1" s="1"/>
  <c r="U1329" i="1"/>
  <c r="R1329" i="1" s="1"/>
  <c r="U1325" i="1"/>
  <c r="R1325" i="1" s="1"/>
  <c r="U1321" i="1"/>
  <c r="R1321" i="1" s="1"/>
  <c r="U1317" i="1"/>
  <c r="R1317" i="1" s="1"/>
  <c r="U1313" i="1"/>
  <c r="R1313" i="1" s="1"/>
  <c r="U1309" i="1"/>
  <c r="R1309" i="1" s="1"/>
  <c r="U1305" i="1"/>
  <c r="R1305" i="1" s="1"/>
  <c r="U1301" i="1"/>
  <c r="R1301" i="1" s="1"/>
  <c r="U1297" i="1"/>
  <c r="R1297" i="1" s="1"/>
  <c r="U1293" i="1"/>
  <c r="R1293" i="1" s="1"/>
  <c r="U1289" i="1"/>
  <c r="R1289" i="1" s="1"/>
  <c r="U1285" i="1"/>
  <c r="R1285" i="1" s="1"/>
  <c r="U1281" i="1"/>
  <c r="R1281" i="1" s="1"/>
  <c r="U1277" i="1"/>
  <c r="R1277" i="1" s="1"/>
  <c r="U1273" i="1"/>
  <c r="R1273" i="1" s="1"/>
  <c r="U1269" i="1"/>
  <c r="R1269" i="1" s="1"/>
  <c r="U1265" i="1"/>
  <c r="R1265" i="1" s="1"/>
  <c r="U1261" i="1"/>
  <c r="R1261" i="1" s="1"/>
  <c r="U1257" i="1"/>
  <c r="R1257" i="1" s="1"/>
  <c r="U1253" i="1"/>
  <c r="R1253" i="1" s="1"/>
  <c r="U1249" i="1"/>
  <c r="R1249" i="1" s="1"/>
  <c r="U1245" i="1"/>
  <c r="R1245" i="1" s="1"/>
  <c r="U1241" i="1"/>
  <c r="R1241" i="1" s="1"/>
  <c r="U1237" i="1"/>
  <c r="R1237" i="1" s="1"/>
  <c r="U1233" i="1"/>
  <c r="R1233" i="1" s="1"/>
  <c r="U1229" i="1"/>
  <c r="R1229" i="1" s="1"/>
  <c r="U1225" i="1"/>
  <c r="R1225" i="1" s="1"/>
  <c r="U1221" i="1"/>
  <c r="R1221" i="1" s="1"/>
  <c r="U1217" i="1"/>
  <c r="R1217" i="1" s="1"/>
  <c r="U1213" i="1"/>
  <c r="R1213" i="1" s="1"/>
  <c r="U1209" i="1"/>
  <c r="R1209" i="1" s="1"/>
  <c r="U1205" i="1"/>
  <c r="R1205" i="1" s="1"/>
  <c r="U1201" i="1"/>
  <c r="R1201" i="1" s="1"/>
  <c r="U1197" i="1"/>
  <c r="R1197" i="1" s="1"/>
  <c r="U1193" i="1"/>
  <c r="R1193" i="1" s="1"/>
  <c r="U1189" i="1"/>
  <c r="R1189" i="1" s="1"/>
  <c r="U1185" i="1"/>
  <c r="R1185" i="1" s="1"/>
  <c r="U1906" i="1"/>
  <c r="R1906" i="1" s="1"/>
  <c r="U1902" i="1"/>
  <c r="R1902" i="1" s="1"/>
  <c r="U1898" i="1"/>
  <c r="R1898" i="1" s="1"/>
  <c r="U1894" i="1"/>
  <c r="R1894" i="1" s="1"/>
  <c r="U1890" i="1"/>
  <c r="R1890" i="1" s="1"/>
  <c r="U1886" i="1"/>
  <c r="R1886" i="1" s="1"/>
  <c r="U1882" i="1"/>
  <c r="R1882" i="1" s="1"/>
  <c r="U1878" i="1"/>
  <c r="R1878" i="1" s="1"/>
  <c r="U1874" i="1"/>
  <c r="R1874" i="1" s="1"/>
  <c r="U1870" i="1"/>
  <c r="R1870" i="1" s="1"/>
  <c r="U1866" i="1"/>
  <c r="R1866" i="1" s="1"/>
  <c r="U1862" i="1"/>
  <c r="R1862" i="1" s="1"/>
  <c r="U1858" i="1"/>
  <c r="R1858" i="1" s="1"/>
  <c r="U1854" i="1"/>
  <c r="R1854" i="1" s="1"/>
  <c r="U1850" i="1"/>
  <c r="R1850" i="1" s="1"/>
  <c r="U1846" i="1"/>
  <c r="R1846" i="1" s="1"/>
  <c r="U1842" i="1"/>
  <c r="R1842" i="1" s="1"/>
  <c r="U1838" i="1"/>
  <c r="R1838" i="1" s="1"/>
  <c r="U1834" i="1"/>
  <c r="R1834" i="1" s="1"/>
  <c r="U1830" i="1"/>
  <c r="R1830" i="1" s="1"/>
  <c r="U1826" i="1"/>
  <c r="R1826" i="1" s="1"/>
  <c r="U1822" i="1"/>
  <c r="R1822" i="1" s="1"/>
  <c r="U1818" i="1"/>
  <c r="R1818" i="1" s="1"/>
  <c r="U1814" i="1"/>
  <c r="R1814" i="1" s="1"/>
  <c r="U1810" i="1"/>
  <c r="R1810" i="1" s="1"/>
  <c r="U1806" i="1"/>
  <c r="R1806" i="1" s="1"/>
  <c r="U1802" i="1"/>
  <c r="R1802" i="1" s="1"/>
  <c r="U1798" i="1"/>
  <c r="R1798" i="1" s="1"/>
  <c r="U1794" i="1"/>
  <c r="R1794" i="1" s="1"/>
  <c r="U1790" i="1"/>
  <c r="R1790" i="1" s="1"/>
  <c r="U1786" i="1"/>
  <c r="R1786" i="1" s="1"/>
  <c r="U1782" i="1"/>
  <c r="R1782" i="1" s="1"/>
  <c r="U1778" i="1"/>
  <c r="R1778" i="1" s="1"/>
  <c r="U1774" i="1"/>
  <c r="R1774" i="1" s="1"/>
  <c r="U1770" i="1"/>
  <c r="R1770" i="1" s="1"/>
  <c r="U1766" i="1"/>
  <c r="R1766" i="1" s="1"/>
  <c r="U1762" i="1"/>
  <c r="R1762" i="1" s="1"/>
  <c r="U1758" i="1"/>
  <c r="R1758" i="1" s="1"/>
  <c r="U1754" i="1"/>
  <c r="R1754" i="1" s="1"/>
  <c r="U1750" i="1"/>
  <c r="R1750" i="1" s="1"/>
  <c r="U1746" i="1"/>
  <c r="R1746" i="1" s="1"/>
  <c r="U1742" i="1"/>
  <c r="R1742" i="1" s="1"/>
  <c r="U1738" i="1"/>
  <c r="R1738" i="1" s="1"/>
  <c r="U1734" i="1"/>
  <c r="R1734" i="1" s="1"/>
  <c r="U1730" i="1"/>
  <c r="R1730" i="1" s="1"/>
  <c r="U1726" i="1"/>
  <c r="R1726" i="1" s="1"/>
  <c r="U1722" i="1"/>
  <c r="R1722" i="1" s="1"/>
  <c r="U1718" i="1"/>
  <c r="R1718" i="1" s="1"/>
  <c r="U1714" i="1"/>
  <c r="R1714" i="1" s="1"/>
  <c r="U1710" i="1"/>
  <c r="R1710" i="1" s="1"/>
  <c r="U1706" i="1"/>
  <c r="R1706" i="1" s="1"/>
  <c r="U1702" i="1"/>
  <c r="R1702" i="1" s="1"/>
  <c r="U1698" i="1"/>
  <c r="R1698" i="1" s="1"/>
  <c r="U1694" i="1"/>
  <c r="R1694" i="1" s="1"/>
  <c r="U1690" i="1"/>
  <c r="R1690" i="1" s="1"/>
  <c r="U1686" i="1"/>
  <c r="R1686" i="1" s="1"/>
  <c r="U1682" i="1"/>
  <c r="R1682" i="1" s="1"/>
  <c r="U1678" i="1"/>
  <c r="R1678" i="1" s="1"/>
  <c r="U1674" i="1"/>
  <c r="R1674" i="1" s="1"/>
  <c r="U1670" i="1"/>
  <c r="R1670" i="1" s="1"/>
  <c r="U1666" i="1"/>
  <c r="R1666" i="1" s="1"/>
  <c r="U1662" i="1"/>
  <c r="R1662" i="1" s="1"/>
  <c r="U1658" i="1"/>
  <c r="R1658" i="1" s="1"/>
  <c r="U1654" i="1"/>
  <c r="R1654" i="1" s="1"/>
  <c r="U1650" i="1"/>
  <c r="R1650" i="1" s="1"/>
  <c r="U1646" i="1"/>
  <c r="R1646" i="1" s="1"/>
  <c r="U1642" i="1"/>
  <c r="R1642" i="1" s="1"/>
  <c r="U1638" i="1"/>
  <c r="R1638" i="1" s="1"/>
  <c r="U1634" i="1"/>
  <c r="R1634" i="1" s="1"/>
  <c r="U1630" i="1"/>
  <c r="R1630" i="1" s="1"/>
  <c r="U1626" i="1"/>
  <c r="R1626" i="1" s="1"/>
  <c r="U1622" i="1"/>
  <c r="R1622" i="1" s="1"/>
  <c r="U1618" i="1"/>
  <c r="R1618" i="1" s="1"/>
  <c r="U1614" i="1"/>
  <c r="R1614" i="1" s="1"/>
  <c r="U1610" i="1"/>
  <c r="R1610" i="1" s="1"/>
  <c r="U1606" i="1"/>
  <c r="R1606" i="1" s="1"/>
  <c r="U1602" i="1"/>
  <c r="R1602" i="1" s="1"/>
  <c r="U1598" i="1"/>
  <c r="R1598" i="1" s="1"/>
  <c r="U1594" i="1"/>
  <c r="R1594" i="1" s="1"/>
  <c r="U1590" i="1"/>
  <c r="R1590" i="1" s="1"/>
  <c r="U1586" i="1"/>
  <c r="R1586" i="1" s="1"/>
  <c r="U1582" i="1"/>
  <c r="R1582" i="1" s="1"/>
  <c r="U1578" i="1"/>
  <c r="R1578" i="1" s="1"/>
  <c r="U1574" i="1"/>
  <c r="R1574" i="1" s="1"/>
  <c r="U1570" i="1"/>
  <c r="R1570" i="1" s="1"/>
  <c r="U1566" i="1"/>
  <c r="R1566" i="1" s="1"/>
  <c r="U1562" i="1"/>
  <c r="R1562" i="1" s="1"/>
  <c r="U1558" i="1"/>
  <c r="R1558" i="1" s="1"/>
  <c r="U1554" i="1"/>
  <c r="R1554" i="1" s="1"/>
  <c r="U1550" i="1"/>
  <c r="R1550" i="1" s="1"/>
  <c r="U1546" i="1"/>
  <c r="R1546" i="1" s="1"/>
  <c r="U1542" i="1"/>
  <c r="R1542" i="1" s="1"/>
  <c r="U1538" i="1"/>
  <c r="R1538" i="1" s="1"/>
  <c r="U1534" i="1"/>
  <c r="R1534" i="1" s="1"/>
  <c r="U1530" i="1"/>
  <c r="R1530" i="1" s="1"/>
  <c r="U1526" i="1"/>
  <c r="R1526" i="1" s="1"/>
  <c r="U1522" i="1"/>
  <c r="R1522" i="1" s="1"/>
  <c r="U1518" i="1"/>
  <c r="R1518" i="1" s="1"/>
  <c r="U1514" i="1"/>
  <c r="R1514" i="1" s="1"/>
  <c r="U1510" i="1"/>
  <c r="R1510" i="1" s="1"/>
  <c r="U1506" i="1"/>
  <c r="R1506" i="1" s="1"/>
  <c r="U1502" i="1"/>
  <c r="R1502" i="1" s="1"/>
  <c r="U1498" i="1"/>
  <c r="R1498" i="1" s="1"/>
  <c r="U1494" i="1"/>
  <c r="R1494" i="1" s="1"/>
  <c r="U1490" i="1"/>
  <c r="R1490" i="1" s="1"/>
  <c r="U1486" i="1"/>
  <c r="R1486" i="1" s="1"/>
  <c r="U1482" i="1"/>
  <c r="R1482" i="1" s="1"/>
  <c r="U1478" i="1"/>
  <c r="R1478" i="1" s="1"/>
  <c r="U1474" i="1"/>
  <c r="R1474" i="1" s="1"/>
  <c r="U1470" i="1"/>
  <c r="R1470" i="1" s="1"/>
  <c r="U1466" i="1"/>
  <c r="R1466" i="1" s="1"/>
  <c r="U1462" i="1"/>
  <c r="R1462" i="1" s="1"/>
  <c r="U1458" i="1"/>
  <c r="R1458" i="1" s="1"/>
  <c r="U1454" i="1"/>
  <c r="R1454" i="1" s="1"/>
  <c r="U1450" i="1"/>
  <c r="R1450" i="1" s="1"/>
  <c r="U1446" i="1"/>
  <c r="R1446" i="1" s="1"/>
  <c r="U1442" i="1"/>
  <c r="R1442" i="1" s="1"/>
  <c r="U1438" i="1"/>
  <c r="R1438" i="1" s="1"/>
  <c r="U1434" i="1"/>
  <c r="R1434" i="1" s="1"/>
  <c r="U1430" i="1"/>
  <c r="R1430" i="1" s="1"/>
  <c r="U1426" i="1"/>
  <c r="R1426" i="1" s="1"/>
  <c r="U1422" i="1"/>
  <c r="R1422" i="1" s="1"/>
  <c r="U1418" i="1"/>
  <c r="R1418" i="1" s="1"/>
  <c r="U1414" i="1"/>
  <c r="R1414" i="1" s="1"/>
  <c r="U1410" i="1"/>
  <c r="R1410" i="1" s="1"/>
  <c r="U1406" i="1"/>
  <c r="R1406" i="1" s="1"/>
  <c r="U1402" i="1"/>
  <c r="R1402" i="1" s="1"/>
  <c r="U1398" i="1"/>
  <c r="R1398" i="1" s="1"/>
  <c r="U1394" i="1"/>
  <c r="R1394" i="1" s="1"/>
  <c r="U1390" i="1"/>
  <c r="R1390" i="1" s="1"/>
  <c r="U1386" i="1"/>
  <c r="R1386" i="1" s="1"/>
  <c r="U1382" i="1"/>
  <c r="R1382" i="1" s="1"/>
  <c r="U1378" i="1"/>
  <c r="R1378" i="1" s="1"/>
  <c r="U1374" i="1"/>
  <c r="R1374" i="1" s="1"/>
  <c r="U1370" i="1"/>
  <c r="R1370" i="1" s="1"/>
  <c r="U1181" i="1"/>
  <c r="R1181" i="1" s="1"/>
  <c r="U1177" i="1"/>
  <c r="R1177" i="1" s="1"/>
  <c r="U1173" i="1"/>
  <c r="R1173" i="1" s="1"/>
  <c r="U1169" i="1"/>
  <c r="R1169" i="1" s="1"/>
  <c r="U1165" i="1"/>
  <c r="R1165" i="1" s="1"/>
  <c r="U1161" i="1"/>
  <c r="R1161" i="1" s="1"/>
  <c r="U1157" i="1"/>
  <c r="R1157" i="1" s="1"/>
  <c r="U1153" i="1"/>
  <c r="R1153" i="1" s="1"/>
  <c r="U1149" i="1"/>
  <c r="R1149" i="1" s="1"/>
  <c r="U1145" i="1"/>
  <c r="R1145" i="1" s="1"/>
  <c r="U1141" i="1"/>
  <c r="R1141" i="1" s="1"/>
  <c r="U1137" i="1"/>
  <c r="R1137" i="1" s="1"/>
  <c r="U1133" i="1"/>
  <c r="R1133" i="1" s="1"/>
  <c r="U1129" i="1"/>
  <c r="R1129" i="1" s="1"/>
  <c r="U1125" i="1"/>
  <c r="R1125" i="1" s="1"/>
  <c r="U1121" i="1"/>
  <c r="R1121" i="1" s="1"/>
  <c r="U1117" i="1"/>
  <c r="R1117" i="1" s="1"/>
  <c r="U1113" i="1"/>
  <c r="R1113" i="1" s="1"/>
  <c r="U1109" i="1"/>
  <c r="R1109" i="1" s="1"/>
  <c r="U1105" i="1"/>
  <c r="R1105" i="1" s="1"/>
  <c r="U1101" i="1"/>
  <c r="R1101" i="1" s="1"/>
  <c r="U1097" i="1"/>
  <c r="R1097" i="1" s="1"/>
  <c r="U1093" i="1"/>
  <c r="R1093" i="1" s="1"/>
  <c r="U1089" i="1"/>
  <c r="R1089" i="1" s="1"/>
  <c r="U1085" i="1"/>
  <c r="R1085" i="1" s="1"/>
  <c r="U1081" i="1"/>
  <c r="R1081" i="1" s="1"/>
  <c r="U1077" i="1"/>
  <c r="R1077" i="1" s="1"/>
  <c r="U1073" i="1"/>
  <c r="R1073" i="1" s="1"/>
  <c r="U1069" i="1"/>
  <c r="R1069" i="1" s="1"/>
  <c r="U1065" i="1"/>
  <c r="R1065" i="1" s="1"/>
  <c r="U1061" i="1"/>
  <c r="R1061" i="1" s="1"/>
  <c r="U1057" i="1"/>
  <c r="R1057" i="1" s="1"/>
  <c r="U1053" i="1"/>
  <c r="R1053" i="1" s="1"/>
  <c r="U1049" i="1"/>
  <c r="R1049" i="1" s="1"/>
  <c r="U1045" i="1"/>
  <c r="R1045" i="1" s="1"/>
  <c r="U1041" i="1"/>
  <c r="R1041" i="1" s="1"/>
  <c r="U1037" i="1"/>
  <c r="R1037" i="1" s="1"/>
  <c r="U1033" i="1"/>
  <c r="R1033" i="1" s="1"/>
  <c r="U1029" i="1"/>
  <c r="R1029" i="1" s="1"/>
  <c r="U1025" i="1"/>
  <c r="R1025" i="1" s="1"/>
  <c r="U1021" i="1"/>
  <c r="R1021" i="1" s="1"/>
  <c r="U1017" i="1"/>
  <c r="R1017" i="1" s="1"/>
  <c r="U1013" i="1"/>
  <c r="R1013" i="1" s="1"/>
  <c r="U1009" i="1"/>
  <c r="R1009" i="1" s="1"/>
  <c r="U1005" i="1"/>
  <c r="R1005" i="1" s="1"/>
  <c r="U1001" i="1"/>
  <c r="R1001" i="1" s="1"/>
  <c r="U997" i="1"/>
  <c r="R997" i="1" s="1"/>
  <c r="U993" i="1"/>
  <c r="R993" i="1" s="1"/>
  <c r="U989" i="1"/>
  <c r="R989" i="1" s="1"/>
  <c r="U985" i="1"/>
  <c r="R985" i="1" s="1"/>
  <c r="U981" i="1"/>
  <c r="R981" i="1" s="1"/>
  <c r="U977" i="1"/>
  <c r="R977" i="1" s="1"/>
  <c r="U973" i="1"/>
  <c r="R973" i="1" s="1"/>
  <c r="U969" i="1"/>
  <c r="R969" i="1" s="1"/>
  <c r="U965" i="1"/>
  <c r="R965" i="1" s="1"/>
  <c r="U961" i="1"/>
  <c r="R961" i="1" s="1"/>
  <c r="U957" i="1"/>
  <c r="R957" i="1" s="1"/>
  <c r="U953" i="1"/>
  <c r="R953" i="1" s="1"/>
  <c r="U949" i="1"/>
  <c r="R949" i="1" s="1"/>
  <c r="U945" i="1"/>
  <c r="R945" i="1" s="1"/>
  <c r="U941" i="1"/>
  <c r="R941" i="1" s="1"/>
  <c r="U937" i="1"/>
  <c r="R937" i="1" s="1"/>
  <c r="U933" i="1"/>
  <c r="R933" i="1" s="1"/>
  <c r="U929" i="1"/>
  <c r="R929" i="1" s="1"/>
  <c r="U925" i="1"/>
  <c r="R925" i="1" s="1"/>
  <c r="U921" i="1"/>
  <c r="R921" i="1" s="1"/>
  <c r="U917" i="1"/>
  <c r="R917" i="1" s="1"/>
  <c r="U913" i="1"/>
  <c r="R913" i="1" s="1"/>
  <c r="U909" i="1"/>
  <c r="R909" i="1" s="1"/>
  <c r="U905" i="1"/>
  <c r="R905" i="1" s="1"/>
  <c r="U901" i="1"/>
  <c r="R901" i="1" s="1"/>
  <c r="U897" i="1"/>
  <c r="R897" i="1" s="1"/>
  <c r="U893" i="1"/>
  <c r="R893" i="1" s="1"/>
  <c r="U889" i="1"/>
  <c r="R889" i="1" s="1"/>
  <c r="U885" i="1"/>
  <c r="R885" i="1" s="1"/>
  <c r="U881" i="1"/>
  <c r="R881" i="1" s="1"/>
  <c r="U877" i="1"/>
  <c r="R877" i="1" s="1"/>
  <c r="U873" i="1"/>
  <c r="R873" i="1" s="1"/>
  <c r="U869" i="1"/>
  <c r="R869" i="1" s="1"/>
  <c r="U865" i="1"/>
  <c r="R865" i="1" s="1"/>
  <c r="U861" i="1"/>
  <c r="R861" i="1" s="1"/>
  <c r="U857" i="1"/>
  <c r="R857" i="1" s="1"/>
  <c r="U853" i="1"/>
  <c r="R853" i="1" s="1"/>
  <c r="U849" i="1"/>
  <c r="R849" i="1" s="1"/>
  <c r="U845" i="1"/>
  <c r="R845" i="1" s="1"/>
  <c r="U841" i="1"/>
  <c r="R841" i="1" s="1"/>
  <c r="U837" i="1"/>
  <c r="R837" i="1" s="1"/>
  <c r="U833" i="1"/>
  <c r="R833" i="1" s="1"/>
  <c r="U829" i="1"/>
  <c r="R829" i="1" s="1"/>
  <c r="U825" i="1"/>
  <c r="R825" i="1" s="1"/>
  <c r="U821" i="1"/>
  <c r="R821" i="1" s="1"/>
  <c r="U817" i="1"/>
  <c r="R817" i="1" s="1"/>
  <c r="U813" i="1"/>
  <c r="R813" i="1" s="1"/>
  <c r="U809" i="1"/>
  <c r="R809" i="1" s="1"/>
  <c r="U805" i="1"/>
  <c r="R805" i="1" s="1"/>
  <c r="U801" i="1"/>
  <c r="R801" i="1" s="1"/>
  <c r="U797" i="1"/>
  <c r="R797" i="1" s="1"/>
  <c r="U793" i="1"/>
  <c r="R793" i="1" s="1"/>
  <c r="U789" i="1"/>
  <c r="R789" i="1" s="1"/>
  <c r="U785" i="1"/>
  <c r="R785" i="1" s="1"/>
  <c r="U781" i="1"/>
  <c r="R781" i="1" s="1"/>
  <c r="U777" i="1"/>
  <c r="R777" i="1" s="1"/>
  <c r="U773" i="1"/>
  <c r="R773" i="1" s="1"/>
  <c r="U769" i="1"/>
  <c r="R769" i="1" s="1"/>
  <c r="U765" i="1"/>
  <c r="R765" i="1" s="1"/>
  <c r="U761" i="1"/>
  <c r="R761" i="1" s="1"/>
  <c r="U757" i="1"/>
  <c r="R757" i="1" s="1"/>
  <c r="U753" i="1"/>
  <c r="R753" i="1" s="1"/>
  <c r="U749" i="1"/>
  <c r="R749" i="1" s="1"/>
  <c r="U745" i="1"/>
  <c r="R745" i="1" s="1"/>
  <c r="U741" i="1"/>
  <c r="R741" i="1" s="1"/>
  <c r="U737" i="1"/>
  <c r="R737" i="1" s="1"/>
  <c r="U733" i="1"/>
  <c r="R733" i="1" s="1"/>
  <c r="U729" i="1"/>
  <c r="R729" i="1" s="1"/>
  <c r="U725" i="1"/>
  <c r="R725" i="1" s="1"/>
  <c r="U721" i="1"/>
  <c r="R721" i="1" s="1"/>
  <c r="U717" i="1"/>
  <c r="R717" i="1" s="1"/>
  <c r="U713" i="1"/>
  <c r="R713" i="1" s="1"/>
  <c r="U709" i="1"/>
  <c r="R709" i="1" s="1"/>
  <c r="U705" i="1"/>
  <c r="R705" i="1" s="1"/>
  <c r="U701" i="1"/>
  <c r="R701" i="1" s="1"/>
  <c r="U697" i="1"/>
  <c r="R697" i="1" s="1"/>
  <c r="U693" i="1"/>
  <c r="R693" i="1" s="1"/>
  <c r="U689" i="1"/>
  <c r="R689" i="1" s="1"/>
  <c r="U685" i="1"/>
  <c r="R685" i="1" s="1"/>
  <c r="U681" i="1"/>
  <c r="R681" i="1" s="1"/>
  <c r="U677" i="1"/>
  <c r="R677" i="1" s="1"/>
  <c r="U673" i="1"/>
  <c r="R673" i="1" s="1"/>
  <c r="U669" i="1"/>
  <c r="R669" i="1" s="1"/>
  <c r="U665" i="1"/>
  <c r="R665" i="1" s="1"/>
  <c r="U661" i="1"/>
  <c r="R661" i="1" s="1"/>
  <c r="U657" i="1"/>
  <c r="R657" i="1" s="1"/>
  <c r="U653" i="1"/>
  <c r="R653" i="1" s="1"/>
  <c r="U649" i="1"/>
  <c r="R649" i="1" s="1"/>
  <c r="U645" i="1"/>
  <c r="R645" i="1" s="1"/>
  <c r="U641" i="1"/>
  <c r="R641" i="1" s="1"/>
  <c r="U637" i="1"/>
  <c r="R637" i="1" s="1"/>
  <c r="U633" i="1"/>
  <c r="R633" i="1" s="1"/>
  <c r="U629" i="1"/>
  <c r="R629" i="1" s="1"/>
  <c r="U625" i="1"/>
  <c r="R625" i="1" s="1"/>
  <c r="U621" i="1"/>
  <c r="R621" i="1" s="1"/>
  <c r="U617" i="1"/>
  <c r="R617" i="1" s="1"/>
  <c r="U613" i="1"/>
  <c r="R613" i="1" s="1"/>
  <c r="U609" i="1"/>
  <c r="R609" i="1" s="1"/>
  <c r="U605" i="1"/>
  <c r="R605" i="1" s="1"/>
  <c r="U601" i="1"/>
  <c r="R601" i="1" s="1"/>
  <c r="U597" i="1"/>
  <c r="R597" i="1" s="1"/>
  <c r="U593" i="1"/>
  <c r="R593" i="1" s="1"/>
  <c r="U589" i="1"/>
  <c r="R589" i="1" s="1"/>
  <c r="U585" i="1"/>
  <c r="R585" i="1" s="1"/>
  <c r="U581" i="1"/>
  <c r="R581" i="1" s="1"/>
  <c r="U577" i="1"/>
  <c r="R577" i="1" s="1"/>
  <c r="U573" i="1"/>
  <c r="R573" i="1" s="1"/>
  <c r="U569" i="1"/>
  <c r="R569" i="1" s="1"/>
  <c r="U565" i="1"/>
  <c r="R565" i="1" s="1"/>
  <c r="U561" i="1"/>
  <c r="R561" i="1" s="1"/>
  <c r="U557" i="1"/>
  <c r="R557" i="1" s="1"/>
  <c r="U553" i="1"/>
  <c r="R553" i="1" s="1"/>
  <c r="U549" i="1"/>
  <c r="R549" i="1" s="1"/>
  <c r="U545" i="1"/>
  <c r="R545" i="1" s="1"/>
  <c r="U541" i="1"/>
  <c r="R541" i="1" s="1"/>
  <c r="U537" i="1"/>
  <c r="R537" i="1" s="1"/>
  <c r="U533" i="1"/>
  <c r="R533" i="1" s="1"/>
  <c r="U529" i="1"/>
  <c r="R529" i="1" s="1"/>
  <c r="U525" i="1"/>
  <c r="R525" i="1" s="1"/>
  <c r="U521" i="1"/>
  <c r="R521" i="1" s="1"/>
  <c r="U517" i="1"/>
  <c r="R517" i="1" s="1"/>
  <c r="U513" i="1"/>
  <c r="R513" i="1" s="1"/>
  <c r="U509" i="1"/>
  <c r="R509" i="1" s="1"/>
  <c r="U505" i="1"/>
  <c r="R505" i="1" s="1"/>
  <c r="U1366" i="1"/>
  <c r="R1366" i="1" s="1"/>
  <c r="U1362" i="1"/>
  <c r="R1362" i="1" s="1"/>
  <c r="U1358" i="1"/>
  <c r="R1358" i="1" s="1"/>
  <c r="U1354" i="1"/>
  <c r="R1354" i="1" s="1"/>
  <c r="U1350" i="1"/>
  <c r="R1350" i="1" s="1"/>
  <c r="U1346" i="1"/>
  <c r="R1346" i="1" s="1"/>
  <c r="U1342" i="1"/>
  <c r="R1342" i="1" s="1"/>
  <c r="U1338" i="1"/>
  <c r="R1338" i="1" s="1"/>
  <c r="U1334" i="1"/>
  <c r="R1334" i="1" s="1"/>
  <c r="U1330" i="1"/>
  <c r="R1330" i="1" s="1"/>
  <c r="U1326" i="1"/>
  <c r="R1326" i="1" s="1"/>
  <c r="U1322" i="1"/>
  <c r="R1322" i="1" s="1"/>
  <c r="U1318" i="1"/>
  <c r="R1318" i="1" s="1"/>
  <c r="U1314" i="1"/>
  <c r="R1314" i="1" s="1"/>
  <c r="U1310" i="1"/>
  <c r="R1310" i="1" s="1"/>
  <c r="U1306" i="1"/>
  <c r="R1306" i="1" s="1"/>
  <c r="U1302" i="1"/>
  <c r="R1302" i="1" s="1"/>
  <c r="U1298" i="1"/>
  <c r="R1298" i="1" s="1"/>
  <c r="U1294" i="1"/>
  <c r="R1294" i="1" s="1"/>
  <c r="U1290" i="1"/>
  <c r="R1290" i="1" s="1"/>
  <c r="U1286" i="1"/>
  <c r="R1286" i="1" s="1"/>
  <c r="U1282" i="1"/>
  <c r="R1282" i="1" s="1"/>
  <c r="U1278" i="1"/>
  <c r="R1278" i="1" s="1"/>
  <c r="U1274" i="1"/>
  <c r="R1274" i="1" s="1"/>
  <c r="U1270" i="1"/>
  <c r="R1270" i="1" s="1"/>
  <c r="U1266" i="1"/>
  <c r="R1266" i="1" s="1"/>
  <c r="U1262" i="1"/>
  <c r="R1262" i="1" s="1"/>
  <c r="U1258" i="1"/>
  <c r="R1258" i="1" s="1"/>
  <c r="U1254" i="1"/>
  <c r="R1254" i="1" s="1"/>
  <c r="U1250" i="1"/>
  <c r="R1250" i="1" s="1"/>
  <c r="U1246" i="1"/>
  <c r="R1246" i="1" s="1"/>
  <c r="U1242" i="1"/>
  <c r="R1242" i="1" s="1"/>
  <c r="U1238" i="1"/>
  <c r="R1238" i="1" s="1"/>
  <c r="U1234" i="1"/>
  <c r="R1234" i="1" s="1"/>
  <c r="U1230" i="1"/>
  <c r="R1230" i="1" s="1"/>
  <c r="U1226" i="1"/>
  <c r="R1226" i="1" s="1"/>
  <c r="U1222" i="1"/>
  <c r="R1222" i="1" s="1"/>
  <c r="U1218" i="1"/>
  <c r="R1218" i="1" s="1"/>
  <c r="U1214" i="1"/>
  <c r="R1214" i="1" s="1"/>
  <c r="U1210" i="1"/>
  <c r="R1210" i="1" s="1"/>
  <c r="U1206" i="1"/>
  <c r="R1206" i="1" s="1"/>
  <c r="U1202" i="1"/>
  <c r="R1202" i="1" s="1"/>
  <c r="U1198" i="1"/>
  <c r="R1198" i="1" s="1"/>
  <c r="U1194" i="1"/>
  <c r="R1194" i="1" s="1"/>
  <c r="U1190" i="1"/>
  <c r="R1190" i="1" s="1"/>
  <c r="U1186" i="1"/>
  <c r="R1186" i="1" s="1"/>
  <c r="U1182" i="1"/>
  <c r="R1182" i="1" s="1"/>
  <c r="U1178" i="1"/>
  <c r="R1178" i="1" s="1"/>
  <c r="U1174" i="1"/>
  <c r="R1174" i="1" s="1"/>
  <c r="U1170" i="1"/>
  <c r="R1170" i="1" s="1"/>
  <c r="U1166" i="1"/>
  <c r="R1166" i="1" s="1"/>
  <c r="U1162" i="1"/>
  <c r="R1162" i="1" s="1"/>
  <c r="U1158" i="1"/>
  <c r="R1158" i="1" s="1"/>
  <c r="U1154" i="1"/>
  <c r="R1154" i="1" s="1"/>
  <c r="U1150" i="1"/>
  <c r="R1150" i="1" s="1"/>
  <c r="U1146" i="1"/>
  <c r="R1146" i="1" s="1"/>
  <c r="U1142" i="1"/>
  <c r="R1142" i="1" s="1"/>
  <c r="U1138" i="1"/>
  <c r="R1138" i="1" s="1"/>
  <c r="U1134" i="1"/>
  <c r="R1134" i="1" s="1"/>
  <c r="U1130" i="1"/>
  <c r="R1130" i="1" s="1"/>
  <c r="U1126" i="1"/>
  <c r="R1126" i="1" s="1"/>
  <c r="U1122" i="1"/>
  <c r="R1122" i="1" s="1"/>
  <c r="U1118" i="1"/>
  <c r="R1118" i="1" s="1"/>
  <c r="U1114" i="1"/>
  <c r="R1114" i="1" s="1"/>
  <c r="U1110" i="1"/>
  <c r="R1110" i="1" s="1"/>
  <c r="U1106" i="1"/>
  <c r="R1106" i="1" s="1"/>
  <c r="U1102" i="1"/>
  <c r="R1102" i="1" s="1"/>
  <c r="U1098" i="1"/>
  <c r="R1098" i="1" s="1"/>
  <c r="U1094" i="1"/>
  <c r="R1094" i="1" s="1"/>
  <c r="U1090" i="1"/>
  <c r="R1090" i="1" s="1"/>
  <c r="U1086" i="1"/>
  <c r="R1086" i="1" s="1"/>
  <c r="U1082" i="1"/>
  <c r="R1082" i="1" s="1"/>
  <c r="U1078" i="1"/>
  <c r="R1078" i="1" s="1"/>
  <c r="U1074" i="1"/>
  <c r="R1074" i="1" s="1"/>
  <c r="U1070" i="1"/>
  <c r="R1070" i="1" s="1"/>
  <c r="U1066" i="1"/>
  <c r="R1066" i="1" s="1"/>
  <c r="U1062" i="1"/>
  <c r="R1062" i="1" s="1"/>
  <c r="U1058" i="1"/>
  <c r="R1058" i="1" s="1"/>
  <c r="U1054" i="1"/>
  <c r="R1054" i="1" s="1"/>
  <c r="U1050" i="1"/>
  <c r="R1050" i="1" s="1"/>
  <c r="U1046" i="1"/>
  <c r="R1046" i="1" s="1"/>
  <c r="U1042" i="1"/>
  <c r="R1042" i="1" s="1"/>
  <c r="U1038" i="1"/>
  <c r="R1038" i="1" s="1"/>
  <c r="U1034" i="1"/>
  <c r="R1034" i="1" s="1"/>
  <c r="U1030" i="1"/>
  <c r="R1030" i="1" s="1"/>
  <c r="U1026" i="1"/>
  <c r="R1026" i="1" s="1"/>
  <c r="U501" i="1"/>
  <c r="R501" i="1" s="1"/>
  <c r="U497" i="1"/>
  <c r="R497" i="1" s="1"/>
  <c r="U493" i="1"/>
  <c r="R493" i="1" s="1"/>
  <c r="U489" i="1"/>
  <c r="R489" i="1" s="1"/>
  <c r="U485" i="1"/>
  <c r="R485" i="1" s="1"/>
  <c r="U481" i="1"/>
  <c r="R481" i="1" s="1"/>
  <c r="U477" i="1"/>
  <c r="R477" i="1" s="1"/>
  <c r="U473" i="1"/>
  <c r="R473" i="1" s="1"/>
  <c r="U469" i="1"/>
  <c r="R469" i="1" s="1"/>
  <c r="U465" i="1"/>
  <c r="R465" i="1" s="1"/>
  <c r="U461" i="1"/>
  <c r="R461" i="1" s="1"/>
  <c r="U457" i="1"/>
  <c r="R457" i="1" s="1"/>
  <c r="U453" i="1"/>
  <c r="R453" i="1" s="1"/>
  <c r="U449" i="1"/>
  <c r="R449" i="1" s="1"/>
  <c r="U445" i="1"/>
  <c r="R445" i="1" s="1"/>
  <c r="U441" i="1"/>
  <c r="R441" i="1" s="1"/>
  <c r="U437" i="1"/>
  <c r="R437" i="1" s="1"/>
  <c r="U433" i="1"/>
  <c r="R433" i="1" s="1"/>
  <c r="U429" i="1"/>
  <c r="R429" i="1" s="1"/>
  <c r="U425" i="1"/>
  <c r="R425" i="1" s="1"/>
  <c r="U421" i="1"/>
  <c r="R421" i="1" s="1"/>
  <c r="U417" i="1"/>
  <c r="R417" i="1" s="1"/>
  <c r="U413" i="1"/>
  <c r="R413" i="1" s="1"/>
  <c r="U409" i="1"/>
  <c r="R409" i="1" s="1"/>
  <c r="U405" i="1"/>
  <c r="R405" i="1" s="1"/>
  <c r="U401" i="1"/>
  <c r="R401" i="1" s="1"/>
  <c r="U397" i="1"/>
  <c r="R397" i="1" s="1"/>
  <c r="U393" i="1"/>
  <c r="R393" i="1" s="1"/>
  <c r="U389" i="1"/>
  <c r="R389" i="1" s="1"/>
  <c r="U385" i="1"/>
  <c r="R385" i="1" s="1"/>
  <c r="U381" i="1"/>
  <c r="R381" i="1" s="1"/>
  <c r="U377" i="1"/>
  <c r="R377" i="1" s="1"/>
  <c r="U373" i="1"/>
  <c r="R373" i="1" s="1"/>
  <c r="U369" i="1"/>
  <c r="R369" i="1" s="1"/>
  <c r="U365" i="1"/>
  <c r="R365" i="1" s="1"/>
  <c r="U361" i="1"/>
  <c r="R361" i="1" s="1"/>
  <c r="U357" i="1"/>
  <c r="R357" i="1" s="1"/>
  <c r="U353" i="1"/>
  <c r="R353" i="1" s="1"/>
  <c r="U349" i="1"/>
  <c r="R349" i="1" s="1"/>
  <c r="U345" i="1"/>
  <c r="R345" i="1" s="1"/>
  <c r="U341" i="1"/>
  <c r="R341" i="1" s="1"/>
  <c r="U337" i="1"/>
  <c r="R337" i="1" s="1"/>
  <c r="U333" i="1"/>
  <c r="R333" i="1" s="1"/>
  <c r="U329" i="1"/>
  <c r="R329" i="1" s="1"/>
  <c r="U325" i="1"/>
  <c r="R325" i="1" s="1"/>
  <c r="U321" i="1"/>
  <c r="R321" i="1" s="1"/>
  <c r="U317" i="1"/>
  <c r="R317" i="1" s="1"/>
  <c r="U313" i="1"/>
  <c r="R313" i="1" s="1"/>
  <c r="U309" i="1"/>
  <c r="R309" i="1" s="1"/>
  <c r="U305" i="1"/>
  <c r="R305" i="1" s="1"/>
  <c r="U301" i="1"/>
  <c r="R301" i="1" s="1"/>
  <c r="U297" i="1"/>
  <c r="R297" i="1" s="1"/>
  <c r="U293" i="1"/>
  <c r="R293" i="1" s="1"/>
  <c r="U289" i="1"/>
  <c r="R289" i="1" s="1"/>
  <c r="U285" i="1"/>
  <c r="R285" i="1" s="1"/>
  <c r="U281" i="1"/>
  <c r="R281" i="1" s="1"/>
  <c r="U277" i="1"/>
  <c r="R277" i="1" s="1"/>
  <c r="U273" i="1"/>
  <c r="R273" i="1" s="1"/>
  <c r="U269" i="1"/>
  <c r="R269" i="1" s="1"/>
  <c r="U265" i="1"/>
  <c r="R265" i="1" s="1"/>
  <c r="U261" i="1"/>
  <c r="R261" i="1" s="1"/>
  <c r="U257" i="1"/>
  <c r="R257" i="1" s="1"/>
  <c r="U253" i="1"/>
  <c r="R253" i="1" s="1"/>
  <c r="U249" i="1"/>
  <c r="R249" i="1" s="1"/>
  <c r="U245" i="1"/>
  <c r="R245" i="1" s="1"/>
  <c r="U241" i="1"/>
  <c r="R241" i="1" s="1"/>
  <c r="U237" i="1"/>
  <c r="R237" i="1" s="1"/>
  <c r="U233" i="1"/>
  <c r="R233" i="1" s="1"/>
  <c r="U229" i="1"/>
  <c r="R229" i="1" s="1"/>
  <c r="U225" i="1"/>
  <c r="R225" i="1" s="1"/>
  <c r="U221" i="1"/>
  <c r="R221" i="1" s="1"/>
  <c r="U217" i="1"/>
  <c r="R217" i="1" s="1"/>
  <c r="U213" i="1"/>
  <c r="R213" i="1" s="1"/>
  <c r="U209" i="1"/>
  <c r="R209" i="1" s="1"/>
  <c r="U205" i="1"/>
  <c r="R205" i="1" s="1"/>
  <c r="U201" i="1"/>
  <c r="R201" i="1" s="1"/>
  <c r="U197" i="1"/>
  <c r="R197" i="1" s="1"/>
  <c r="U33" i="1"/>
  <c r="R33" i="1" s="1"/>
  <c r="U29" i="1"/>
  <c r="R29" i="1" s="1"/>
  <c r="U25" i="1"/>
  <c r="R25" i="1" s="1"/>
  <c r="U21" i="1"/>
  <c r="R21" i="1" s="1"/>
  <c r="U17" i="1"/>
  <c r="R17" i="1" s="1"/>
  <c r="U13" i="1"/>
  <c r="R13" i="1" s="1"/>
  <c r="U9" i="1"/>
  <c r="R9" i="1" s="1"/>
  <c r="U5" i="1"/>
  <c r="R5" i="1" s="1"/>
  <c r="U1022" i="1"/>
  <c r="R1022" i="1" s="1"/>
  <c r="U1018" i="1"/>
  <c r="R1018" i="1" s="1"/>
  <c r="U1014" i="1"/>
  <c r="R1014" i="1" s="1"/>
  <c r="U1010" i="1"/>
  <c r="R1010" i="1" s="1"/>
  <c r="U1006" i="1"/>
  <c r="R1006" i="1" s="1"/>
  <c r="U1002" i="1"/>
  <c r="R1002" i="1" s="1"/>
  <c r="U998" i="1"/>
  <c r="R998" i="1" s="1"/>
  <c r="U994" i="1"/>
  <c r="R994" i="1" s="1"/>
  <c r="U990" i="1"/>
  <c r="R990" i="1" s="1"/>
  <c r="U986" i="1"/>
  <c r="R986" i="1" s="1"/>
  <c r="U982" i="1"/>
  <c r="R982" i="1" s="1"/>
  <c r="U978" i="1"/>
  <c r="R978" i="1" s="1"/>
  <c r="U974" i="1"/>
  <c r="R974" i="1" s="1"/>
  <c r="U970" i="1"/>
  <c r="R970" i="1" s="1"/>
  <c r="U966" i="1"/>
  <c r="R966" i="1" s="1"/>
  <c r="U962" i="1"/>
  <c r="R962" i="1" s="1"/>
  <c r="U958" i="1"/>
  <c r="R958" i="1" s="1"/>
  <c r="U954" i="1"/>
  <c r="R954" i="1" s="1"/>
  <c r="U950" i="1"/>
  <c r="R950" i="1" s="1"/>
  <c r="U946" i="1"/>
  <c r="R946" i="1" s="1"/>
  <c r="U942" i="1"/>
  <c r="R942" i="1" s="1"/>
  <c r="U938" i="1"/>
  <c r="R938" i="1" s="1"/>
  <c r="U934" i="1"/>
  <c r="R934" i="1" s="1"/>
  <c r="U930" i="1"/>
  <c r="R930" i="1" s="1"/>
  <c r="U926" i="1"/>
  <c r="R926" i="1" s="1"/>
  <c r="U922" i="1"/>
  <c r="R922" i="1" s="1"/>
  <c r="U918" i="1"/>
  <c r="R918" i="1" s="1"/>
  <c r="U914" i="1"/>
  <c r="R914" i="1" s="1"/>
  <c r="U910" i="1"/>
  <c r="R910" i="1" s="1"/>
  <c r="U906" i="1"/>
  <c r="R906" i="1" s="1"/>
  <c r="U902" i="1"/>
  <c r="R902" i="1" s="1"/>
  <c r="U898" i="1"/>
  <c r="R898" i="1" s="1"/>
  <c r="U894" i="1"/>
  <c r="R894" i="1" s="1"/>
  <c r="U890" i="1"/>
  <c r="R890" i="1" s="1"/>
  <c r="U886" i="1"/>
  <c r="R886" i="1" s="1"/>
  <c r="U882" i="1"/>
  <c r="R882" i="1" s="1"/>
  <c r="U878" i="1"/>
  <c r="R878" i="1" s="1"/>
  <c r="U874" i="1"/>
  <c r="R874" i="1" s="1"/>
  <c r="U870" i="1"/>
  <c r="R870" i="1" s="1"/>
  <c r="U866" i="1"/>
  <c r="R866" i="1" s="1"/>
  <c r="U862" i="1"/>
  <c r="R862" i="1" s="1"/>
  <c r="U858" i="1"/>
  <c r="R858" i="1" s="1"/>
  <c r="U854" i="1"/>
  <c r="R854" i="1" s="1"/>
  <c r="U850" i="1"/>
  <c r="R850" i="1" s="1"/>
  <c r="U846" i="1"/>
  <c r="R846" i="1" s="1"/>
  <c r="U842" i="1"/>
  <c r="R842" i="1" s="1"/>
  <c r="U838" i="1"/>
  <c r="R838" i="1" s="1"/>
  <c r="U834" i="1"/>
  <c r="R834" i="1" s="1"/>
  <c r="U830" i="1"/>
  <c r="R830" i="1" s="1"/>
  <c r="U826" i="1"/>
  <c r="R826" i="1" s="1"/>
  <c r="U822" i="1"/>
  <c r="R822" i="1" s="1"/>
  <c r="U818" i="1"/>
  <c r="R818" i="1" s="1"/>
  <c r="U814" i="1"/>
  <c r="R814" i="1" s="1"/>
  <c r="U810" i="1"/>
  <c r="R810" i="1" s="1"/>
  <c r="U806" i="1"/>
  <c r="R806" i="1" s="1"/>
  <c r="U802" i="1"/>
  <c r="R802" i="1" s="1"/>
  <c r="U798" i="1"/>
  <c r="R798" i="1" s="1"/>
  <c r="U794" i="1"/>
  <c r="R794" i="1" s="1"/>
  <c r="U790" i="1"/>
  <c r="R790" i="1" s="1"/>
  <c r="U786" i="1"/>
  <c r="R786" i="1" s="1"/>
  <c r="U782" i="1"/>
  <c r="R782" i="1" s="1"/>
  <c r="U778" i="1"/>
  <c r="R778" i="1" s="1"/>
  <c r="U774" i="1"/>
  <c r="R774" i="1" s="1"/>
  <c r="U770" i="1"/>
  <c r="R770" i="1" s="1"/>
  <c r="U766" i="1"/>
  <c r="R766" i="1" s="1"/>
  <c r="U762" i="1"/>
  <c r="R762" i="1" s="1"/>
  <c r="U758" i="1"/>
  <c r="R758" i="1" s="1"/>
  <c r="U754" i="1"/>
  <c r="R754" i="1" s="1"/>
  <c r="U750" i="1"/>
  <c r="R750" i="1" s="1"/>
  <c r="U746" i="1"/>
  <c r="R746" i="1" s="1"/>
  <c r="U742" i="1"/>
  <c r="R742" i="1" s="1"/>
  <c r="U738" i="1"/>
  <c r="R738" i="1" s="1"/>
  <c r="U734" i="1"/>
  <c r="R734" i="1" s="1"/>
  <c r="U730" i="1"/>
  <c r="R730" i="1" s="1"/>
  <c r="U726" i="1"/>
  <c r="R726" i="1" s="1"/>
  <c r="U722" i="1"/>
  <c r="R722" i="1" s="1"/>
  <c r="U718" i="1"/>
  <c r="R718" i="1" s="1"/>
  <c r="U714" i="1"/>
  <c r="R714" i="1" s="1"/>
  <c r="U710" i="1"/>
  <c r="R710" i="1" s="1"/>
  <c r="U706" i="1"/>
  <c r="R706" i="1" s="1"/>
  <c r="U702" i="1"/>
  <c r="R702" i="1" s="1"/>
  <c r="U698" i="1"/>
  <c r="R698" i="1" s="1"/>
  <c r="U694" i="1"/>
  <c r="R694" i="1" s="1"/>
  <c r="U690" i="1"/>
  <c r="R690" i="1" s="1"/>
  <c r="U686" i="1"/>
  <c r="R686" i="1" s="1"/>
  <c r="U682" i="1"/>
  <c r="R682" i="1" s="1"/>
  <c r="U678" i="1"/>
  <c r="R678" i="1" s="1"/>
  <c r="U674" i="1"/>
  <c r="R674" i="1" s="1"/>
  <c r="U670" i="1"/>
  <c r="R670" i="1" s="1"/>
  <c r="U666" i="1"/>
  <c r="R666" i="1" s="1"/>
  <c r="U662" i="1"/>
  <c r="R662" i="1" s="1"/>
  <c r="U658" i="1"/>
  <c r="R658" i="1" s="1"/>
  <c r="U654" i="1"/>
  <c r="R654" i="1" s="1"/>
  <c r="U650" i="1"/>
  <c r="R650" i="1" s="1"/>
  <c r="U646" i="1"/>
  <c r="R646" i="1" s="1"/>
  <c r="U642" i="1"/>
  <c r="R642" i="1" s="1"/>
  <c r="U638" i="1"/>
  <c r="R638" i="1" s="1"/>
  <c r="U634" i="1"/>
  <c r="R634" i="1" s="1"/>
  <c r="U630" i="1"/>
  <c r="R630" i="1" s="1"/>
  <c r="U626" i="1"/>
  <c r="R626" i="1" s="1"/>
  <c r="U622" i="1"/>
  <c r="R622" i="1" s="1"/>
  <c r="U618" i="1"/>
  <c r="R618" i="1" s="1"/>
  <c r="U614" i="1"/>
  <c r="R614" i="1" s="1"/>
  <c r="U610" i="1"/>
  <c r="R610" i="1" s="1"/>
  <c r="U606" i="1"/>
  <c r="R606" i="1" s="1"/>
  <c r="U602" i="1"/>
  <c r="R602" i="1" s="1"/>
  <c r="U598" i="1"/>
  <c r="R598" i="1" s="1"/>
  <c r="U594" i="1"/>
  <c r="R594" i="1" s="1"/>
  <c r="U590" i="1"/>
  <c r="R590" i="1" s="1"/>
  <c r="U586" i="1"/>
  <c r="R586" i="1" s="1"/>
  <c r="U582" i="1"/>
  <c r="R582" i="1" s="1"/>
  <c r="U578" i="1"/>
  <c r="R578" i="1" s="1"/>
  <c r="U574" i="1"/>
  <c r="R574" i="1" s="1"/>
  <c r="U570" i="1"/>
  <c r="R570" i="1" s="1"/>
  <c r="U566" i="1"/>
  <c r="R566" i="1" s="1"/>
  <c r="U562" i="1"/>
  <c r="R562" i="1" s="1"/>
  <c r="U558" i="1"/>
  <c r="R558" i="1" s="1"/>
  <c r="U554" i="1"/>
  <c r="R554" i="1" s="1"/>
  <c r="U550" i="1"/>
  <c r="R550" i="1" s="1"/>
  <c r="U546" i="1"/>
  <c r="R546" i="1" s="1"/>
  <c r="U542" i="1"/>
  <c r="R542" i="1" s="1"/>
  <c r="U538" i="1"/>
  <c r="R538" i="1" s="1"/>
  <c r="U534" i="1"/>
  <c r="R534" i="1" s="1"/>
  <c r="U530" i="1"/>
  <c r="R530" i="1" s="1"/>
  <c r="U526" i="1"/>
  <c r="R526" i="1" s="1"/>
  <c r="U522" i="1"/>
  <c r="R522" i="1" s="1"/>
  <c r="U518" i="1"/>
  <c r="R518" i="1" s="1"/>
  <c r="U514" i="1"/>
  <c r="R514" i="1" s="1"/>
  <c r="U510" i="1"/>
  <c r="R510" i="1" s="1"/>
  <c r="U506" i="1"/>
  <c r="R506" i="1" s="1"/>
  <c r="U502" i="1"/>
  <c r="R502" i="1" s="1"/>
  <c r="U498" i="1"/>
  <c r="R498" i="1" s="1"/>
  <c r="U494" i="1"/>
  <c r="R494" i="1" s="1"/>
  <c r="U490" i="1"/>
  <c r="R490" i="1" s="1"/>
  <c r="U486" i="1"/>
  <c r="R486" i="1" s="1"/>
  <c r="U482" i="1"/>
  <c r="R482" i="1" s="1"/>
  <c r="U478" i="1"/>
  <c r="R478" i="1" s="1"/>
  <c r="U474" i="1"/>
  <c r="R474" i="1" s="1"/>
  <c r="U470" i="1"/>
  <c r="R470" i="1" s="1"/>
  <c r="U466" i="1"/>
  <c r="R466" i="1" s="1"/>
  <c r="U462" i="1"/>
  <c r="R462" i="1" s="1"/>
  <c r="U458" i="1"/>
  <c r="R458" i="1" s="1"/>
  <c r="U454" i="1"/>
  <c r="R454" i="1" s="1"/>
  <c r="U450" i="1"/>
  <c r="R450" i="1" s="1"/>
  <c r="U446" i="1"/>
  <c r="R446" i="1" s="1"/>
  <c r="U442" i="1"/>
  <c r="R442" i="1" s="1"/>
  <c r="U438" i="1"/>
  <c r="R438" i="1" s="1"/>
  <c r="U434" i="1"/>
  <c r="R434" i="1" s="1"/>
  <c r="U430" i="1"/>
  <c r="R430" i="1" s="1"/>
  <c r="U426" i="1"/>
  <c r="R426" i="1" s="1"/>
  <c r="U422" i="1"/>
  <c r="R422" i="1" s="1"/>
  <c r="U418" i="1"/>
  <c r="R418" i="1" s="1"/>
  <c r="U414" i="1"/>
  <c r="R414" i="1" s="1"/>
  <c r="U410" i="1"/>
  <c r="R410" i="1" s="1"/>
  <c r="U406" i="1"/>
  <c r="R406" i="1" s="1"/>
  <c r="U402" i="1"/>
  <c r="R402" i="1" s="1"/>
  <c r="U398" i="1"/>
  <c r="R398" i="1" s="1"/>
  <c r="U394" i="1"/>
  <c r="R394" i="1" s="1"/>
  <c r="U390" i="1"/>
  <c r="R390" i="1" s="1"/>
  <c r="U386" i="1"/>
  <c r="R386" i="1" s="1"/>
  <c r="U382" i="1"/>
  <c r="R382" i="1" s="1"/>
  <c r="U378" i="1"/>
  <c r="R378" i="1" s="1"/>
  <c r="U374" i="1"/>
  <c r="R374" i="1" s="1"/>
  <c r="U370" i="1"/>
  <c r="R370" i="1" s="1"/>
  <c r="U366" i="1"/>
  <c r="R366" i="1" s="1"/>
  <c r="U362" i="1"/>
  <c r="R362" i="1" s="1"/>
  <c r="U358" i="1"/>
  <c r="R358" i="1" s="1"/>
  <c r="U354" i="1"/>
  <c r="R354" i="1" s="1"/>
  <c r="U350" i="1"/>
  <c r="R350" i="1" s="1"/>
  <c r="U346" i="1"/>
  <c r="R346" i="1" s="1"/>
  <c r="U342" i="1"/>
  <c r="R342" i="1" s="1"/>
  <c r="U338" i="1"/>
  <c r="R338" i="1" s="1"/>
  <c r="U334" i="1"/>
  <c r="R334" i="1" s="1"/>
  <c r="U330" i="1"/>
  <c r="R330" i="1" s="1"/>
  <c r="U326" i="1"/>
  <c r="R326" i="1" s="1"/>
  <c r="U322" i="1"/>
  <c r="R322" i="1" s="1"/>
  <c r="U318" i="1"/>
  <c r="R318" i="1" s="1"/>
  <c r="U314" i="1"/>
  <c r="R314" i="1" s="1"/>
  <c r="U310" i="1"/>
  <c r="R310" i="1" s="1"/>
  <c r="U306" i="1"/>
  <c r="R306" i="1" s="1"/>
  <c r="U302" i="1"/>
  <c r="R302" i="1" s="1"/>
  <c r="U298" i="1"/>
  <c r="R298" i="1" s="1"/>
  <c r="U294" i="1"/>
  <c r="R294" i="1" s="1"/>
  <c r="U290" i="1"/>
  <c r="R290" i="1" s="1"/>
  <c r="U286" i="1"/>
  <c r="R286" i="1" s="1"/>
  <c r="U282" i="1"/>
  <c r="R282" i="1" s="1"/>
  <c r="U278" i="1"/>
  <c r="R278" i="1" s="1"/>
  <c r="U274" i="1"/>
  <c r="R274" i="1" s="1"/>
  <c r="U270" i="1"/>
  <c r="R270" i="1" s="1"/>
  <c r="U266" i="1"/>
  <c r="R266" i="1" s="1"/>
  <c r="U262" i="1"/>
  <c r="R262" i="1" s="1"/>
  <c r="U258" i="1"/>
  <c r="R258" i="1" s="1"/>
  <c r="U254" i="1"/>
  <c r="R254" i="1" s="1"/>
  <c r="U250" i="1"/>
  <c r="R250" i="1" s="1"/>
  <c r="U246" i="1"/>
  <c r="R246" i="1" s="1"/>
  <c r="U242" i="1"/>
  <c r="R242" i="1" s="1"/>
  <c r="U238" i="1"/>
  <c r="R238" i="1" s="1"/>
  <c r="U234" i="1"/>
  <c r="R234" i="1" s="1"/>
  <c r="U230" i="1"/>
  <c r="R230" i="1" s="1"/>
  <c r="U226" i="1"/>
  <c r="R226" i="1" s="1"/>
  <c r="U222" i="1"/>
  <c r="R222" i="1" s="1"/>
  <c r="U218" i="1"/>
  <c r="R218" i="1" s="1"/>
  <c r="U214" i="1"/>
  <c r="R214" i="1" s="1"/>
  <c r="U210" i="1"/>
  <c r="R210" i="1" s="1"/>
  <c r="U206" i="1"/>
  <c r="R206" i="1" s="1"/>
  <c r="U202" i="1"/>
  <c r="R202" i="1" s="1"/>
  <c r="U198" i="1"/>
  <c r="R198" i="1" s="1"/>
  <c r="U194" i="1"/>
  <c r="R194" i="1" s="1"/>
  <c r="U190" i="1"/>
  <c r="R190" i="1" s="1"/>
  <c r="U186" i="1"/>
  <c r="R186" i="1" s="1"/>
  <c r="U182" i="1"/>
  <c r="R182" i="1" s="1"/>
  <c r="U178" i="1"/>
  <c r="R178" i="1" s="1"/>
  <c r="U174" i="1"/>
  <c r="R174" i="1" s="1"/>
  <c r="U170" i="1"/>
  <c r="R170" i="1" s="1"/>
  <c r="U166" i="1"/>
  <c r="R166" i="1" s="1"/>
  <c r="U162" i="1"/>
  <c r="R162" i="1" s="1"/>
  <c r="U158" i="1"/>
  <c r="R158" i="1" s="1"/>
  <c r="U154" i="1"/>
  <c r="R154" i="1" s="1"/>
  <c r="U150" i="1"/>
  <c r="R150" i="1" s="1"/>
  <c r="U146" i="1"/>
  <c r="R146" i="1" s="1"/>
  <c r="U142" i="1"/>
  <c r="R142" i="1" s="1"/>
  <c r="U138" i="1"/>
  <c r="R138" i="1" s="1"/>
  <c r="U134" i="1"/>
  <c r="R134" i="1" s="1"/>
  <c r="U130" i="1"/>
  <c r="R130" i="1" s="1"/>
  <c r="U126" i="1"/>
  <c r="R126" i="1" s="1"/>
  <c r="U122" i="1"/>
  <c r="R122" i="1" s="1"/>
  <c r="U118" i="1"/>
  <c r="R118" i="1" s="1"/>
  <c r="U114" i="1"/>
  <c r="R114" i="1" s="1"/>
  <c r="U110" i="1"/>
  <c r="R110" i="1" s="1"/>
  <c r="U106" i="1"/>
  <c r="R106" i="1" s="1"/>
  <c r="U102" i="1"/>
  <c r="R102" i="1" s="1"/>
  <c r="U98" i="1"/>
  <c r="R98" i="1" s="1"/>
  <c r="U94" i="1"/>
  <c r="R94" i="1" s="1"/>
  <c r="U90" i="1"/>
  <c r="R90" i="1" s="1"/>
  <c r="U86" i="1"/>
  <c r="R86" i="1" s="1"/>
  <c r="U82" i="1"/>
  <c r="R82" i="1" s="1"/>
  <c r="U78" i="1"/>
  <c r="R78" i="1" s="1"/>
  <c r="U74" i="1"/>
  <c r="R74" i="1" s="1"/>
  <c r="U70" i="1"/>
  <c r="R70" i="1" s="1"/>
  <c r="U66" i="1"/>
  <c r="R66" i="1" s="1"/>
  <c r="U62" i="1"/>
  <c r="R62" i="1" s="1"/>
  <c r="U58" i="1"/>
  <c r="R58" i="1" s="1"/>
  <c r="U54" i="1"/>
  <c r="R54" i="1" s="1"/>
  <c r="U50" i="1"/>
  <c r="R50" i="1" s="1"/>
  <c r="U46" i="1"/>
  <c r="R46" i="1" s="1"/>
  <c r="U42" i="1"/>
  <c r="R42" i="1" s="1"/>
  <c r="U38" i="1"/>
  <c r="R38" i="1" s="1"/>
  <c r="U34" i="1"/>
  <c r="R34" i="1" s="1"/>
  <c r="U30" i="1"/>
  <c r="R30" i="1" s="1"/>
  <c r="U26" i="1"/>
  <c r="R26" i="1" s="1"/>
  <c r="U22" i="1"/>
  <c r="R22" i="1" s="1"/>
  <c r="U18" i="1"/>
  <c r="R18" i="1" s="1"/>
  <c r="U14" i="1"/>
  <c r="R14" i="1" s="1"/>
  <c r="U10" i="1"/>
  <c r="R10" i="1" s="1"/>
  <c r="U6" i="1"/>
  <c r="R6" i="1" s="1"/>
  <c r="U193" i="1"/>
  <c r="R193" i="1" s="1"/>
  <c r="U189" i="1"/>
  <c r="R189" i="1" s="1"/>
  <c r="U185" i="1"/>
  <c r="R185" i="1" s="1"/>
  <c r="U181" i="1"/>
  <c r="R181" i="1" s="1"/>
  <c r="U177" i="1"/>
  <c r="R177" i="1" s="1"/>
  <c r="U173" i="1"/>
  <c r="R173" i="1" s="1"/>
  <c r="U169" i="1"/>
  <c r="R169" i="1" s="1"/>
  <c r="U165" i="1"/>
  <c r="R165" i="1" s="1"/>
  <c r="U161" i="1"/>
  <c r="R161" i="1" s="1"/>
  <c r="U157" i="1"/>
  <c r="R157" i="1" s="1"/>
  <c r="U153" i="1"/>
  <c r="R153" i="1" s="1"/>
  <c r="U149" i="1"/>
  <c r="R149" i="1" s="1"/>
  <c r="U145" i="1"/>
  <c r="R145" i="1" s="1"/>
  <c r="U141" i="1"/>
  <c r="R141" i="1" s="1"/>
  <c r="U137" i="1"/>
  <c r="R137" i="1" s="1"/>
  <c r="U133" i="1"/>
  <c r="R133" i="1" s="1"/>
  <c r="U129" i="1"/>
  <c r="R129" i="1" s="1"/>
  <c r="U125" i="1"/>
  <c r="R125" i="1" s="1"/>
  <c r="U121" i="1"/>
  <c r="R121" i="1" s="1"/>
  <c r="U117" i="1"/>
  <c r="R117" i="1" s="1"/>
  <c r="U113" i="1"/>
  <c r="R113" i="1" s="1"/>
  <c r="U109" i="1"/>
  <c r="R109" i="1" s="1"/>
  <c r="U105" i="1"/>
  <c r="R105" i="1" s="1"/>
  <c r="U101" i="1"/>
  <c r="R101" i="1" s="1"/>
  <c r="U97" i="1"/>
  <c r="R97" i="1" s="1"/>
  <c r="U93" i="1"/>
  <c r="R93" i="1" s="1"/>
  <c r="U89" i="1"/>
  <c r="R89" i="1" s="1"/>
  <c r="U85" i="1"/>
  <c r="R85" i="1" s="1"/>
  <c r="U81" i="1"/>
  <c r="R81" i="1" s="1"/>
  <c r="U77" i="1"/>
  <c r="R77" i="1" s="1"/>
  <c r="U73" i="1"/>
  <c r="R73" i="1" s="1"/>
  <c r="U69" i="1"/>
  <c r="R69" i="1" s="1"/>
  <c r="U65" i="1"/>
  <c r="R65" i="1" s="1"/>
  <c r="U61" i="1"/>
  <c r="R61" i="1" s="1"/>
  <c r="U57" i="1"/>
  <c r="R57" i="1" s="1"/>
  <c r="U53" i="1"/>
  <c r="R53" i="1" s="1"/>
  <c r="U49" i="1"/>
  <c r="R49" i="1" s="1"/>
  <c r="U45" i="1"/>
  <c r="R45" i="1" s="1"/>
  <c r="U41" i="1"/>
  <c r="R41" i="1" s="1"/>
  <c r="U37" i="1"/>
  <c r="R37" i="1" s="1"/>
  <c r="Y4109" i="1"/>
  <c r="X4109" i="1"/>
  <c r="Y4101" i="1"/>
  <c r="X4101" i="1"/>
  <c r="Y4093" i="1"/>
  <c r="X4093" i="1"/>
  <c r="Y4085" i="1"/>
  <c r="X4085" i="1"/>
  <c r="Y4077" i="1"/>
  <c r="X4077" i="1"/>
  <c r="Y4069" i="1"/>
  <c r="X4069" i="1"/>
  <c r="Y4061" i="1"/>
  <c r="X4061" i="1"/>
  <c r="Y4053" i="1"/>
  <c r="X4053" i="1"/>
  <c r="Y4045" i="1"/>
  <c r="X4045" i="1"/>
  <c r="Y4037" i="1"/>
  <c r="X4037" i="1"/>
  <c r="Y4029" i="1"/>
  <c r="X4029" i="1"/>
  <c r="Y4021" i="1"/>
  <c r="X4021" i="1"/>
  <c r="Y4013" i="1"/>
  <c r="X4013" i="1"/>
  <c r="Y4005" i="1"/>
  <c r="X4005" i="1"/>
  <c r="Y3997" i="1"/>
  <c r="X3997" i="1"/>
  <c r="Y3989" i="1"/>
  <c r="X3989" i="1"/>
  <c r="Y3981" i="1"/>
  <c r="X3981" i="1"/>
  <c r="Y3973" i="1"/>
  <c r="X3973" i="1"/>
  <c r="Y3965" i="1"/>
  <c r="X3965" i="1"/>
  <c r="Y3957" i="1"/>
  <c r="X3957" i="1"/>
  <c r="Y3949" i="1"/>
  <c r="X3949" i="1"/>
  <c r="Y3941" i="1"/>
  <c r="X3941" i="1"/>
  <c r="Y3933" i="1"/>
  <c r="X3933" i="1"/>
  <c r="Y3925" i="1"/>
  <c r="X3925" i="1"/>
  <c r="Y3917" i="1"/>
  <c r="X3917" i="1"/>
  <c r="Y3909" i="1"/>
  <c r="X3909" i="1"/>
  <c r="Y3901" i="1"/>
  <c r="X3901" i="1"/>
  <c r="Y3893" i="1"/>
  <c r="X3893" i="1"/>
  <c r="Y3885" i="1"/>
  <c r="X3885" i="1"/>
  <c r="Y3877" i="1"/>
  <c r="X3877" i="1"/>
  <c r="Y3869" i="1"/>
  <c r="X3869" i="1"/>
  <c r="Y3861" i="1"/>
  <c r="X3861" i="1"/>
  <c r="Y3853" i="1"/>
  <c r="X3853" i="1"/>
  <c r="Y3845" i="1"/>
  <c r="X3845" i="1"/>
  <c r="Y3837" i="1"/>
  <c r="X3837" i="1"/>
  <c r="Y3829" i="1"/>
  <c r="X3829" i="1"/>
  <c r="Y3821" i="1"/>
  <c r="X3821" i="1"/>
  <c r="Y3813" i="1"/>
  <c r="X3813" i="1"/>
  <c r="Y3805" i="1"/>
  <c r="X3805" i="1"/>
  <c r="Y3797" i="1"/>
  <c r="X3797" i="1"/>
  <c r="Y3789" i="1"/>
  <c r="X3789" i="1"/>
  <c r="Y3781" i="1"/>
  <c r="X3781" i="1"/>
  <c r="Y3773" i="1"/>
  <c r="X3773" i="1"/>
  <c r="Y3765" i="1"/>
  <c r="X3765" i="1"/>
  <c r="Y3757" i="1"/>
  <c r="X3757" i="1"/>
  <c r="Y3749" i="1"/>
  <c r="X3749" i="1"/>
  <c r="Y3741" i="1"/>
  <c r="X3741" i="1"/>
  <c r="Y3733" i="1"/>
  <c r="X3733" i="1"/>
  <c r="Y3725" i="1"/>
  <c r="X3725" i="1"/>
  <c r="Y3717" i="1"/>
  <c r="X3717" i="1"/>
  <c r="Y3709" i="1"/>
  <c r="X3709" i="1"/>
  <c r="Y3701" i="1"/>
  <c r="X3701" i="1"/>
  <c r="Y3693" i="1"/>
  <c r="X3693" i="1"/>
  <c r="Y3685" i="1"/>
  <c r="X3685" i="1"/>
  <c r="Y3677" i="1"/>
  <c r="X3677" i="1"/>
  <c r="Y3669" i="1"/>
  <c r="X3669" i="1"/>
  <c r="Y3661" i="1"/>
  <c r="X3661" i="1"/>
  <c r="Y3653" i="1"/>
  <c r="X3653" i="1"/>
  <c r="Y3645" i="1"/>
  <c r="X3645" i="1"/>
  <c r="Y3637" i="1"/>
  <c r="X3637" i="1"/>
  <c r="Y3629" i="1"/>
  <c r="X3629" i="1"/>
  <c r="Y3621" i="1"/>
  <c r="X3621" i="1"/>
  <c r="Y3613" i="1"/>
  <c r="X3613" i="1"/>
  <c r="Y3605" i="1"/>
  <c r="X3605" i="1"/>
  <c r="Y3597" i="1"/>
  <c r="X3597" i="1"/>
  <c r="Y3589" i="1"/>
  <c r="X3589" i="1"/>
  <c r="Y3581" i="1"/>
  <c r="X3581" i="1"/>
  <c r="Y3573" i="1"/>
  <c r="X3573" i="1"/>
  <c r="Y3565" i="1"/>
  <c r="X3565" i="1"/>
  <c r="Y3557" i="1"/>
  <c r="X3557" i="1"/>
  <c r="Y3549" i="1"/>
  <c r="X3549" i="1"/>
  <c r="Y3541" i="1"/>
  <c r="X3541" i="1"/>
  <c r="Y3533" i="1"/>
  <c r="X3533" i="1"/>
  <c r="Y3525" i="1"/>
  <c r="X3525" i="1"/>
  <c r="Y3517" i="1"/>
  <c r="X3517" i="1"/>
  <c r="Y3509" i="1"/>
  <c r="X3509" i="1"/>
  <c r="Y3501" i="1"/>
  <c r="X3501" i="1"/>
  <c r="Y3493" i="1"/>
  <c r="X3493" i="1"/>
  <c r="Y3485" i="1"/>
  <c r="X3485" i="1"/>
  <c r="Y3477" i="1"/>
  <c r="X3477" i="1"/>
  <c r="Y3469" i="1"/>
  <c r="X3469" i="1"/>
  <c r="Y3461" i="1"/>
  <c r="X3461" i="1"/>
  <c r="Y3453" i="1"/>
  <c r="X3453" i="1"/>
  <c r="Y3445" i="1"/>
  <c r="X3445" i="1"/>
  <c r="Y3437" i="1"/>
  <c r="X3437" i="1"/>
  <c r="Y3429" i="1"/>
  <c r="X3429" i="1"/>
  <c r="Y3421" i="1"/>
  <c r="X3421" i="1"/>
  <c r="Y3413" i="1"/>
  <c r="X3413" i="1"/>
  <c r="Y3405" i="1"/>
  <c r="X3405" i="1"/>
  <c r="Y3397" i="1"/>
  <c r="X3397" i="1"/>
  <c r="Y3389" i="1"/>
  <c r="X3389" i="1"/>
  <c r="Y3381" i="1"/>
  <c r="X3381" i="1"/>
  <c r="Y3373" i="1"/>
  <c r="X3373" i="1"/>
  <c r="Y3365" i="1"/>
  <c r="X3365" i="1"/>
  <c r="Y3357" i="1"/>
  <c r="X3357" i="1"/>
  <c r="Y3349" i="1"/>
  <c r="X3349" i="1"/>
  <c r="Y3341" i="1"/>
  <c r="X3341" i="1"/>
  <c r="Y3333" i="1"/>
  <c r="X3333" i="1"/>
  <c r="Y3325" i="1"/>
  <c r="X3325" i="1"/>
  <c r="Y3317" i="1"/>
  <c r="X3317" i="1"/>
  <c r="Y3309" i="1"/>
  <c r="X3309" i="1"/>
  <c r="Y3301" i="1"/>
  <c r="X3301" i="1"/>
  <c r="Y3293" i="1"/>
  <c r="X3293" i="1"/>
  <c r="Y3285" i="1"/>
  <c r="X3285" i="1"/>
  <c r="Y3277" i="1"/>
  <c r="X3277" i="1"/>
  <c r="Y3269" i="1"/>
  <c r="X3269" i="1"/>
  <c r="Y3261" i="1"/>
  <c r="X3261" i="1"/>
  <c r="Y3253" i="1"/>
  <c r="X3253" i="1"/>
  <c r="Y3245" i="1"/>
  <c r="X3245" i="1"/>
  <c r="Y3237" i="1"/>
  <c r="X3237" i="1"/>
  <c r="Y3229" i="1"/>
  <c r="X3229" i="1"/>
  <c r="Y3221" i="1"/>
  <c r="X3221" i="1"/>
  <c r="Y3213" i="1"/>
  <c r="X3213" i="1"/>
  <c r="Y3205" i="1"/>
  <c r="X3205" i="1"/>
  <c r="Y3197" i="1"/>
  <c r="X3197" i="1"/>
  <c r="Y3189" i="1"/>
  <c r="X3189" i="1"/>
  <c r="Y3181" i="1"/>
  <c r="X3181" i="1"/>
  <c r="Y3173" i="1"/>
  <c r="X3173" i="1"/>
  <c r="Y3165" i="1"/>
  <c r="X3165" i="1"/>
  <c r="Y3157" i="1"/>
  <c r="X3157" i="1"/>
  <c r="Y3149" i="1"/>
  <c r="X3149" i="1"/>
  <c r="Y3141" i="1"/>
  <c r="X3141" i="1"/>
  <c r="Y3133" i="1"/>
  <c r="X3133" i="1"/>
  <c r="Y3125" i="1"/>
  <c r="X3125" i="1"/>
  <c r="Y3117" i="1"/>
  <c r="X3117" i="1"/>
  <c r="Y3109" i="1"/>
  <c r="X3109" i="1"/>
  <c r="Y3101" i="1"/>
  <c r="X3101" i="1"/>
  <c r="Y3093" i="1"/>
  <c r="X3093" i="1"/>
  <c r="Y3085" i="1"/>
  <c r="X3085" i="1"/>
  <c r="Y3077" i="1"/>
  <c r="X3077" i="1"/>
  <c r="Y3069" i="1"/>
  <c r="X3069" i="1"/>
  <c r="Y3061" i="1"/>
  <c r="X3061" i="1"/>
  <c r="Y3053" i="1"/>
  <c r="X3053" i="1"/>
  <c r="Y3045" i="1"/>
  <c r="X3045" i="1"/>
  <c r="Y3037" i="1"/>
  <c r="X3037" i="1"/>
  <c r="Y3029" i="1"/>
  <c r="X3029" i="1"/>
  <c r="Y3021" i="1"/>
  <c r="X3021" i="1"/>
  <c r="Y3013" i="1"/>
  <c r="X3013" i="1"/>
  <c r="Y3005" i="1"/>
  <c r="X3005" i="1"/>
  <c r="Y2997" i="1"/>
  <c r="X2997" i="1"/>
  <c r="Y2989" i="1"/>
  <c r="X2989" i="1"/>
  <c r="Y2981" i="1"/>
  <c r="X2981" i="1"/>
  <c r="Y2973" i="1"/>
  <c r="X2973" i="1"/>
  <c r="Y2965" i="1"/>
  <c r="X2965" i="1"/>
  <c r="Y2957" i="1"/>
  <c r="X2957" i="1"/>
  <c r="Y2949" i="1"/>
  <c r="X2949" i="1"/>
  <c r="Y2941" i="1"/>
  <c r="X2941" i="1"/>
  <c r="Y2933" i="1"/>
  <c r="X2933" i="1"/>
  <c r="Y2925" i="1"/>
  <c r="X2925" i="1"/>
  <c r="Y2917" i="1"/>
  <c r="X2917" i="1"/>
  <c r="Y2909" i="1"/>
  <c r="X2909" i="1"/>
  <c r="Y2901" i="1"/>
  <c r="X2901" i="1"/>
  <c r="Y2893" i="1"/>
  <c r="X2893" i="1"/>
  <c r="Y2885" i="1"/>
  <c r="X2885" i="1"/>
  <c r="Y2877" i="1"/>
  <c r="X2877" i="1"/>
  <c r="Y2869" i="1"/>
  <c r="X2869" i="1"/>
  <c r="Y2861" i="1"/>
  <c r="X2861" i="1"/>
  <c r="Y2853" i="1"/>
  <c r="X2853" i="1"/>
  <c r="Y2845" i="1"/>
  <c r="X2845" i="1"/>
  <c r="Y2837" i="1"/>
  <c r="X2837" i="1"/>
  <c r="Y2829" i="1"/>
  <c r="X2829" i="1"/>
  <c r="Y2821" i="1"/>
  <c r="X2821" i="1"/>
  <c r="Y2813" i="1"/>
  <c r="X2813" i="1"/>
  <c r="Y2805" i="1"/>
  <c r="X2805" i="1"/>
  <c r="Y2797" i="1"/>
  <c r="X2797" i="1"/>
  <c r="Y2789" i="1"/>
  <c r="X2789" i="1"/>
  <c r="Y2781" i="1"/>
  <c r="X2781" i="1"/>
  <c r="Y2773" i="1"/>
  <c r="X2773" i="1"/>
  <c r="Y2765" i="1"/>
  <c r="X2765" i="1"/>
  <c r="Y2757" i="1"/>
  <c r="X2757" i="1"/>
  <c r="Y2749" i="1"/>
  <c r="X2749" i="1"/>
  <c r="Y2741" i="1"/>
  <c r="X2741" i="1"/>
  <c r="Y2733" i="1"/>
  <c r="X2733" i="1"/>
  <c r="Y4108" i="1"/>
  <c r="X4108" i="1"/>
  <c r="Y4100" i="1"/>
  <c r="X4100" i="1"/>
  <c r="Y4092" i="1"/>
  <c r="X4092" i="1"/>
  <c r="Y4084" i="1"/>
  <c r="X4084" i="1"/>
  <c r="Y4076" i="1"/>
  <c r="X4076" i="1"/>
  <c r="Y4068" i="1"/>
  <c r="X4068" i="1"/>
  <c r="Y4060" i="1"/>
  <c r="X4060" i="1"/>
  <c r="Y4052" i="1"/>
  <c r="X4052" i="1"/>
  <c r="Y2725" i="1"/>
  <c r="X2725" i="1"/>
  <c r="Y2717" i="1"/>
  <c r="X2717" i="1"/>
  <c r="Y2709" i="1"/>
  <c r="X2709" i="1"/>
  <c r="Y2701" i="1"/>
  <c r="X2701" i="1"/>
  <c r="Y2693" i="1"/>
  <c r="X2693" i="1"/>
  <c r="Y2685" i="1"/>
  <c r="X2685" i="1"/>
  <c r="Y2677" i="1"/>
  <c r="X2677" i="1"/>
  <c r="Y2669" i="1"/>
  <c r="X2669" i="1"/>
  <c r="Y2661" i="1"/>
  <c r="X2661" i="1"/>
  <c r="Y2653" i="1"/>
  <c r="X2653" i="1"/>
  <c r="Y2645" i="1"/>
  <c r="X2645" i="1"/>
  <c r="Y2637" i="1"/>
  <c r="X2637" i="1"/>
  <c r="Y2629" i="1"/>
  <c r="X2629" i="1"/>
  <c r="Y2621" i="1"/>
  <c r="X2621" i="1"/>
  <c r="Y2613" i="1"/>
  <c r="X2613" i="1"/>
  <c r="Y2605" i="1"/>
  <c r="X2605" i="1"/>
  <c r="Y2597" i="1"/>
  <c r="X2597" i="1"/>
  <c r="Y2589" i="1"/>
  <c r="X2589" i="1"/>
  <c r="Y2581" i="1"/>
  <c r="X2581" i="1"/>
  <c r="Y2573" i="1"/>
  <c r="X2573" i="1"/>
  <c r="Y2565" i="1"/>
  <c r="X2565" i="1"/>
  <c r="Y2557" i="1"/>
  <c r="X2557" i="1"/>
  <c r="Y2549" i="1"/>
  <c r="X2549" i="1"/>
  <c r="Y2541" i="1"/>
  <c r="X2541" i="1"/>
  <c r="Y2533" i="1"/>
  <c r="X2533" i="1"/>
  <c r="Y2525" i="1"/>
  <c r="X2525" i="1"/>
  <c r="Y2517" i="1"/>
  <c r="X2517" i="1"/>
  <c r="Y2509" i="1"/>
  <c r="X2509" i="1"/>
  <c r="Y2501" i="1"/>
  <c r="X2501" i="1"/>
  <c r="Y2493" i="1"/>
  <c r="X2493" i="1"/>
  <c r="Y2485" i="1"/>
  <c r="X2485" i="1"/>
  <c r="Y2477" i="1"/>
  <c r="X2477" i="1"/>
  <c r="Y2469" i="1"/>
  <c r="X2469" i="1"/>
  <c r="Y2461" i="1"/>
  <c r="X2461" i="1"/>
  <c r="Y2453" i="1"/>
  <c r="X2453" i="1"/>
  <c r="Y2445" i="1"/>
  <c r="X2445" i="1"/>
  <c r="Y2437" i="1"/>
  <c r="X2437" i="1"/>
  <c r="Y2429" i="1"/>
  <c r="X2429" i="1"/>
  <c r="Y2421" i="1"/>
  <c r="X2421" i="1"/>
  <c r="Y2413" i="1"/>
  <c r="X2413" i="1"/>
  <c r="Y2405" i="1"/>
  <c r="X2405" i="1"/>
  <c r="Y2397" i="1"/>
  <c r="X2397" i="1"/>
  <c r="Y2389" i="1"/>
  <c r="X2389" i="1"/>
  <c r="Y2381" i="1"/>
  <c r="X2381" i="1"/>
  <c r="Y2373" i="1"/>
  <c r="X2373" i="1"/>
  <c r="Y2365" i="1"/>
  <c r="X2365" i="1"/>
  <c r="Y2357" i="1"/>
  <c r="X2357" i="1"/>
  <c r="Y2349" i="1"/>
  <c r="X2349" i="1"/>
  <c r="Y2341" i="1"/>
  <c r="X2341" i="1"/>
  <c r="Y2333" i="1"/>
  <c r="X2333" i="1"/>
  <c r="Y2325" i="1"/>
  <c r="X2325" i="1"/>
  <c r="Y2317" i="1"/>
  <c r="X2317" i="1"/>
  <c r="Y2309" i="1"/>
  <c r="X2309" i="1"/>
  <c r="Y2301" i="1"/>
  <c r="X2301" i="1"/>
  <c r="Y2293" i="1"/>
  <c r="X2293" i="1"/>
  <c r="Y2285" i="1"/>
  <c r="X2285" i="1"/>
  <c r="Y2277" i="1"/>
  <c r="X2277" i="1"/>
  <c r="Y2269" i="1"/>
  <c r="X2269" i="1"/>
  <c r="Y2261" i="1"/>
  <c r="X2261" i="1"/>
  <c r="Y2253" i="1"/>
  <c r="X2253" i="1"/>
  <c r="Y2245" i="1"/>
  <c r="X2245" i="1"/>
  <c r="Y2237" i="1"/>
  <c r="X2237" i="1"/>
  <c r="Y2229" i="1"/>
  <c r="X2229" i="1"/>
  <c r="Y2221" i="1"/>
  <c r="X2221" i="1"/>
  <c r="Y2213" i="1"/>
  <c r="X2213" i="1"/>
  <c r="Y2205" i="1"/>
  <c r="X2205" i="1"/>
  <c r="Y2197" i="1"/>
  <c r="X2197" i="1"/>
  <c r="Y2189" i="1"/>
  <c r="X2189" i="1"/>
  <c r="Y2181" i="1"/>
  <c r="X2181" i="1"/>
  <c r="Y2173" i="1"/>
  <c r="X2173" i="1"/>
  <c r="Y2165" i="1"/>
  <c r="X2165" i="1"/>
  <c r="Y2157" i="1"/>
  <c r="X2157" i="1"/>
  <c r="Y2149" i="1"/>
  <c r="X2149" i="1"/>
  <c r="Y2141" i="1"/>
  <c r="X2141" i="1"/>
  <c r="Y2133" i="1"/>
  <c r="X2133" i="1"/>
  <c r="Y2125" i="1"/>
  <c r="X2125" i="1"/>
  <c r="Y2117" i="1"/>
  <c r="X2117" i="1"/>
  <c r="Y2109" i="1"/>
  <c r="X2109" i="1"/>
  <c r="Y2101" i="1"/>
  <c r="X2101" i="1"/>
  <c r="Y2093" i="1"/>
  <c r="X2093" i="1"/>
  <c r="Y2085" i="1"/>
  <c r="X2085" i="1"/>
  <c r="Y2077" i="1"/>
  <c r="X2077" i="1"/>
  <c r="Y2069" i="1"/>
  <c r="X2069" i="1"/>
  <c r="Y2061" i="1"/>
  <c r="X2061" i="1"/>
  <c r="Y2053" i="1"/>
  <c r="X2053" i="1"/>
  <c r="Y2045" i="1"/>
  <c r="X2045" i="1"/>
  <c r="Y2037" i="1"/>
  <c r="X2037" i="1"/>
  <c r="Y2029" i="1"/>
  <c r="X2029" i="1"/>
  <c r="Y2021" i="1"/>
  <c r="X2021" i="1"/>
  <c r="Y2013" i="1"/>
  <c r="X2013" i="1"/>
  <c r="Y2005" i="1"/>
  <c r="X2005" i="1"/>
  <c r="Y1997" i="1"/>
  <c r="X1997" i="1"/>
  <c r="Y1989" i="1"/>
  <c r="X1989" i="1"/>
  <c r="Y1981" i="1"/>
  <c r="X1981" i="1"/>
  <c r="Y1973" i="1"/>
  <c r="X1973" i="1"/>
  <c r="Y1965" i="1"/>
  <c r="X1965" i="1"/>
  <c r="Y1957" i="1"/>
  <c r="X1957" i="1"/>
  <c r="Y1949" i="1"/>
  <c r="X1949" i="1"/>
  <c r="Y1941" i="1"/>
  <c r="X1941" i="1"/>
  <c r="Y1933" i="1"/>
  <c r="X1933" i="1"/>
  <c r="Y1925" i="1"/>
  <c r="X1925" i="1"/>
  <c r="Y1917" i="1"/>
  <c r="X1917" i="1"/>
  <c r="Y1909" i="1"/>
  <c r="X1909" i="1"/>
  <c r="Y1901" i="1"/>
  <c r="X1901" i="1"/>
  <c r="Y1893" i="1"/>
  <c r="X1893" i="1"/>
  <c r="Y1885" i="1"/>
  <c r="X1885" i="1"/>
  <c r="Y1877" i="1"/>
  <c r="X1877" i="1"/>
  <c r="Y1869" i="1"/>
  <c r="X1869" i="1"/>
  <c r="Y1861" i="1"/>
  <c r="X1861" i="1"/>
  <c r="Y1853" i="1"/>
  <c r="X1853" i="1"/>
  <c r="Y1845" i="1"/>
  <c r="X1845" i="1"/>
  <c r="Y1837" i="1"/>
  <c r="X1837" i="1"/>
  <c r="Y1829" i="1"/>
  <c r="X1829" i="1"/>
  <c r="Y1821" i="1"/>
  <c r="X1821" i="1"/>
  <c r="Y1813" i="1"/>
  <c r="X1813" i="1"/>
  <c r="Y1805" i="1"/>
  <c r="X1805" i="1"/>
  <c r="Y1797" i="1"/>
  <c r="X1797" i="1"/>
  <c r="Y1789" i="1"/>
  <c r="X1789" i="1"/>
  <c r="Y1781" i="1"/>
  <c r="X1781" i="1"/>
  <c r="Y1773" i="1"/>
  <c r="X1773" i="1"/>
  <c r="Y1765" i="1"/>
  <c r="X1765" i="1"/>
  <c r="Y1757" i="1"/>
  <c r="X1757" i="1"/>
  <c r="Y4044" i="1"/>
  <c r="X4044" i="1"/>
  <c r="Y4036" i="1"/>
  <c r="X4036" i="1"/>
  <c r="Y4028" i="1"/>
  <c r="X4028" i="1"/>
  <c r="Y4020" i="1"/>
  <c r="X4020" i="1"/>
  <c r="Y4012" i="1"/>
  <c r="X4012" i="1"/>
  <c r="Y4004" i="1"/>
  <c r="X4004" i="1"/>
  <c r="Y3996" i="1"/>
  <c r="X3996" i="1"/>
  <c r="Y3988" i="1"/>
  <c r="X3988" i="1"/>
  <c r="Y3980" i="1"/>
  <c r="X3980" i="1"/>
  <c r="Y3972" i="1"/>
  <c r="X3972" i="1"/>
  <c r="Y3964" i="1"/>
  <c r="X3964" i="1"/>
  <c r="Y3956" i="1"/>
  <c r="X3956" i="1"/>
  <c r="Y3948" i="1"/>
  <c r="X3948" i="1"/>
  <c r="Y3940" i="1"/>
  <c r="X3940" i="1"/>
  <c r="Y3932" i="1"/>
  <c r="X3932" i="1"/>
  <c r="Y3924" i="1"/>
  <c r="X3924" i="1"/>
  <c r="Y3916" i="1"/>
  <c r="X3916" i="1"/>
  <c r="Y3908" i="1"/>
  <c r="X3908" i="1"/>
  <c r="Y3900" i="1"/>
  <c r="X3900" i="1"/>
  <c r="Y3892" i="1"/>
  <c r="X3892" i="1"/>
  <c r="Y3884" i="1"/>
  <c r="X3884" i="1"/>
  <c r="Y3876" i="1"/>
  <c r="X3876" i="1"/>
  <c r="Y3868" i="1"/>
  <c r="X3868" i="1"/>
  <c r="Y3860" i="1"/>
  <c r="X3860" i="1"/>
  <c r="Y3852" i="1"/>
  <c r="X3852" i="1"/>
  <c r="Y3844" i="1"/>
  <c r="X3844" i="1"/>
  <c r="Y3836" i="1"/>
  <c r="X3836" i="1"/>
  <c r="Y3828" i="1"/>
  <c r="X3828" i="1"/>
  <c r="Y3820" i="1"/>
  <c r="X3820" i="1"/>
  <c r="Y3812" i="1"/>
  <c r="X3812" i="1"/>
  <c r="Y3804" i="1"/>
  <c r="X3804" i="1"/>
  <c r="Y3796" i="1"/>
  <c r="X3796" i="1"/>
  <c r="Y3788" i="1"/>
  <c r="X3788" i="1"/>
  <c r="Y3780" i="1"/>
  <c r="X3780" i="1"/>
  <c r="Y3772" i="1"/>
  <c r="X3772" i="1"/>
  <c r="Y3764" i="1"/>
  <c r="X3764" i="1"/>
  <c r="Y3756" i="1"/>
  <c r="X3756" i="1"/>
  <c r="Y3748" i="1"/>
  <c r="X3748" i="1"/>
  <c r="Y3740" i="1"/>
  <c r="X3740" i="1"/>
  <c r="Y3732" i="1"/>
  <c r="X3732" i="1"/>
  <c r="Y3724" i="1"/>
  <c r="X3724" i="1"/>
  <c r="Y3716" i="1"/>
  <c r="X3716" i="1"/>
  <c r="Y3708" i="1"/>
  <c r="X3708" i="1"/>
  <c r="Y3700" i="1"/>
  <c r="X3700" i="1"/>
  <c r="Y3692" i="1"/>
  <c r="X3692" i="1"/>
  <c r="Y3684" i="1"/>
  <c r="X3684" i="1"/>
  <c r="Y3676" i="1"/>
  <c r="X3676" i="1"/>
  <c r="Y3668" i="1"/>
  <c r="X3668" i="1"/>
  <c r="Y3660" i="1"/>
  <c r="X3660" i="1"/>
  <c r="Y3652" i="1"/>
  <c r="X3652" i="1"/>
  <c r="Y3644" i="1"/>
  <c r="X3644" i="1"/>
  <c r="Y3636" i="1"/>
  <c r="X3636" i="1"/>
  <c r="Y3628" i="1"/>
  <c r="X3628" i="1"/>
  <c r="Y3620" i="1"/>
  <c r="X3620" i="1"/>
  <c r="Y3612" i="1"/>
  <c r="X3612" i="1"/>
  <c r="Y3604" i="1"/>
  <c r="X3604" i="1"/>
  <c r="Y3596" i="1"/>
  <c r="X3596" i="1"/>
  <c r="Y3588" i="1"/>
  <c r="X3588" i="1"/>
  <c r="Y3580" i="1"/>
  <c r="X3580" i="1"/>
  <c r="Y3572" i="1"/>
  <c r="X3572" i="1"/>
  <c r="Y3564" i="1"/>
  <c r="X3564" i="1"/>
  <c r="Y3556" i="1"/>
  <c r="X3556" i="1"/>
  <c r="Y3548" i="1"/>
  <c r="X3548" i="1"/>
  <c r="Y3540" i="1"/>
  <c r="X3540" i="1"/>
  <c r="Y3532" i="1"/>
  <c r="X3532" i="1"/>
  <c r="Y3524" i="1"/>
  <c r="X3524" i="1"/>
  <c r="Y3516" i="1"/>
  <c r="X3516" i="1"/>
  <c r="Y3508" i="1"/>
  <c r="X3508" i="1"/>
  <c r="Y3500" i="1"/>
  <c r="X3500" i="1"/>
  <c r="Y3492" i="1"/>
  <c r="X3492" i="1"/>
  <c r="Y3484" i="1"/>
  <c r="X3484" i="1"/>
  <c r="Y3476" i="1"/>
  <c r="X3476" i="1"/>
  <c r="Y3468" i="1"/>
  <c r="X3468" i="1"/>
  <c r="Y3460" i="1"/>
  <c r="X3460" i="1"/>
  <c r="Y3452" i="1"/>
  <c r="X3452" i="1"/>
  <c r="Y3444" i="1"/>
  <c r="X3444" i="1"/>
  <c r="Y3436" i="1"/>
  <c r="X3436" i="1"/>
  <c r="Y3428" i="1"/>
  <c r="X3428" i="1"/>
  <c r="Y3420" i="1"/>
  <c r="X3420" i="1"/>
  <c r="Y3412" i="1"/>
  <c r="X3412" i="1"/>
  <c r="Y3404" i="1"/>
  <c r="X3404" i="1"/>
  <c r="Y3396" i="1"/>
  <c r="X3396" i="1"/>
  <c r="Y3388" i="1"/>
  <c r="X3388" i="1"/>
  <c r="Y3380" i="1"/>
  <c r="X3380" i="1"/>
  <c r="Y3372" i="1"/>
  <c r="X3372" i="1"/>
  <c r="Y3364" i="1"/>
  <c r="X3364" i="1"/>
  <c r="Y3356" i="1"/>
  <c r="X3356" i="1"/>
  <c r="Y3348" i="1"/>
  <c r="X3348" i="1"/>
  <c r="Y3340" i="1"/>
  <c r="X3340" i="1"/>
  <c r="Y3332" i="1"/>
  <c r="X3332" i="1"/>
  <c r="Y3324" i="1"/>
  <c r="X3324" i="1"/>
  <c r="Y3316" i="1"/>
  <c r="X3316" i="1"/>
  <c r="Y3308" i="1"/>
  <c r="X3308" i="1"/>
  <c r="Y3300" i="1"/>
  <c r="X3300" i="1"/>
  <c r="Y3292" i="1"/>
  <c r="X3292" i="1"/>
  <c r="Y3284" i="1"/>
  <c r="X3284" i="1"/>
  <c r="Y4112" i="1"/>
  <c r="X4112" i="1"/>
  <c r="Y4104" i="1"/>
  <c r="X4104" i="1"/>
  <c r="Y4096" i="1"/>
  <c r="X4096" i="1"/>
  <c r="Y4088" i="1"/>
  <c r="X4088" i="1"/>
  <c r="Y4080" i="1"/>
  <c r="X4080" i="1"/>
  <c r="Y4072" i="1"/>
  <c r="X4072" i="1"/>
  <c r="Y4064" i="1"/>
  <c r="X4064" i="1"/>
  <c r="Y4056" i="1"/>
  <c r="X4056" i="1"/>
  <c r="Y4048" i="1"/>
  <c r="X4048" i="1"/>
  <c r="Y4040" i="1"/>
  <c r="X4040" i="1"/>
  <c r="Y4032" i="1"/>
  <c r="X4032" i="1"/>
  <c r="Y4024" i="1"/>
  <c r="X4024" i="1"/>
  <c r="Y4016" i="1"/>
  <c r="X4016" i="1"/>
  <c r="Y4008" i="1"/>
  <c r="X4008" i="1"/>
  <c r="Y4000" i="1"/>
  <c r="X4000" i="1"/>
  <c r="Y3992" i="1"/>
  <c r="X3992" i="1"/>
  <c r="Y3984" i="1"/>
  <c r="X3984" i="1"/>
  <c r="Y3976" i="1"/>
  <c r="X3976" i="1"/>
  <c r="Y3968" i="1"/>
  <c r="X3968" i="1"/>
  <c r="Y3960" i="1"/>
  <c r="X3960" i="1"/>
  <c r="Y3952" i="1"/>
  <c r="X3952" i="1"/>
  <c r="Y3944" i="1"/>
  <c r="X3944" i="1"/>
  <c r="Y3936" i="1"/>
  <c r="X3936" i="1"/>
  <c r="Y3928" i="1"/>
  <c r="X3928" i="1"/>
  <c r="Y3920" i="1"/>
  <c r="X3920" i="1"/>
  <c r="Y3912" i="1"/>
  <c r="X3912" i="1"/>
  <c r="Y3904" i="1"/>
  <c r="X3904" i="1"/>
  <c r="Y3896" i="1"/>
  <c r="X3896" i="1"/>
  <c r="Y3888" i="1"/>
  <c r="X3888" i="1"/>
  <c r="Y3880" i="1"/>
  <c r="X3880" i="1"/>
  <c r="Y3872" i="1"/>
  <c r="X3872" i="1"/>
  <c r="Y3864" i="1"/>
  <c r="X3864" i="1"/>
  <c r="Y3856" i="1"/>
  <c r="X3856" i="1"/>
  <c r="Y3848" i="1"/>
  <c r="X3848" i="1"/>
  <c r="Y3840" i="1"/>
  <c r="X3840" i="1"/>
  <c r="Y3832" i="1"/>
  <c r="X3832" i="1"/>
  <c r="Y3824" i="1"/>
  <c r="X3824" i="1"/>
  <c r="Y3816" i="1"/>
  <c r="X3816" i="1"/>
  <c r="Y3808" i="1"/>
  <c r="X3808" i="1"/>
  <c r="Y3800" i="1"/>
  <c r="X3800" i="1"/>
  <c r="Y3792" i="1"/>
  <c r="X3792" i="1"/>
  <c r="Y3784" i="1"/>
  <c r="X3784" i="1"/>
  <c r="Y3776" i="1"/>
  <c r="X3776" i="1"/>
  <c r="Y3768" i="1"/>
  <c r="X3768" i="1"/>
  <c r="Y3760" i="1"/>
  <c r="X3760" i="1"/>
  <c r="Y3752" i="1"/>
  <c r="X3752" i="1"/>
  <c r="Y3744" i="1"/>
  <c r="X3744" i="1"/>
  <c r="Y3736" i="1"/>
  <c r="X3736" i="1"/>
  <c r="Y3728" i="1"/>
  <c r="X3728" i="1"/>
  <c r="Y3720" i="1"/>
  <c r="X3720" i="1"/>
  <c r="Y3712" i="1"/>
  <c r="X3712" i="1"/>
  <c r="Y3704" i="1"/>
  <c r="X3704" i="1"/>
  <c r="Y3696" i="1"/>
  <c r="X3696" i="1"/>
  <c r="Y3688" i="1"/>
  <c r="X3688" i="1"/>
  <c r="Y3680" i="1"/>
  <c r="X3680" i="1"/>
  <c r="Y3672" i="1"/>
  <c r="X3672" i="1"/>
  <c r="Y3664" i="1"/>
  <c r="X3664" i="1"/>
  <c r="Y3656" i="1"/>
  <c r="X3656" i="1"/>
  <c r="Y3648" i="1"/>
  <c r="X3648" i="1"/>
  <c r="Y3640" i="1"/>
  <c r="X3640" i="1"/>
  <c r="Y3632" i="1"/>
  <c r="X3632" i="1"/>
  <c r="Y3624" i="1"/>
  <c r="X3624" i="1"/>
  <c r="Y3616" i="1"/>
  <c r="X3616" i="1"/>
  <c r="Y3608" i="1"/>
  <c r="X3608" i="1"/>
  <c r="Y3600" i="1"/>
  <c r="X3600" i="1"/>
  <c r="Y3592" i="1"/>
  <c r="X3592" i="1"/>
  <c r="Y3584" i="1"/>
  <c r="X3584" i="1"/>
  <c r="Y3576" i="1"/>
  <c r="X3576" i="1"/>
  <c r="Y3568" i="1"/>
  <c r="X3568" i="1"/>
  <c r="Y3560" i="1"/>
  <c r="X3560" i="1"/>
  <c r="Y3552" i="1"/>
  <c r="X3552" i="1"/>
  <c r="Y3544" i="1"/>
  <c r="X3544" i="1"/>
  <c r="Y3536" i="1"/>
  <c r="X3536" i="1"/>
  <c r="Y3528" i="1"/>
  <c r="X3528" i="1"/>
  <c r="Y3520" i="1"/>
  <c r="X3520" i="1"/>
  <c r="Y3512" i="1"/>
  <c r="X3512" i="1"/>
  <c r="Y3504" i="1"/>
  <c r="X3504" i="1"/>
  <c r="Y3496" i="1"/>
  <c r="X3496" i="1"/>
  <c r="Y3488" i="1"/>
  <c r="X3488" i="1"/>
  <c r="Y3480" i="1"/>
  <c r="X3480" i="1"/>
  <c r="Y3472" i="1"/>
  <c r="X3472" i="1"/>
  <c r="Y3464" i="1"/>
  <c r="X3464" i="1"/>
  <c r="Y3456" i="1"/>
  <c r="X3456" i="1"/>
  <c r="Y3448" i="1"/>
  <c r="X3448" i="1"/>
  <c r="Y3440" i="1"/>
  <c r="X3440" i="1"/>
  <c r="Y3432" i="1"/>
  <c r="X3432" i="1"/>
  <c r="Y3424" i="1"/>
  <c r="X3424" i="1"/>
  <c r="Y3416" i="1"/>
  <c r="X3416" i="1"/>
  <c r="Y3408" i="1"/>
  <c r="X3408" i="1"/>
  <c r="Y3400" i="1"/>
  <c r="X3400" i="1"/>
  <c r="Y3392" i="1"/>
  <c r="X3392" i="1"/>
  <c r="Y3384" i="1"/>
  <c r="X3384" i="1"/>
  <c r="Y3376" i="1"/>
  <c r="X3376" i="1"/>
  <c r="Y3368" i="1"/>
  <c r="X3368" i="1"/>
  <c r="Y3360" i="1"/>
  <c r="X3360" i="1"/>
  <c r="Y3352" i="1"/>
  <c r="X3352" i="1"/>
  <c r="Y3344" i="1"/>
  <c r="X3344" i="1"/>
  <c r="Y3336" i="1"/>
  <c r="X3336" i="1"/>
  <c r="Y3328" i="1"/>
  <c r="X3328" i="1"/>
  <c r="Y3320" i="1"/>
  <c r="X3320" i="1"/>
  <c r="Y3312" i="1"/>
  <c r="X3312" i="1"/>
  <c r="Y3304" i="1"/>
  <c r="X3304" i="1"/>
  <c r="Y3296" i="1"/>
  <c r="X3296" i="1"/>
  <c r="Y3288" i="1"/>
  <c r="X3288" i="1"/>
  <c r="Y3280" i="1"/>
  <c r="X3280" i="1"/>
  <c r="Y3272" i="1"/>
  <c r="X3272" i="1"/>
  <c r="Y3264" i="1"/>
  <c r="X3264" i="1"/>
  <c r="Y3256" i="1"/>
  <c r="X3256" i="1"/>
  <c r="Y3248" i="1"/>
  <c r="X3248" i="1"/>
  <c r="Y3240" i="1"/>
  <c r="X3240" i="1"/>
  <c r="Y3232" i="1"/>
  <c r="X3232" i="1"/>
  <c r="Y3224" i="1"/>
  <c r="X3224" i="1"/>
  <c r="Y3216" i="1"/>
  <c r="X3216" i="1"/>
  <c r="Y3208" i="1"/>
  <c r="X3208" i="1"/>
  <c r="Y3200" i="1"/>
  <c r="X3200" i="1"/>
  <c r="Y3192" i="1"/>
  <c r="X3192" i="1"/>
  <c r="Y3184" i="1"/>
  <c r="X3184" i="1"/>
  <c r="Y3176" i="1"/>
  <c r="X3176" i="1"/>
  <c r="Y3168" i="1"/>
  <c r="X3168" i="1"/>
  <c r="Y3160" i="1"/>
  <c r="X3160" i="1"/>
  <c r="Y3152" i="1"/>
  <c r="X3152" i="1"/>
  <c r="Y3144" i="1"/>
  <c r="X3144" i="1"/>
  <c r="Y3136" i="1"/>
  <c r="X3136" i="1"/>
  <c r="Y3128" i="1"/>
  <c r="X3128" i="1"/>
  <c r="Y3120" i="1"/>
  <c r="X3120" i="1"/>
  <c r="Y3112" i="1"/>
  <c r="X3112" i="1"/>
  <c r="Y3104" i="1"/>
  <c r="X3104" i="1"/>
  <c r="Y3096" i="1"/>
  <c r="X3096" i="1"/>
  <c r="Y3088" i="1"/>
  <c r="X3088" i="1"/>
  <c r="Y3080" i="1"/>
  <c r="X3080" i="1"/>
  <c r="Y3072" i="1"/>
  <c r="X3072" i="1"/>
  <c r="Y3064" i="1"/>
  <c r="X3064" i="1"/>
  <c r="Y4111" i="1"/>
  <c r="X4111" i="1"/>
  <c r="Y4103" i="1"/>
  <c r="X4103" i="1"/>
  <c r="Y4095" i="1"/>
  <c r="X4095" i="1"/>
  <c r="Y4087" i="1"/>
  <c r="X4087" i="1"/>
  <c r="Y4079" i="1"/>
  <c r="X4079" i="1"/>
  <c r="Y4071" i="1"/>
  <c r="X4071" i="1"/>
  <c r="Y4063" i="1"/>
  <c r="X4063" i="1"/>
  <c r="Y4055" i="1"/>
  <c r="X4055" i="1"/>
  <c r="Y4047" i="1"/>
  <c r="X4047" i="1"/>
  <c r="Y4039" i="1"/>
  <c r="X4039" i="1"/>
  <c r="Y4031" i="1"/>
  <c r="X4031" i="1"/>
  <c r="Y4023" i="1"/>
  <c r="X4023" i="1"/>
  <c r="Y4015" i="1"/>
  <c r="X4015" i="1"/>
  <c r="Y4007" i="1"/>
  <c r="X4007" i="1"/>
  <c r="Y3999" i="1"/>
  <c r="X3999" i="1"/>
  <c r="Y3991" i="1"/>
  <c r="X3991" i="1"/>
  <c r="Y3983" i="1"/>
  <c r="X3983" i="1"/>
  <c r="Y3975" i="1"/>
  <c r="X3975" i="1"/>
  <c r="Y3967" i="1"/>
  <c r="X3967" i="1"/>
  <c r="Y3959" i="1"/>
  <c r="X3959" i="1"/>
  <c r="Y3951" i="1"/>
  <c r="X3951" i="1"/>
  <c r="Y3943" i="1"/>
  <c r="X3943" i="1"/>
  <c r="Y3935" i="1"/>
  <c r="X3935" i="1"/>
  <c r="Y3927" i="1"/>
  <c r="X3927" i="1"/>
  <c r="Y3919" i="1"/>
  <c r="X3919" i="1"/>
  <c r="Y3911" i="1"/>
  <c r="X3911" i="1"/>
  <c r="Y3903" i="1"/>
  <c r="X3903" i="1"/>
  <c r="Y3895" i="1"/>
  <c r="X3895" i="1"/>
  <c r="Y3887" i="1"/>
  <c r="X3887" i="1"/>
  <c r="Y3879" i="1"/>
  <c r="X3879" i="1"/>
  <c r="Y3871" i="1"/>
  <c r="X3871" i="1"/>
  <c r="Y3863" i="1"/>
  <c r="X3863" i="1"/>
  <c r="Y3855" i="1"/>
  <c r="X3855" i="1"/>
  <c r="Y3847" i="1"/>
  <c r="X3847" i="1"/>
  <c r="Y3839" i="1"/>
  <c r="X3839" i="1"/>
  <c r="Y3831" i="1"/>
  <c r="X3831" i="1"/>
  <c r="Y3823" i="1"/>
  <c r="X3823" i="1"/>
  <c r="Y3815" i="1"/>
  <c r="X3815" i="1"/>
  <c r="Y3807" i="1"/>
  <c r="X3807" i="1"/>
  <c r="Y3799" i="1"/>
  <c r="X3799" i="1"/>
  <c r="Y3791" i="1"/>
  <c r="X3791" i="1"/>
  <c r="Y3783" i="1"/>
  <c r="X3783" i="1"/>
  <c r="Y3775" i="1"/>
  <c r="X3775" i="1"/>
  <c r="Y3767" i="1"/>
  <c r="X3767" i="1"/>
  <c r="Y3759" i="1"/>
  <c r="X3759" i="1"/>
  <c r="Y3751" i="1"/>
  <c r="X3751" i="1"/>
  <c r="Y3743" i="1"/>
  <c r="X3743" i="1"/>
  <c r="Y3735" i="1"/>
  <c r="X3735" i="1"/>
  <c r="Y3727" i="1"/>
  <c r="X3727" i="1"/>
  <c r="Y3719" i="1"/>
  <c r="X3719" i="1"/>
  <c r="Y3711" i="1"/>
  <c r="X3711" i="1"/>
  <c r="Y3703" i="1"/>
  <c r="X3703" i="1"/>
  <c r="Y3695" i="1"/>
  <c r="X3695" i="1"/>
  <c r="Y3687" i="1"/>
  <c r="X3687" i="1"/>
  <c r="Y3679" i="1"/>
  <c r="X3679" i="1"/>
  <c r="Y3671" i="1"/>
  <c r="X3671" i="1"/>
  <c r="Y3663" i="1"/>
  <c r="X3663" i="1"/>
  <c r="Y3655" i="1"/>
  <c r="X3655" i="1"/>
  <c r="Y3647" i="1"/>
  <c r="X3647" i="1"/>
  <c r="Y3639" i="1"/>
  <c r="X3639" i="1"/>
  <c r="Y3631" i="1"/>
  <c r="X3631" i="1"/>
  <c r="Y3623" i="1"/>
  <c r="X3623" i="1"/>
  <c r="Y3615" i="1"/>
  <c r="X3615" i="1"/>
  <c r="Y3607" i="1"/>
  <c r="X3607" i="1"/>
  <c r="Y3599" i="1"/>
  <c r="X3599" i="1"/>
  <c r="Y3591" i="1"/>
  <c r="X3591" i="1"/>
  <c r="Y3583" i="1"/>
  <c r="X3583" i="1"/>
  <c r="Y3575" i="1"/>
  <c r="X3575" i="1"/>
  <c r="Y3567" i="1"/>
  <c r="X3567" i="1"/>
  <c r="Y3559" i="1"/>
  <c r="X3559" i="1"/>
  <c r="Y3551" i="1"/>
  <c r="X3551" i="1"/>
  <c r="Y3543" i="1"/>
  <c r="X3543" i="1"/>
  <c r="Y3535" i="1"/>
  <c r="X3535" i="1"/>
  <c r="Y3527" i="1"/>
  <c r="X3527" i="1"/>
  <c r="Y3519" i="1"/>
  <c r="X3519" i="1"/>
  <c r="Y3511" i="1"/>
  <c r="X3511" i="1"/>
  <c r="Y3503" i="1"/>
  <c r="X3503" i="1"/>
  <c r="Y3495" i="1"/>
  <c r="X3495" i="1"/>
  <c r="Y3487" i="1"/>
  <c r="X3487" i="1"/>
  <c r="Y3479" i="1"/>
  <c r="X3479" i="1"/>
  <c r="Y3471" i="1"/>
  <c r="X3471" i="1"/>
  <c r="Y3463" i="1"/>
  <c r="X3463" i="1"/>
  <c r="Y3455" i="1"/>
  <c r="X3455" i="1"/>
  <c r="Y3447" i="1"/>
  <c r="X3447" i="1"/>
  <c r="Y3439" i="1"/>
  <c r="X3439" i="1"/>
  <c r="Y3431" i="1"/>
  <c r="X3431" i="1"/>
  <c r="Y3423" i="1"/>
  <c r="X3423" i="1"/>
  <c r="Y3415" i="1"/>
  <c r="X3415" i="1"/>
  <c r="Y3407" i="1"/>
  <c r="X3407" i="1"/>
  <c r="Y3399" i="1"/>
  <c r="X3399" i="1"/>
  <c r="Y3391" i="1"/>
  <c r="X3391" i="1"/>
  <c r="Y3383" i="1"/>
  <c r="X3383" i="1"/>
  <c r="Y3375" i="1"/>
  <c r="X3375" i="1"/>
  <c r="Y3367" i="1"/>
  <c r="X3367" i="1"/>
  <c r="Y3359" i="1"/>
  <c r="X3359" i="1"/>
  <c r="Y3351" i="1"/>
  <c r="X3351" i="1"/>
  <c r="Y3343" i="1"/>
  <c r="X3343" i="1"/>
  <c r="Y3335" i="1"/>
  <c r="X3335" i="1"/>
  <c r="Y3327" i="1"/>
  <c r="X3327" i="1"/>
  <c r="Y3319" i="1"/>
  <c r="X3319" i="1"/>
  <c r="Y3311" i="1"/>
  <c r="X3311" i="1"/>
  <c r="Y3303" i="1"/>
  <c r="X3303" i="1"/>
  <c r="Y3295" i="1"/>
  <c r="X3295" i="1"/>
  <c r="Y3287" i="1"/>
  <c r="X3287" i="1"/>
  <c r="Y3279" i="1"/>
  <c r="X3279" i="1"/>
  <c r="Y3271" i="1"/>
  <c r="X3271" i="1"/>
  <c r="Y3263" i="1"/>
  <c r="X3263" i="1"/>
  <c r="Y3255" i="1"/>
  <c r="X3255" i="1"/>
  <c r="Y3247" i="1"/>
  <c r="X3247" i="1"/>
  <c r="Y3239" i="1"/>
  <c r="X3239" i="1"/>
  <c r="Y3231" i="1"/>
  <c r="X3231" i="1"/>
  <c r="Y3223" i="1"/>
  <c r="X3223" i="1"/>
  <c r="Y3215" i="1"/>
  <c r="X3215" i="1"/>
  <c r="Y3207" i="1"/>
  <c r="X3207" i="1"/>
  <c r="Y3199" i="1"/>
  <c r="X3199" i="1"/>
  <c r="Y1749" i="1"/>
  <c r="X1749" i="1"/>
  <c r="Y1741" i="1"/>
  <c r="X1741" i="1"/>
  <c r="Y1733" i="1"/>
  <c r="X1733" i="1"/>
  <c r="Y1725" i="1"/>
  <c r="X1725" i="1"/>
  <c r="Y1717" i="1"/>
  <c r="X1717" i="1"/>
  <c r="Y1709" i="1"/>
  <c r="X1709" i="1"/>
  <c r="Y1701" i="1"/>
  <c r="X1701" i="1"/>
  <c r="Y1693" i="1"/>
  <c r="X1693" i="1"/>
  <c r="Y1685" i="1"/>
  <c r="X1685" i="1"/>
  <c r="Y1677" i="1"/>
  <c r="X1677" i="1"/>
  <c r="Y1669" i="1"/>
  <c r="X1669" i="1"/>
  <c r="Y1661" i="1"/>
  <c r="X1661" i="1"/>
  <c r="Y1653" i="1"/>
  <c r="X1653" i="1"/>
  <c r="Y1645" i="1"/>
  <c r="X1645" i="1"/>
  <c r="Y1637" i="1"/>
  <c r="X1637" i="1"/>
  <c r="Y1629" i="1"/>
  <c r="X1629" i="1"/>
  <c r="Y1621" i="1"/>
  <c r="X1621" i="1"/>
  <c r="Y1613" i="1"/>
  <c r="X1613" i="1"/>
  <c r="Y1605" i="1"/>
  <c r="X1605" i="1"/>
  <c r="Y1597" i="1"/>
  <c r="X1597" i="1"/>
  <c r="Y1589" i="1"/>
  <c r="X1589" i="1"/>
  <c r="Y1581" i="1"/>
  <c r="X1581" i="1"/>
  <c r="Y1573" i="1"/>
  <c r="X1573" i="1"/>
  <c r="Y1565" i="1"/>
  <c r="X1565" i="1"/>
  <c r="Y1557" i="1"/>
  <c r="X1557" i="1"/>
  <c r="Y1549" i="1"/>
  <c r="X1549" i="1"/>
  <c r="Y1541" i="1"/>
  <c r="X1541" i="1"/>
  <c r="Y1533" i="1"/>
  <c r="X1533" i="1"/>
  <c r="Y1525" i="1"/>
  <c r="X1525" i="1"/>
  <c r="Y1517" i="1"/>
  <c r="X1517" i="1"/>
  <c r="Y1509" i="1"/>
  <c r="X1509" i="1"/>
  <c r="Y1501" i="1"/>
  <c r="X1501" i="1"/>
  <c r="Y1493" i="1"/>
  <c r="X1493" i="1"/>
  <c r="Y1485" i="1"/>
  <c r="X1485" i="1"/>
  <c r="Y1477" i="1"/>
  <c r="X1477" i="1"/>
  <c r="Y1469" i="1"/>
  <c r="X1469" i="1"/>
  <c r="Y1461" i="1"/>
  <c r="X1461" i="1"/>
  <c r="Y1453" i="1"/>
  <c r="X1453" i="1"/>
  <c r="Y1445" i="1"/>
  <c r="X1445" i="1"/>
  <c r="Y1437" i="1"/>
  <c r="X1437" i="1"/>
  <c r="Y1429" i="1"/>
  <c r="X1429" i="1"/>
  <c r="Y1421" i="1"/>
  <c r="X1421" i="1"/>
  <c r="Y1413" i="1"/>
  <c r="X1413" i="1"/>
  <c r="Y1405" i="1"/>
  <c r="X1405" i="1"/>
  <c r="Y1397" i="1"/>
  <c r="X1397" i="1"/>
  <c r="Y1389" i="1"/>
  <c r="X1389" i="1"/>
  <c r="Y1381" i="1"/>
  <c r="X1381" i="1"/>
  <c r="Y1373" i="1"/>
  <c r="X1373" i="1"/>
  <c r="Y1365" i="1"/>
  <c r="X1365" i="1"/>
  <c r="Y1357" i="1"/>
  <c r="X1357" i="1"/>
  <c r="Y1349" i="1"/>
  <c r="X1349" i="1"/>
  <c r="Y1341" i="1"/>
  <c r="X1341" i="1"/>
  <c r="Y1333" i="1"/>
  <c r="X1333" i="1"/>
  <c r="Y1325" i="1"/>
  <c r="X1325" i="1"/>
  <c r="Y1317" i="1"/>
  <c r="X1317" i="1"/>
  <c r="Y1309" i="1"/>
  <c r="X1309" i="1"/>
  <c r="Y1301" i="1"/>
  <c r="X1301" i="1"/>
  <c r="Y1293" i="1"/>
  <c r="X1293" i="1"/>
  <c r="Y1285" i="1"/>
  <c r="X1285" i="1"/>
  <c r="Y1277" i="1"/>
  <c r="X1277" i="1"/>
  <c r="Y1269" i="1"/>
  <c r="X1269" i="1"/>
  <c r="Y1261" i="1"/>
  <c r="X1261" i="1"/>
  <c r="Y1253" i="1"/>
  <c r="X1253" i="1"/>
  <c r="Y1245" i="1"/>
  <c r="X1245" i="1"/>
  <c r="Y1237" i="1"/>
  <c r="X1237" i="1"/>
  <c r="Y1229" i="1"/>
  <c r="X1229" i="1"/>
  <c r="Y1221" i="1"/>
  <c r="X1221" i="1"/>
  <c r="Y1213" i="1"/>
  <c r="X1213" i="1"/>
  <c r="Y1205" i="1"/>
  <c r="X1205" i="1"/>
  <c r="Y1197" i="1"/>
  <c r="X1197" i="1"/>
  <c r="Y1189" i="1"/>
  <c r="X1189" i="1"/>
  <c r="Y1181" i="1"/>
  <c r="X1181" i="1"/>
  <c r="Y1173" i="1"/>
  <c r="X1173" i="1"/>
  <c r="Y1165" i="1"/>
  <c r="X1165" i="1"/>
  <c r="Y1157" i="1"/>
  <c r="X1157" i="1"/>
  <c r="Y1149" i="1"/>
  <c r="X1149" i="1"/>
  <c r="Y1141" i="1"/>
  <c r="X1141" i="1"/>
  <c r="Y1133" i="1"/>
  <c r="X1133" i="1"/>
  <c r="Y1125" i="1"/>
  <c r="X1125" i="1"/>
  <c r="Y1117" i="1"/>
  <c r="X1117" i="1"/>
  <c r="Y1109" i="1"/>
  <c r="X1109" i="1"/>
  <c r="Y1101" i="1"/>
  <c r="X1101" i="1"/>
  <c r="Y1093" i="1"/>
  <c r="X1093" i="1"/>
  <c r="Y1085" i="1"/>
  <c r="X1085" i="1"/>
  <c r="Y1077" i="1"/>
  <c r="X1077" i="1"/>
  <c r="Y1069" i="1"/>
  <c r="X1069" i="1"/>
  <c r="Y1061" i="1"/>
  <c r="X1061" i="1"/>
  <c r="Y1053" i="1"/>
  <c r="X1053" i="1"/>
  <c r="Y1045" i="1"/>
  <c r="X1045" i="1"/>
  <c r="Y1037" i="1"/>
  <c r="X1037" i="1"/>
  <c r="Y1029" i="1"/>
  <c r="X1029" i="1"/>
  <c r="Y1021" i="1"/>
  <c r="X1021" i="1"/>
  <c r="Y1013" i="1"/>
  <c r="X1013" i="1"/>
  <c r="Y1005" i="1"/>
  <c r="X1005" i="1"/>
  <c r="Y997" i="1"/>
  <c r="X997" i="1"/>
  <c r="Y989" i="1"/>
  <c r="X989" i="1"/>
  <c r="Y981" i="1"/>
  <c r="X981" i="1"/>
  <c r="Y973" i="1"/>
  <c r="X973" i="1"/>
  <c r="Y965" i="1"/>
  <c r="X965" i="1"/>
  <c r="Y957" i="1"/>
  <c r="X957" i="1"/>
  <c r="Y949" i="1"/>
  <c r="X949" i="1"/>
  <c r="Y941" i="1"/>
  <c r="X941" i="1"/>
  <c r="Y933" i="1"/>
  <c r="X933" i="1"/>
  <c r="Y925" i="1"/>
  <c r="X925" i="1"/>
  <c r="Y917" i="1"/>
  <c r="X917" i="1"/>
  <c r="Y909" i="1"/>
  <c r="X909" i="1"/>
  <c r="Y901" i="1"/>
  <c r="X901" i="1"/>
  <c r="Y893" i="1"/>
  <c r="X893" i="1"/>
  <c r="Y885" i="1"/>
  <c r="X885" i="1"/>
  <c r="Y877" i="1"/>
  <c r="X877" i="1"/>
  <c r="Y869" i="1"/>
  <c r="X869" i="1"/>
  <c r="Y861" i="1"/>
  <c r="X861" i="1"/>
  <c r="Y853" i="1"/>
  <c r="X853" i="1"/>
  <c r="Y845" i="1"/>
  <c r="X845" i="1"/>
  <c r="Y837" i="1"/>
  <c r="X837" i="1"/>
  <c r="Y829" i="1"/>
  <c r="X829" i="1"/>
  <c r="Y821" i="1"/>
  <c r="X821" i="1"/>
  <c r="Y813" i="1"/>
  <c r="X813" i="1"/>
  <c r="Y805" i="1"/>
  <c r="X805" i="1"/>
  <c r="Y797" i="1"/>
  <c r="X797" i="1"/>
  <c r="Y789" i="1"/>
  <c r="X789" i="1"/>
  <c r="Y781" i="1"/>
  <c r="X781" i="1"/>
  <c r="Y773" i="1"/>
  <c r="X773" i="1"/>
  <c r="Y765" i="1"/>
  <c r="X765" i="1"/>
  <c r="Y757" i="1"/>
  <c r="X757" i="1"/>
  <c r="Y749" i="1"/>
  <c r="X749" i="1"/>
  <c r="Y741" i="1"/>
  <c r="X741" i="1"/>
  <c r="Y733" i="1"/>
  <c r="X733" i="1"/>
  <c r="Y725" i="1"/>
  <c r="X725" i="1"/>
  <c r="Y717" i="1"/>
  <c r="X717" i="1"/>
  <c r="Y709" i="1"/>
  <c r="X709" i="1"/>
  <c r="Y701" i="1"/>
  <c r="X701" i="1"/>
  <c r="Y693" i="1"/>
  <c r="X693" i="1"/>
  <c r="Y685" i="1"/>
  <c r="X685" i="1"/>
  <c r="Y677" i="1"/>
  <c r="X677" i="1"/>
  <c r="Y669" i="1"/>
  <c r="X669" i="1"/>
  <c r="Y661" i="1"/>
  <c r="X661" i="1"/>
  <c r="Y653" i="1"/>
  <c r="X653" i="1"/>
  <c r="Y645" i="1"/>
  <c r="X645" i="1"/>
  <c r="Y637" i="1"/>
  <c r="X637" i="1"/>
  <c r="Y629" i="1"/>
  <c r="X629" i="1"/>
  <c r="Y621" i="1"/>
  <c r="X621" i="1"/>
  <c r="Y613" i="1"/>
  <c r="X613" i="1"/>
  <c r="Y605" i="1"/>
  <c r="X605" i="1"/>
  <c r="Y597" i="1"/>
  <c r="X597" i="1"/>
  <c r="Y589" i="1"/>
  <c r="X589" i="1"/>
  <c r="Y581" i="1"/>
  <c r="X581" i="1"/>
  <c r="Y573" i="1"/>
  <c r="X573" i="1"/>
  <c r="Y565" i="1"/>
  <c r="X565" i="1"/>
  <c r="Y557" i="1"/>
  <c r="X557" i="1"/>
  <c r="Y549" i="1"/>
  <c r="X549" i="1"/>
  <c r="Y541" i="1"/>
  <c r="X541" i="1"/>
  <c r="Y533" i="1"/>
  <c r="X533" i="1"/>
  <c r="Y525" i="1"/>
  <c r="X525" i="1"/>
  <c r="Y517" i="1"/>
  <c r="X517" i="1"/>
  <c r="Y509" i="1"/>
  <c r="X509" i="1"/>
  <c r="Y501" i="1"/>
  <c r="X501" i="1"/>
  <c r="Y493" i="1"/>
  <c r="X493" i="1"/>
  <c r="Y485" i="1"/>
  <c r="X485" i="1"/>
  <c r="Y477" i="1"/>
  <c r="X477" i="1"/>
  <c r="Y469" i="1"/>
  <c r="X469" i="1"/>
  <c r="Y461" i="1"/>
  <c r="X461" i="1"/>
  <c r="Y453" i="1"/>
  <c r="X453" i="1"/>
  <c r="Y445" i="1"/>
  <c r="X445" i="1"/>
  <c r="Y437" i="1"/>
  <c r="X437" i="1"/>
  <c r="Y429" i="1"/>
  <c r="X429" i="1"/>
  <c r="Y421" i="1"/>
  <c r="X421" i="1"/>
  <c r="Y413" i="1"/>
  <c r="X413" i="1"/>
  <c r="Y405" i="1"/>
  <c r="X405" i="1"/>
  <c r="Y397" i="1"/>
  <c r="X397" i="1"/>
  <c r="Y389" i="1"/>
  <c r="X389" i="1"/>
  <c r="Y381" i="1"/>
  <c r="X381" i="1"/>
  <c r="Y3276" i="1"/>
  <c r="X3276" i="1"/>
  <c r="Y3268" i="1"/>
  <c r="X3268" i="1"/>
  <c r="Y3260" i="1"/>
  <c r="X3260" i="1"/>
  <c r="Y3252" i="1"/>
  <c r="X3252" i="1"/>
  <c r="Y3244" i="1"/>
  <c r="X3244" i="1"/>
  <c r="Y3236" i="1"/>
  <c r="X3236" i="1"/>
  <c r="Y3228" i="1"/>
  <c r="X3228" i="1"/>
  <c r="Y3220" i="1"/>
  <c r="X3220" i="1"/>
  <c r="Y3212" i="1"/>
  <c r="X3212" i="1"/>
  <c r="Y3204" i="1"/>
  <c r="X3204" i="1"/>
  <c r="Y3196" i="1"/>
  <c r="X3196" i="1"/>
  <c r="Y3188" i="1"/>
  <c r="X3188" i="1"/>
  <c r="Y3180" i="1"/>
  <c r="X3180" i="1"/>
  <c r="Y3172" i="1"/>
  <c r="X3172" i="1"/>
  <c r="Y3164" i="1"/>
  <c r="X3164" i="1"/>
  <c r="Y3156" i="1"/>
  <c r="X3156" i="1"/>
  <c r="Y3148" i="1"/>
  <c r="X3148" i="1"/>
  <c r="Y3140" i="1"/>
  <c r="X3140" i="1"/>
  <c r="Y3132" i="1"/>
  <c r="X3132" i="1"/>
  <c r="Y3124" i="1"/>
  <c r="X3124" i="1"/>
  <c r="Y3116" i="1"/>
  <c r="X3116" i="1"/>
  <c r="Y3108" i="1"/>
  <c r="X3108" i="1"/>
  <c r="Y3100" i="1"/>
  <c r="X3100" i="1"/>
  <c r="Y3092" i="1"/>
  <c r="X3092" i="1"/>
  <c r="Y3084" i="1"/>
  <c r="X3084" i="1"/>
  <c r="Y3076" i="1"/>
  <c r="X3076" i="1"/>
  <c r="Y3068" i="1"/>
  <c r="X3068" i="1"/>
  <c r="Y3060" i="1"/>
  <c r="X3060" i="1"/>
  <c r="Y3052" i="1"/>
  <c r="X3052" i="1"/>
  <c r="Y3044" i="1"/>
  <c r="X3044" i="1"/>
  <c r="Y3036" i="1"/>
  <c r="X3036" i="1"/>
  <c r="Y3028" i="1"/>
  <c r="X3028" i="1"/>
  <c r="Y3020" i="1"/>
  <c r="X3020" i="1"/>
  <c r="Y3012" i="1"/>
  <c r="X3012" i="1"/>
  <c r="Y3004" i="1"/>
  <c r="X3004" i="1"/>
  <c r="Y2996" i="1"/>
  <c r="X2996" i="1"/>
  <c r="Y2988" i="1"/>
  <c r="X2988" i="1"/>
  <c r="Y2980" i="1"/>
  <c r="X2980" i="1"/>
  <c r="Y2972" i="1"/>
  <c r="X2972" i="1"/>
  <c r="Y2964" i="1"/>
  <c r="X2964" i="1"/>
  <c r="Y2956" i="1"/>
  <c r="X2956" i="1"/>
  <c r="Y2948" i="1"/>
  <c r="X2948" i="1"/>
  <c r="Y2940" i="1"/>
  <c r="X2940" i="1"/>
  <c r="Y2932" i="1"/>
  <c r="X2932" i="1"/>
  <c r="Y2924" i="1"/>
  <c r="X2924" i="1"/>
  <c r="Y2916" i="1"/>
  <c r="X2916" i="1"/>
  <c r="Y2908" i="1"/>
  <c r="X2908" i="1"/>
  <c r="Y2900" i="1"/>
  <c r="X2900" i="1"/>
  <c r="Y2892" i="1"/>
  <c r="X2892" i="1"/>
  <c r="Y2884" i="1"/>
  <c r="X2884" i="1"/>
  <c r="Y2876" i="1"/>
  <c r="X2876" i="1"/>
  <c r="Y2868" i="1"/>
  <c r="X2868" i="1"/>
  <c r="Y2860" i="1"/>
  <c r="X2860" i="1"/>
  <c r="Y2852" i="1"/>
  <c r="X2852" i="1"/>
  <c r="Y2844" i="1"/>
  <c r="X2844" i="1"/>
  <c r="Y2836" i="1"/>
  <c r="X2836" i="1"/>
  <c r="Y2828" i="1"/>
  <c r="X2828" i="1"/>
  <c r="Y2820" i="1"/>
  <c r="X2820" i="1"/>
  <c r="Y2812" i="1"/>
  <c r="X2812" i="1"/>
  <c r="Y2804" i="1"/>
  <c r="X2804" i="1"/>
  <c r="Y2796" i="1"/>
  <c r="X2796" i="1"/>
  <c r="Y2788" i="1"/>
  <c r="X2788" i="1"/>
  <c r="Y2780" i="1"/>
  <c r="X2780" i="1"/>
  <c r="Y2772" i="1"/>
  <c r="X2772" i="1"/>
  <c r="Y2764" i="1"/>
  <c r="X2764" i="1"/>
  <c r="Y2756" i="1"/>
  <c r="X2756" i="1"/>
  <c r="Y2748" i="1"/>
  <c r="X2748" i="1"/>
  <c r="Y2740" i="1"/>
  <c r="X2740" i="1"/>
  <c r="Y2732" i="1"/>
  <c r="X2732" i="1"/>
  <c r="Y2724" i="1"/>
  <c r="X2724" i="1"/>
  <c r="Y2716" i="1"/>
  <c r="X2716" i="1"/>
  <c r="Y2708" i="1"/>
  <c r="X2708" i="1"/>
  <c r="Y2700" i="1"/>
  <c r="X2700" i="1"/>
  <c r="Y2692" i="1"/>
  <c r="X2692" i="1"/>
  <c r="Y2684" i="1"/>
  <c r="X2684" i="1"/>
  <c r="Y2676" i="1"/>
  <c r="X2676" i="1"/>
  <c r="Y2668" i="1"/>
  <c r="X2668" i="1"/>
  <c r="Y2660" i="1"/>
  <c r="X2660" i="1"/>
  <c r="Y2652" i="1"/>
  <c r="X2652" i="1"/>
  <c r="Y2644" i="1"/>
  <c r="X2644" i="1"/>
  <c r="Y2636" i="1"/>
  <c r="X2636" i="1"/>
  <c r="Y2628" i="1"/>
  <c r="X2628" i="1"/>
  <c r="Y2620" i="1"/>
  <c r="X2620" i="1"/>
  <c r="Y2612" i="1"/>
  <c r="X2612" i="1"/>
  <c r="Y2604" i="1"/>
  <c r="X2604" i="1"/>
  <c r="Y2596" i="1"/>
  <c r="X2596" i="1"/>
  <c r="Y2588" i="1"/>
  <c r="X2588" i="1"/>
  <c r="Y2580" i="1"/>
  <c r="X2580" i="1"/>
  <c r="Y2572" i="1"/>
  <c r="X2572" i="1"/>
  <c r="Y2564" i="1"/>
  <c r="X2564" i="1"/>
  <c r="Y2556" i="1"/>
  <c r="X2556" i="1"/>
  <c r="Y2548" i="1"/>
  <c r="X2548" i="1"/>
  <c r="Y2540" i="1"/>
  <c r="X2540" i="1"/>
  <c r="Y2532" i="1"/>
  <c r="X2532" i="1"/>
  <c r="Y2524" i="1"/>
  <c r="X2524" i="1"/>
  <c r="Y2516" i="1"/>
  <c r="X2516" i="1"/>
  <c r="Y2508" i="1"/>
  <c r="X2508" i="1"/>
  <c r="Y2500" i="1"/>
  <c r="X2500" i="1"/>
  <c r="Y2492" i="1"/>
  <c r="X2492" i="1"/>
  <c r="Y2484" i="1"/>
  <c r="X2484" i="1"/>
  <c r="Y2476" i="1"/>
  <c r="X2476" i="1"/>
  <c r="Y2468" i="1"/>
  <c r="X2468" i="1"/>
  <c r="Y2460" i="1"/>
  <c r="X2460" i="1"/>
  <c r="Y2452" i="1"/>
  <c r="X2452" i="1"/>
  <c r="Y2444" i="1"/>
  <c r="X2444" i="1"/>
  <c r="Y2436" i="1"/>
  <c r="X2436" i="1"/>
  <c r="Y2428" i="1"/>
  <c r="X2428" i="1"/>
  <c r="Y2420" i="1"/>
  <c r="X2420" i="1"/>
  <c r="Y2412" i="1"/>
  <c r="X2412" i="1"/>
  <c r="Y2404" i="1"/>
  <c r="X2404" i="1"/>
  <c r="Y2396" i="1"/>
  <c r="X2396" i="1"/>
  <c r="Y2388" i="1"/>
  <c r="X2388" i="1"/>
  <c r="Y2380" i="1"/>
  <c r="X2380" i="1"/>
  <c r="Y2372" i="1"/>
  <c r="X2372" i="1"/>
  <c r="Y2364" i="1"/>
  <c r="X2364" i="1"/>
  <c r="Y2356" i="1"/>
  <c r="X2356" i="1"/>
  <c r="Y2348" i="1"/>
  <c r="X2348" i="1"/>
  <c r="Y2340" i="1"/>
  <c r="X2340" i="1"/>
  <c r="Y2332" i="1"/>
  <c r="X2332" i="1"/>
  <c r="Y2324" i="1"/>
  <c r="X2324" i="1"/>
  <c r="Y2316" i="1"/>
  <c r="X2316" i="1"/>
  <c r="Y2308" i="1"/>
  <c r="X2308" i="1"/>
  <c r="Y2300" i="1"/>
  <c r="X2300" i="1"/>
  <c r="Y2292" i="1"/>
  <c r="X2292" i="1"/>
  <c r="Y2284" i="1"/>
  <c r="X2284" i="1"/>
  <c r="Y2276" i="1"/>
  <c r="X2276" i="1"/>
  <c r="Y2268" i="1"/>
  <c r="X2268" i="1"/>
  <c r="Y2260" i="1"/>
  <c r="X2260" i="1"/>
  <c r="Y2252" i="1"/>
  <c r="X2252" i="1"/>
  <c r="Y2244" i="1"/>
  <c r="X2244" i="1"/>
  <c r="Y2236" i="1"/>
  <c r="X2236" i="1"/>
  <c r="Y2228" i="1"/>
  <c r="X2228" i="1"/>
  <c r="Y2220" i="1"/>
  <c r="X2220" i="1"/>
  <c r="Y2212" i="1"/>
  <c r="X2212" i="1"/>
  <c r="Y2204" i="1"/>
  <c r="X2204" i="1"/>
  <c r="Y2196" i="1"/>
  <c r="X2196" i="1"/>
  <c r="Y2188" i="1"/>
  <c r="X2188" i="1"/>
  <c r="Y2180" i="1"/>
  <c r="X2180" i="1"/>
  <c r="Y2172" i="1"/>
  <c r="X2172" i="1"/>
  <c r="Y2164" i="1"/>
  <c r="X2164" i="1"/>
  <c r="Y2156" i="1"/>
  <c r="X2156" i="1"/>
  <c r="Y2148" i="1"/>
  <c r="X2148" i="1"/>
  <c r="Y2140" i="1"/>
  <c r="X2140" i="1"/>
  <c r="Y2132" i="1"/>
  <c r="X2132" i="1"/>
  <c r="Y2124" i="1"/>
  <c r="X2124" i="1"/>
  <c r="Y4115" i="1"/>
  <c r="X4115" i="1"/>
  <c r="Y4107" i="1"/>
  <c r="X4107" i="1"/>
  <c r="Y4099" i="1"/>
  <c r="X4099" i="1"/>
  <c r="Y4091" i="1"/>
  <c r="X4091" i="1"/>
  <c r="Y4083" i="1"/>
  <c r="X4083" i="1"/>
  <c r="Y4075" i="1"/>
  <c r="X4075" i="1"/>
  <c r="Y4067" i="1"/>
  <c r="X4067" i="1"/>
  <c r="Y4059" i="1"/>
  <c r="X4059" i="1"/>
  <c r="Y4051" i="1"/>
  <c r="X4051" i="1"/>
  <c r="Y4043" i="1"/>
  <c r="X4043" i="1"/>
  <c r="Y4035" i="1"/>
  <c r="X4035" i="1"/>
  <c r="Y4027" i="1"/>
  <c r="X4027" i="1"/>
  <c r="Y4019" i="1"/>
  <c r="X4019" i="1"/>
  <c r="Y4011" i="1"/>
  <c r="X4011" i="1"/>
  <c r="Y4003" i="1"/>
  <c r="X4003" i="1"/>
  <c r="Y3995" i="1"/>
  <c r="X3995" i="1"/>
  <c r="Y3987" i="1"/>
  <c r="X3987" i="1"/>
  <c r="Y3979" i="1"/>
  <c r="X3979" i="1"/>
  <c r="Y3971" i="1"/>
  <c r="X3971" i="1"/>
  <c r="Y3963" i="1"/>
  <c r="X3963" i="1"/>
  <c r="Y3955" i="1"/>
  <c r="X3955" i="1"/>
  <c r="Y3947" i="1"/>
  <c r="X3947" i="1"/>
  <c r="Y3939" i="1"/>
  <c r="X3939" i="1"/>
  <c r="Y3931" i="1"/>
  <c r="X3931" i="1"/>
  <c r="Y3923" i="1"/>
  <c r="X3923" i="1"/>
  <c r="Y3915" i="1"/>
  <c r="X3915" i="1"/>
  <c r="Y3907" i="1"/>
  <c r="X3907" i="1"/>
  <c r="Y3899" i="1"/>
  <c r="X3899" i="1"/>
  <c r="Y3891" i="1"/>
  <c r="X3891" i="1"/>
  <c r="Y3883" i="1"/>
  <c r="X3883" i="1"/>
  <c r="Y3875" i="1"/>
  <c r="X3875" i="1"/>
  <c r="Y3867" i="1"/>
  <c r="X3867" i="1"/>
  <c r="Y3859" i="1"/>
  <c r="X3859" i="1"/>
  <c r="Y3851" i="1"/>
  <c r="X3851" i="1"/>
  <c r="Y3843" i="1"/>
  <c r="X3843" i="1"/>
  <c r="Y3835" i="1"/>
  <c r="X3835" i="1"/>
  <c r="Y3827" i="1"/>
  <c r="X3827" i="1"/>
  <c r="Y3819" i="1"/>
  <c r="X3819" i="1"/>
  <c r="Y3811" i="1"/>
  <c r="X3811" i="1"/>
  <c r="Y3803" i="1"/>
  <c r="X3803" i="1"/>
  <c r="Y3795" i="1"/>
  <c r="X3795" i="1"/>
  <c r="Y3787" i="1"/>
  <c r="X3787" i="1"/>
  <c r="Y3779" i="1"/>
  <c r="X3779" i="1"/>
  <c r="Y3771" i="1"/>
  <c r="X3771" i="1"/>
  <c r="Y3763" i="1"/>
  <c r="X3763" i="1"/>
  <c r="Y3755" i="1"/>
  <c r="X3755" i="1"/>
  <c r="Y3747" i="1"/>
  <c r="X3747" i="1"/>
  <c r="Y3739" i="1"/>
  <c r="X3739" i="1"/>
  <c r="Y3731" i="1"/>
  <c r="X3731" i="1"/>
  <c r="Y3723" i="1"/>
  <c r="X3723" i="1"/>
  <c r="Y3715" i="1"/>
  <c r="X3715" i="1"/>
  <c r="Y3707" i="1"/>
  <c r="X3707" i="1"/>
  <c r="Y3699" i="1"/>
  <c r="X3699" i="1"/>
  <c r="Y3691" i="1"/>
  <c r="X3691" i="1"/>
  <c r="Y3683" i="1"/>
  <c r="X3683" i="1"/>
  <c r="Y3675" i="1"/>
  <c r="X3675" i="1"/>
  <c r="Y3667" i="1"/>
  <c r="X3667" i="1"/>
  <c r="Y3659" i="1"/>
  <c r="X3659" i="1"/>
  <c r="Y3651" i="1"/>
  <c r="X3651" i="1"/>
  <c r="Y3643" i="1"/>
  <c r="X3643" i="1"/>
  <c r="Y3635" i="1"/>
  <c r="X3635" i="1"/>
  <c r="Y3627" i="1"/>
  <c r="X3627" i="1"/>
  <c r="Y3619" i="1"/>
  <c r="X3619" i="1"/>
  <c r="Y3611" i="1"/>
  <c r="X3611" i="1"/>
  <c r="Y3603" i="1"/>
  <c r="X3603" i="1"/>
  <c r="Y4113" i="1"/>
  <c r="X4113" i="1"/>
  <c r="Y4105" i="1"/>
  <c r="X4105" i="1"/>
  <c r="Y4097" i="1"/>
  <c r="X4097" i="1"/>
  <c r="Y4089" i="1"/>
  <c r="X4089" i="1"/>
  <c r="Y4081" i="1"/>
  <c r="X4081" i="1"/>
  <c r="Y4073" i="1"/>
  <c r="X4073" i="1"/>
  <c r="Y4065" i="1"/>
  <c r="X4065" i="1"/>
  <c r="Y4057" i="1"/>
  <c r="X4057" i="1"/>
  <c r="Y4049" i="1"/>
  <c r="X4049" i="1"/>
  <c r="Y4041" i="1"/>
  <c r="X4041" i="1"/>
  <c r="Y4033" i="1"/>
  <c r="X4033" i="1"/>
  <c r="Y4025" i="1"/>
  <c r="X4025" i="1"/>
  <c r="Y4017" i="1"/>
  <c r="X4017" i="1"/>
  <c r="Y4009" i="1"/>
  <c r="X4009" i="1"/>
  <c r="Y4001" i="1"/>
  <c r="X4001" i="1"/>
  <c r="Y3993" i="1"/>
  <c r="X3993" i="1"/>
  <c r="Y3985" i="1"/>
  <c r="X3985" i="1"/>
  <c r="Y3977" i="1"/>
  <c r="X3977" i="1"/>
  <c r="Y3969" i="1"/>
  <c r="X3969" i="1"/>
  <c r="Y3961" i="1"/>
  <c r="X3961" i="1"/>
  <c r="Y3953" i="1"/>
  <c r="X3953" i="1"/>
  <c r="Y3945" i="1"/>
  <c r="X3945" i="1"/>
  <c r="Y3937" i="1"/>
  <c r="X3937" i="1"/>
  <c r="Y3929" i="1"/>
  <c r="X3929" i="1"/>
  <c r="Y3921" i="1"/>
  <c r="X3921" i="1"/>
  <c r="Y3913" i="1"/>
  <c r="X3913" i="1"/>
  <c r="Y3905" i="1"/>
  <c r="X3905" i="1"/>
  <c r="Y3897" i="1"/>
  <c r="X3897" i="1"/>
  <c r="Y3889" i="1"/>
  <c r="X3889" i="1"/>
  <c r="Y3881" i="1"/>
  <c r="X3881" i="1"/>
  <c r="Y3873" i="1"/>
  <c r="X3873" i="1"/>
  <c r="Y3865" i="1"/>
  <c r="X3865" i="1"/>
  <c r="Y3857" i="1"/>
  <c r="X3857" i="1"/>
  <c r="Y3849" i="1"/>
  <c r="X3849" i="1"/>
  <c r="Y3841" i="1"/>
  <c r="X3841" i="1"/>
  <c r="Y3833" i="1"/>
  <c r="X3833" i="1"/>
  <c r="Y3825" i="1"/>
  <c r="X3825" i="1"/>
  <c r="Y3817" i="1"/>
  <c r="X3817" i="1"/>
  <c r="Y3809" i="1"/>
  <c r="X3809" i="1"/>
  <c r="Y3801" i="1"/>
  <c r="X3801" i="1"/>
  <c r="Y3793" i="1"/>
  <c r="X3793" i="1"/>
  <c r="Y3785" i="1"/>
  <c r="X3785" i="1"/>
  <c r="Y3777" i="1"/>
  <c r="X3777" i="1"/>
  <c r="Y3769" i="1"/>
  <c r="X3769" i="1"/>
  <c r="Y3761" i="1"/>
  <c r="X3761" i="1"/>
  <c r="Y3753" i="1"/>
  <c r="X3753" i="1"/>
  <c r="Y3745" i="1"/>
  <c r="X3745" i="1"/>
  <c r="Y3737" i="1"/>
  <c r="X3737" i="1"/>
  <c r="Y3729" i="1"/>
  <c r="X3729" i="1"/>
  <c r="Y3721" i="1"/>
  <c r="X3721" i="1"/>
  <c r="Y3713" i="1"/>
  <c r="X3713" i="1"/>
  <c r="Y3705" i="1"/>
  <c r="X3705" i="1"/>
  <c r="Y3697" i="1"/>
  <c r="X3697" i="1"/>
  <c r="Y3689" i="1"/>
  <c r="X3689" i="1"/>
  <c r="Y3681" i="1"/>
  <c r="X3681" i="1"/>
  <c r="Y3673" i="1"/>
  <c r="X3673" i="1"/>
  <c r="Y3665" i="1"/>
  <c r="X3665" i="1"/>
  <c r="Y3657" i="1"/>
  <c r="X3657" i="1"/>
  <c r="Y3649" i="1"/>
  <c r="X3649" i="1"/>
  <c r="Y3641" i="1"/>
  <c r="X3641" i="1"/>
  <c r="Y3633" i="1"/>
  <c r="X3633" i="1"/>
  <c r="Y3625" i="1"/>
  <c r="X3625" i="1"/>
  <c r="Y3617" i="1"/>
  <c r="X3617" i="1"/>
  <c r="Y3609" i="1"/>
  <c r="X3609" i="1"/>
  <c r="Y3601" i="1"/>
  <c r="X3601" i="1"/>
  <c r="Y3593" i="1"/>
  <c r="X3593" i="1"/>
  <c r="Y3585" i="1"/>
  <c r="X3585" i="1"/>
  <c r="Y3577" i="1"/>
  <c r="X3577" i="1"/>
  <c r="Y3569" i="1"/>
  <c r="X3569" i="1"/>
  <c r="Y3561" i="1"/>
  <c r="X3561" i="1"/>
  <c r="Y3553" i="1"/>
  <c r="X3553" i="1"/>
  <c r="Y3545" i="1"/>
  <c r="X3545" i="1"/>
  <c r="Y3537" i="1"/>
  <c r="X3537" i="1"/>
  <c r="Y3529" i="1"/>
  <c r="X3529" i="1"/>
  <c r="Y3521" i="1"/>
  <c r="X3521" i="1"/>
  <c r="Y3513" i="1"/>
  <c r="X3513" i="1"/>
  <c r="Y3505" i="1"/>
  <c r="X3505" i="1"/>
  <c r="Y3497" i="1"/>
  <c r="X3497" i="1"/>
  <c r="Y3489" i="1"/>
  <c r="X3489" i="1"/>
  <c r="Y3481" i="1"/>
  <c r="X3481" i="1"/>
  <c r="Y3473" i="1"/>
  <c r="X3473" i="1"/>
  <c r="Y3465" i="1"/>
  <c r="X3465" i="1"/>
  <c r="Y3457" i="1"/>
  <c r="X3457" i="1"/>
  <c r="Y3449" i="1"/>
  <c r="X3449" i="1"/>
  <c r="Y3441" i="1"/>
  <c r="X3441" i="1"/>
  <c r="Y3433" i="1"/>
  <c r="X3433" i="1"/>
  <c r="Y3425" i="1"/>
  <c r="X3425" i="1"/>
  <c r="Y3417" i="1"/>
  <c r="X3417" i="1"/>
  <c r="Y3409" i="1"/>
  <c r="X3409" i="1"/>
  <c r="Y3401" i="1"/>
  <c r="X3401" i="1"/>
  <c r="Y3393" i="1"/>
  <c r="X3393" i="1"/>
  <c r="Y3385" i="1"/>
  <c r="X3385" i="1"/>
  <c r="Y3377" i="1"/>
  <c r="X3377" i="1"/>
  <c r="Y3369" i="1"/>
  <c r="X3369" i="1"/>
  <c r="Y3361" i="1"/>
  <c r="X3361" i="1"/>
  <c r="Y3353" i="1"/>
  <c r="X3353" i="1"/>
  <c r="Y3345" i="1"/>
  <c r="X3345" i="1"/>
  <c r="Y3337" i="1"/>
  <c r="X3337" i="1"/>
  <c r="Y3329" i="1"/>
  <c r="X3329" i="1"/>
  <c r="Y3321" i="1"/>
  <c r="X3321" i="1"/>
  <c r="Y3313" i="1"/>
  <c r="X3313" i="1"/>
  <c r="Y3305" i="1"/>
  <c r="X3305" i="1"/>
  <c r="Y3297" i="1"/>
  <c r="X3297" i="1"/>
  <c r="Y3289" i="1"/>
  <c r="X3289" i="1"/>
  <c r="Y3281" i="1"/>
  <c r="X3281" i="1"/>
  <c r="Y3273" i="1"/>
  <c r="X3273" i="1"/>
  <c r="Y3265" i="1"/>
  <c r="X3265" i="1"/>
  <c r="Y3257" i="1"/>
  <c r="X3257" i="1"/>
  <c r="Y3249" i="1"/>
  <c r="X3249" i="1"/>
  <c r="Y3241" i="1"/>
  <c r="X3241" i="1"/>
  <c r="Y3233" i="1"/>
  <c r="X3233" i="1"/>
  <c r="Y3225" i="1"/>
  <c r="X3225" i="1"/>
  <c r="Y3056" i="1"/>
  <c r="X3056" i="1"/>
  <c r="Y3048" i="1"/>
  <c r="X3048" i="1"/>
  <c r="Y3040" i="1"/>
  <c r="X3040" i="1"/>
  <c r="Y3032" i="1"/>
  <c r="X3032" i="1"/>
  <c r="Y3024" i="1"/>
  <c r="X3024" i="1"/>
  <c r="Y3016" i="1"/>
  <c r="X3016" i="1"/>
  <c r="Y3008" i="1"/>
  <c r="X3008" i="1"/>
  <c r="Y3000" i="1"/>
  <c r="X3000" i="1"/>
  <c r="Y2992" i="1"/>
  <c r="X2992" i="1"/>
  <c r="Y2984" i="1"/>
  <c r="X2984" i="1"/>
  <c r="Y2976" i="1"/>
  <c r="X2976" i="1"/>
  <c r="Y2968" i="1"/>
  <c r="X2968" i="1"/>
  <c r="Y2960" i="1"/>
  <c r="X2960" i="1"/>
  <c r="Y2952" i="1"/>
  <c r="X2952" i="1"/>
  <c r="Y2944" i="1"/>
  <c r="X2944" i="1"/>
  <c r="Y2936" i="1"/>
  <c r="X2936" i="1"/>
  <c r="Y2928" i="1"/>
  <c r="X2928" i="1"/>
  <c r="Y2920" i="1"/>
  <c r="X2920" i="1"/>
  <c r="Y2912" i="1"/>
  <c r="X2912" i="1"/>
  <c r="Y2904" i="1"/>
  <c r="X2904" i="1"/>
  <c r="Y2896" i="1"/>
  <c r="X2896" i="1"/>
  <c r="Y2888" i="1"/>
  <c r="X2888" i="1"/>
  <c r="Y2880" i="1"/>
  <c r="X2880" i="1"/>
  <c r="Y2872" i="1"/>
  <c r="X2872" i="1"/>
  <c r="Y2864" i="1"/>
  <c r="X2864" i="1"/>
  <c r="Y2856" i="1"/>
  <c r="X2856" i="1"/>
  <c r="Y2848" i="1"/>
  <c r="X2848" i="1"/>
  <c r="Y2840" i="1"/>
  <c r="X2840" i="1"/>
  <c r="Y2832" i="1"/>
  <c r="X2832" i="1"/>
  <c r="Y2824" i="1"/>
  <c r="X2824" i="1"/>
  <c r="Y2816" i="1"/>
  <c r="X2816" i="1"/>
  <c r="Y2808" i="1"/>
  <c r="X2808" i="1"/>
  <c r="Y2800" i="1"/>
  <c r="X2800" i="1"/>
  <c r="Y2792" i="1"/>
  <c r="X2792" i="1"/>
  <c r="Y2784" i="1"/>
  <c r="X2784" i="1"/>
  <c r="Y2776" i="1"/>
  <c r="X2776" i="1"/>
  <c r="Y2768" i="1"/>
  <c r="X2768" i="1"/>
  <c r="Y2760" i="1"/>
  <c r="X2760" i="1"/>
  <c r="Y2752" i="1"/>
  <c r="X2752" i="1"/>
  <c r="Y2744" i="1"/>
  <c r="X2744" i="1"/>
  <c r="Y2736" i="1"/>
  <c r="X2736" i="1"/>
  <c r="Y2728" i="1"/>
  <c r="X2728" i="1"/>
  <c r="Y2720" i="1"/>
  <c r="X2720" i="1"/>
  <c r="Y2712" i="1"/>
  <c r="X2712" i="1"/>
  <c r="Y2704" i="1"/>
  <c r="X2704" i="1"/>
  <c r="Y2696" i="1"/>
  <c r="X2696" i="1"/>
  <c r="Y2688" i="1"/>
  <c r="X2688" i="1"/>
  <c r="Y2680" i="1"/>
  <c r="X2680" i="1"/>
  <c r="Y2672" i="1"/>
  <c r="X2672" i="1"/>
  <c r="Y2664" i="1"/>
  <c r="X2664" i="1"/>
  <c r="Y2656" i="1"/>
  <c r="X2656" i="1"/>
  <c r="Y2648" i="1"/>
  <c r="X2648" i="1"/>
  <c r="Y2640" i="1"/>
  <c r="X2640" i="1"/>
  <c r="Y2632" i="1"/>
  <c r="X2632" i="1"/>
  <c r="Y2624" i="1"/>
  <c r="X2624" i="1"/>
  <c r="Y2616" i="1"/>
  <c r="X2616" i="1"/>
  <c r="Y2608" i="1"/>
  <c r="X2608" i="1"/>
  <c r="Y2600" i="1"/>
  <c r="X2600" i="1"/>
  <c r="Y2592" i="1"/>
  <c r="X2592" i="1"/>
  <c r="Y2584" i="1"/>
  <c r="X2584" i="1"/>
  <c r="Y2576" i="1"/>
  <c r="X2576" i="1"/>
  <c r="Y2568" i="1"/>
  <c r="X2568" i="1"/>
  <c r="Y2560" i="1"/>
  <c r="X2560" i="1"/>
  <c r="Y2552" i="1"/>
  <c r="X2552" i="1"/>
  <c r="Y2544" i="1"/>
  <c r="X2544" i="1"/>
  <c r="Y2536" i="1"/>
  <c r="X2536" i="1"/>
  <c r="Y2528" i="1"/>
  <c r="X2528" i="1"/>
  <c r="Y2520" i="1"/>
  <c r="X2520" i="1"/>
  <c r="Y2512" i="1"/>
  <c r="X2512" i="1"/>
  <c r="Y2504" i="1"/>
  <c r="X2504" i="1"/>
  <c r="Y2496" i="1"/>
  <c r="X2496" i="1"/>
  <c r="Y2488" i="1"/>
  <c r="X2488" i="1"/>
  <c r="Y2480" i="1"/>
  <c r="X2480" i="1"/>
  <c r="Y2472" i="1"/>
  <c r="X2472" i="1"/>
  <c r="Y2464" i="1"/>
  <c r="X2464" i="1"/>
  <c r="Y2456" i="1"/>
  <c r="X2456" i="1"/>
  <c r="Y2448" i="1"/>
  <c r="X2448" i="1"/>
  <c r="Y2440" i="1"/>
  <c r="X2440" i="1"/>
  <c r="Y2432" i="1"/>
  <c r="X2432" i="1"/>
  <c r="Y2424" i="1"/>
  <c r="X2424" i="1"/>
  <c r="Y2416" i="1"/>
  <c r="X2416" i="1"/>
  <c r="Y2408" i="1"/>
  <c r="X2408" i="1"/>
  <c r="Y2400" i="1"/>
  <c r="X2400" i="1"/>
  <c r="Y2392" i="1"/>
  <c r="X2392" i="1"/>
  <c r="Y2384" i="1"/>
  <c r="X2384" i="1"/>
  <c r="Y2376" i="1"/>
  <c r="X2376" i="1"/>
  <c r="Y2368" i="1"/>
  <c r="X2368" i="1"/>
  <c r="Y2360" i="1"/>
  <c r="X2360" i="1"/>
  <c r="Y2352" i="1"/>
  <c r="X2352" i="1"/>
  <c r="Y2344" i="1"/>
  <c r="X2344" i="1"/>
  <c r="Y2336" i="1"/>
  <c r="X2336" i="1"/>
  <c r="Y2328" i="1"/>
  <c r="X2328" i="1"/>
  <c r="Y2320" i="1"/>
  <c r="X2320" i="1"/>
  <c r="Y2312" i="1"/>
  <c r="X2312" i="1"/>
  <c r="Y2304" i="1"/>
  <c r="X2304" i="1"/>
  <c r="Y2296" i="1"/>
  <c r="X2296" i="1"/>
  <c r="Y2288" i="1"/>
  <c r="X2288" i="1"/>
  <c r="Y2280" i="1"/>
  <c r="X2280" i="1"/>
  <c r="Y2272" i="1"/>
  <c r="X2272" i="1"/>
  <c r="Y2264" i="1"/>
  <c r="X2264" i="1"/>
  <c r="Y2256" i="1"/>
  <c r="X2256" i="1"/>
  <c r="Y2248" i="1"/>
  <c r="X2248" i="1"/>
  <c r="Y2240" i="1"/>
  <c r="X2240" i="1"/>
  <c r="Y2232" i="1"/>
  <c r="X2232" i="1"/>
  <c r="Y2224" i="1"/>
  <c r="X2224" i="1"/>
  <c r="Y2216" i="1"/>
  <c r="X2216" i="1"/>
  <c r="Y2208" i="1"/>
  <c r="X2208" i="1"/>
  <c r="Y2200" i="1"/>
  <c r="X2200" i="1"/>
  <c r="Y2192" i="1"/>
  <c r="X2192" i="1"/>
  <c r="Y2184" i="1"/>
  <c r="X2184" i="1"/>
  <c r="Y2176" i="1"/>
  <c r="X2176" i="1"/>
  <c r="Y2168" i="1"/>
  <c r="X2168" i="1"/>
  <c r="Y2160" i="1"/>
  <c r="X2160" i="1"/>
  <c r="Y2152" i="1"/>
  <c r="X2152" i="1"/>
  <c r="Y2144" i="1"/>
  <c r="X2144" i="1"/>
  <c r="Y2136" i="1"/>
  <c r="X2136" i="1"/>
  <c r="Y2128" i="1"/>
  <c r="X2128" i="1"/>
  <c r="Y2120" i="1"/>
  <c r="X2120" i="1"/>
  <c r="Y2112" i="1"/>
  <c r="X2112" i="1"/>
  <c r="Y2104" i="1"/>
  <c r="X2104" i="1"/>
  <c r="Y2096" i="1"/>
  <c r="X2096" i="1"/>
  <c r="Y2088" i="1"/>
  <c r="X2088" i="1"/>
  <c r="Y2080" i="1"/>
  <c r="X2080" i="1"/>
  <c r="Y2072" i="1"/>
  <c r="X2072" i="1"/>
  <c r="Y2064" i="1"/>
  <c r="X2064" i="1"/>
  <c r="Y2056" i="1"/>
  <c r="X2056" i="1"/>
  <c r="Y2048" i="1"/>
  <c r="X2048" i="1"/>
  <c r="Y2040" i="1"/>
  <c r="X2040" i="1"/>
  <c r="Y2032" i="1"/>
  <c r="X2032" i="1"/>
  <c r="Y2024" i="1"/>
  <c r="X2024" i="1"/>
  <c r="Y2016" i="1"/>
  <c r="X2016" i="1"/>
  <c r="Y2008" i="1"/>
  <c r="X2008" i="1"/>
  <c r="Y2000" i="1"/>
  <c r="X2000" i="1"/>
  <c r="Y1992" i="1"/>
  <c r="X1992" i="1"/>
  <c r="Y1984" i="1"/>
  <c r="X1984" i="1"/>
  <c r="Y1976" i="1"/>
  <c r="X1976" i="1"/>
  <c r="Y1968" i="1"/>
  <c r="X1968" i="1"/>
  <c r="Y1960" i="1"/>
  <c r="X1960" i="1"/>
  <c r="Y1952" i="1"/>
  <c r="X1952" i="1"/>
  <c r="Y1944" i="1"/>
  <c r="X1944" i="1"/>
  <c r="Y1936" i="1"/>
  <c r="X1936" i="1"/>
  <c r="Y1928" i="1"/>
  <c r="X1928" i="1"/>
  <c r="Y1920" i="1"/>
  <c r="X1920" i="1"/>
  <c r="Y1912" i="1"/>
  <c r="X1912" i="1"/>
  <c r="Y1904" i="1"/>
  <c r="X1904" i="1"/>
  <c r="Y1896" i="1"/>
  <c r="X1896" i="1"/>
  <c r="Y1888" i="1"/>
  <c r="X1888" i="1"/>
  <c r="Y1880" i="1"/>
  <c r="X1880" i="1"/>
  <c r="Y1872" i="1"/>
  <c r="X1872" i="1"/>
  <c r="Y1864" i="1"/>
  <c r="X1864" i="1"/>
  <c r="Y1856" i="1"/>
  <c r="X1856" i="1"/>
  <c r="Y1848" i="1"/>
  <c r="X1848" i="1"/>
  <c r="Y1840" i="1"/>
  <c r="X1840" i="1"/>
  <c r="Y1832" i="1"/>
  <c r="X1832" i="1"/>
  <c r="Y1824" i="1"/>
  <c r="X1824" i="1"/>
  <c r="Y1816" i="1"/>
  <c r="X1816" i="1"/>
  <c r="Y1808" i="1"/>
  <c r="X1808" i="1"/>
  <c r="Y1800" i="1"/>
  <c r="X1800" i="1"/>
  <c r="Y1792" i="1"/>
  <c r="X1792" i="1"/>
  <c r="Y1784" i="1"/>
  <c r="X1784" i="1"/>
  <c r="Y1776" i="1"/>
  <c r="X1776" i="1"/>
  <c r="Y1768" i="1"/>
  <c r="X1768" i="1"/>
  <c r="Y1760" i="1"/>
  <c r="X1760" i="1"/>
  <c r="Y1752" i="1"/>
  <c r="X1752" i="1"/>
  <c r="Y1744" i="1"/>
  <c r="X1744" i="1"/>
  <c r="Y1736" i="1"/>
  <c r="X1736" i="1"/>
  <c r="Y1728" i="1"/>
  <c r="X1728" i="1"/>
  <c r="Y1720" i="1"/>
  <c r="X1720" i="1"/>
  <c r="Y1712" i="1"/>
  <c r="X1712" i="1"/>
  <c r="Y1704" i="1"/>
  <c r="X1704" i="1"/>
  <c r="Y1696" i="1"/>
  <c r="X1696" i="1"/>
  <c r="Y1688" i="1"/>
  <c r="X1688" i="1"/>
  <c r="Y1680" i="1"/>
  <c r="X1680" i="1"/>
  <c r="Y1672" i="1"/>
  <c r="X1672" i="1"/>
  <c r="Y1664" i="1"/>
  <c r="X1664" i="1"/>
  <c r="Y1656" i="1"/>
  <c r="X1656" i="1"/>
  <c r="Y1648" i="1"/>
  <c r="X1648" i="1"/>
  <c r="Y1640" i="1"/>
  <c r="X1640" i="1"/>
  <c r="Y1632" i="1"/>
  <c r="X1632" i="1"/>
  <c r="Y1624" i="1"/>
  <c r="X1624" i="1"/>
  <c r="Y1616" i="1"/>
  <c r="X1616" i="1"/>
  <c r="Y1608" i="1"/>
  <c r="X1608" i="1"/>
  <c r="Y1600" i="1"/>
  <c r="X1600" i="1"/>
  <c r="Y1592" i="1"/>
  <c r="X1592" i="1"/>
  <c r="Y1584" i="1"/>
  <c r="X1584" i="1"/>
  <c r="Y1576" i="1"/>
  <c r="X1576" i="1"/>
  <c r="Y1568" i="1"/>
  <c r="X1568" i="1"/>
  <c r="Y1560" i="1"/>
  <c r="X1560" i="1"/>
  <c r="Y1552" i="1"/>
  <c r="X1552" i="1"/>
  <c r="Y1544" i="1"/>
  <c r="X1544" i="1"/>
  <c r="Y1536" i="1"/>
  <c r="X1536" i="1"/>
  <c r="Y1528" i="1"/>
  <c r="X1528" i="1"/>
  <c r="Y1520" i="1"/>
  <c r="X1520" i="1"/>
  <c r="Y1512" i="1"/>
  <c r="X1512" i="1"/>
  <c r="Y1504" i="1"/>
  <c r="X1504" i="1"/>
  <c r="Y1496" i="1"/>
  <c r="X1496" i="1"/>
  <c r="Y1488" i="1"/>
  <c r="X1488" i="1"/>
  <c r="Y1480" i="1"/>
  <c r="X1480" i="1"/>
  <c r="Y1472" i="1"/>
  <c r="X1472" i="1"/>
  <c r="Y1464" i="1"/>
  <c r="X1464" i="1"/>
  <c r="Y1456" i="1"/>
  <c r="X1456" i="1"/>
  <c r="Y1448" i="1"/>
  <c r="X1448" i="1"/>
  <c r="Y1440" i="1"/>
  <c r="X1440" i="1"/>
  <c r="Y1432" i="1"/>
  <c r="X1432" i="1"/>
  <c r="Y1424" i="1"/>
  <c r="X1424" i="1"/>
  <c r="Y1416" i="1"/>
  <c r="X1416" i="1"/>
  <c r="Y1408" i="1"/>
  <c r="X1408" i="1"/>
  <c r="Y1400" i="1"/>
  <c r="X1400" i="1"/>
  <c r="Y1392" i="1"/>
  <c r="X1392" i="1"/>
  <c r="Y1384" i="1"/>
  <c r="X1384" i="1"/>
  <c r="Y1376" i="1"/>
  <c r="X1376" i="1"/>
  <c r="Y1368" i="1"/>
  <c r="X1368" i="1"/>
  <c r="Y1360" i="1"/>
  <c r="X1360" i="1"/>
  <c r="Y1352" i="1"/>
  <c r="X1352" i="1"/>
  <c r="Y1344" i="1"/>
  <c r="X1344" i="1"/>
  <c r="Y1336" i="1"/>
  <c r="X1336" i="1"/>
  <c r="Y1328" i="1"/>
  <c r="X1328" i="1"/>
  <c r="Y1320" i="1"/>
  <c r="X1320" i="1"/>
  <c r="Y1312" i="1"/>
  <c r="X1312" i="1"/>
  <c r="Y1304" i="1"/>
  <c r="X1304" i="1"/>
  <c r="Y1296" i="1"/>
  <c r="X1296" i="1"/>
  <c r="Y1288" i="1"/>
  <c r="X1288" i="1"/>
  <c r="Y1280" i="1"/>
  <c r="X1280" i="1"/>
  <c r="Y1272" i="1"/>
  <c r="X1272" i="1"/>
  <c r="Y1264" i="1"/>
  <c r="X1264" i="1"/>
  <c r="Y1256" i="1"/>
  <c r="X1256" i="1"/>
  <c r="Y1248" i="1"/>
  <c r="X1248" i="1"/>
  <c r="Y1240" i="1"/>
  <c r="X1240" i="1"/>
  <c r="Y1232" i="1"/>
  <c r="X1232" i="1"/>
  <c r="Y1224" i="1"/>
  <c r="X1224" i="1"/>
  <c r="Y1216" i="1"/>
  <c r="X1216" i="1"/>
  <c r="Y1208" i="1"/>
  <c r="X1208" i="1"/>
  <c r="Y1200" i="1"/>
  <c r="X1200" i="1"/>
  <c r="Y1192" i="1"/>
  <c r="X1192" i="1"/>
  <c r="Y1184" i="1"/>
  <c r="X1184" i="1"/>
  <c r="Y1176" i="1"/>
  <c r="X1176" i="1"/>
  <c r="Y1168" i="1"/>
  <c r="X1168" i="1"/>
  <c r="Y1160" i="1"/>
  <c r="X1160" i="1"/>
  <c r="Y1152" i="1"/>
  <c r="X1152" i="1"/>
  <c r="Y1144" i="1"/>
  <c r="X1144" i="1"/>
  <c r="Y1136" i="1"/>
  <c r="X1136" i="1"/>
  <c r="Y1128" i="1"/>
  <c r="X1128" i="1"/>
  <c r="Y1120" i="1"/>
  <c r="X1120" i="1"/>
  <c r="Y1112" i="1"/>
  <c r="X1112" i="1"/>
  <c r="Y1104" i="1"/>
  <c r="X1104" i="1"/>
  <c r="Y1096" i="1"/>
  <c r="X1096" i="1"/>
  <c r="Y1088" i="1"/>
  <c r="X1088" i="1"/>
  <c r="Y1080" i="1"/>
  <c r="X1080" i="1"/>
  <c r="Y1072" i="1"/>
  <c r="X1072" i="1"/>
  <c r="Y1064" i="1"/>
  <c r="X1064" i="1"/>
  <c r="Y1056" i="1"/>
  <c r="X1056" i="1"/>
  <c r="Y1048" i="1"/>
  <c r="X1048" i="1"/>
  <c r="Y1040" i="1"/>
  <c r="X1040" i="1"/>
  <c r="Y1032" i="1"/>
  <c r="X1032" i="1"/>
  <c r="Y1024" i="1"/>
  <c r="X1024" i="1"/>
  <c r="Y1016" i="1"/>
  <c r="X1016" i="1"/>
  <c r="Y1008" i="1"/>
  <c r="X1008" i="1"/>
  <c r="Y1000" i="1"/>
  <c r="X1000" i="1"/>
  <c r="Y992" i="1"/>
  <c r="X992" i="1"/>
  <c r="Y984" i="1"/>
  <c r="X984" i="1"/>
  <c r="Y3191" i="1"/>
  <c r="X3191" i="1"/>
  <c r="Y3183" i="1"/>
  <c r="X3183" i="1"/>
  <c r="Y3175" i="1"/>
  <c r="X3175" i="1"/>
  <c r="Y3167" i="1"/>
  <c r="X3167" i="1"/>
  <c r="Y3159" i="1"/>
  <c r="X3159" i="1"/>
  <c r="Y3151" i="1"/>
  <c r="X3151" i="1"/>
  <c r="Y3143" i="1"/>
  <c r="X3143" i="1"/>
  <c r="Y3135" i="1"/>
  <c r="X3135" i="1"/>
  <c r="Y3127" i="1"/>
  <c r="X3127" i="1"/>
  <c r="Y3119" i="1"/>
  <c r="X3119" i="1"/>
  <c r="Y3111" i="1"/>
  <c r="X3111" i="1"/>
  <c r="Y3103" i="1"/>
  <c r="X3103" i="1"/>
  <c r="Y3095" i="1"/>
  <c r="X3095" i="1"/>
  <c r="Y3087" i="1"/>
  <c r="X3087" i="1"/>
  <c r="Y3079" i="1"/>
  <c r="X3079" i="1"/>
  <c r="Y3071" i="1"/>
  <c r="X3071" i="1"/>
  <c r="Y3063" i="1"/>
  <c r="X3063" i="1"/>
  <c r="Y3055" i="1"/>
  <c r="X3055" i="1"/>
  <c r="Y3047" i="1"/>
  <c r="X3047" i="1"/>
  <c r="Y3039" i="1"/>
  <c r="X3039" i="1"/>
  <c r="Y3031" i="1"/>
  <c r="X3031" i="1"/>
  <c r="Y3023" i="1"/>
  <c r="X3023" i="1"/>
  <c r="Y3015" i="1"/>
  <c r="X3015" i="1"/>
  <c r="Y3007" i="1"/>
  <c r="X3007" i="1"/>
  <c r="Y2999" i="1"/>
  <c r="X2999" i="1"/>
  <c r="Y2991" i="1"/>
  <c r="X2991" i="1"/>
  <c r="Y2983" i="1"/>
  <c r="X2983" i="1"/>
  <c r="Y2975" i="1"/>
  <c r="X2975" i="1"/>
  <c r="Y2967" i="1"/>
  <c r="X2967" i="1"/>
  <c r="Y2959" i="1"/>
  <c r="X2959" i="1"/>
  <c r="Y2951" i="1"/>
  <c r="X2951" i="1"/>
  <c r="Y2943" i="1"/>
  <c r="X2943" i="1"/>
  <c r="Y2935" i="1"/>
  <c r="X2935" i="1"/>
  <c r="Y2927" i="1"/>
  <c r="X2927" i="1"/>
  <c r="Y2919" i="1"/>
  <c r="X2919" i="1"/>
  <c r="Y2911" i="1"/>
  <c r="X2911" i="1"/>
  <c r="Y2903" i="1"/>
  <c r="X2903" i="1"/>
  <c r="Y2895" i="1"/>
  <c r="X2895" i="1"/>
  <c r="Y2887" i="1"/>
  <c r="X2887" i="1"/>
  <c r="Y2879" i="1"/>
  <c r="X2879" i="1"/>
  <c r="Y2871" i="1"/>
  <c r="X2871" i="1"/>
  <c r="Y2863" i="1"/>
  <c r="X2863" i="1"/>
  <c r="Y2855" i="1"/>
  <c r="X2855" i="1"/>
  <c r="Y2847" i="1"/>
  <c r="X2847" i="1"/>
  <c r="Y2839" i="1"/>
  <c r="X2839" i="1"/>
  <c r="Y2831" i="1"/>
  <c r="X2831" i="1"/>
  <c r="Y2823" i="1"/>
  <c r="X2823" i="1"/>
  <c r="Y2815" i="1"/>
  <c r="X2815" i="1"/>
  <c r="Y2807" i="1"/>
  <c r="X2807" i="1"/>
  <c r="Y2799" i="1"/>
  <c r="X2799" i="1"/>
  <c r="Y2791" i="1"/>
  <c r="X2791" i="1"/>
  <c r="Y2783" i="1"/>
  <c r="X2783" i="1"/>
  <c r="Y2775" i="1"/>
  <c r="X2775" i="1"/>
  <c r="Y2767" i="1"/>
  <c r="X2767" i="1"/>
  <c r="Y2759" i="1"/>
  <c r="X2759" i="1"/>
  <c r="Y2751" i="1"/>
  <c r="X2751" i="1"/>
  <c r="Y2743" i="1"/>
  <c r="X2743" i="1"/>
  <c r="Y2735" i="1"/>
  <c r="X2735" i="1"/>
  <c r="Y2727" i="1"/>
  <c r="X2727" i="1"/>
  <c r="Y2719" i="1"/>
  <c r="X2719" i="1"/>
  <c r="Y2711" i="1"/>
  <c r="X2711" i="1"/>
  <c r="Y2703" i="1"/>
  <c r="X2703" i="1"/>
  <c r="Y2695" i="1"/>
  <c r="X2695" i="1"/>
  <c r="Y2687" i="1"/>
  <c r="X2687" i="1"/>
  <c r="Y2679" i="1"/>
  <c r="X2679" i="1"/>
  <c r="Y2671" i="1"/>
  <c r="X2671" i="1"/>
  <c r="Y2663" i="1"/>
  <c r="X2663" i="1"/>
  <c r="Y2655" i="1"/>
  <c r="X2655" i="1"/>
  <c r="Y2647" i="1"/>
  <c r="X2647" i="1"/>
  <c r="Y2639" i="1"/>
  <c r="X2639" i="1"/>
  <c r="Y2631" i="1"/>
  <c r="X2631" i="1"/>
  <c r="Y2623" i="1"/>
  <c r="X2623" i="1"/>
  <c r="Y2615" i="1"/>
  <c r="X2615" i="1"/>
  <c r="Y2607" i="1"/>
  <c r="X2607" i="1"/>
  <c r="Y2599" i="1"/>
  <c r="X2599" i="1"/>
  <c r="Y2591" i="1"/>
  <c r="X2591" i="1"/>
  <c r="Y2583" i="1"/>
  <c r="X2583" i="1"/>
  <c r="Y2575" i="1"/>
  <c r="X2575" i="1"/>
  <c r="Y2567" i="1"/>
  <c r="X2567" i="1"/>
  <c r="Y2559" i="1"/>
  <c r="X2559" i="1"/>
  <c r="Y2551" i="1"/>
  <c r="X2551" i="1"/>
  <c r="Y2543" i="1"/>
  <c r="X2543" i="1"/>
  <c r="Y2535" i="1"/>
  <c r="X2535" i="1"/>
  <c r="Y2527" i="1"/>
  <c r="X2527" i="1"/>
  <c r="Y2519" i="1"/>
  <c r="X2519" i="1"/>
  <c r="Y2511" i="1"/>
  <c r="X2511" i="1"/>
  <c r="Y2503" i="1"/>
  <c r="X2503" i="1"/>
  <c r="Y2495" i="1"/>
  <c r="X2495" i="1"/>
  <c r="Y2487" i="1"/>
  <c r="X2487" i="1"/>
  <c r="Y2479" i="1"/>
  <c r="X2479" i="1"/>
  <c r="Y2471" i="1"/>
  <c r="X2471" i="1"/>
  <c r="Y2463" i="1"/>
  <c r="X2463" i="1"/>
  <c r="Y2455" i="1"/>
  <c r="X2455" i="1"/>
  <c r="Y2447" i="1"/>
  <c r="X2447" i="1"/>
  <c r="Y2439" i="1"/>
  <c r="X2439" i="1"/>
  <c r="Y2431" i="1"/>
  <c r="X2431" i="1"/>
  <c r="Y2423" i="1"/>
  <c r="X2423" i="1"/>
  <c r="Y2415" i="1"/>
  <c r="X2415" i="1"/>
  <c r="Y2407" i="1"/>
  <c r="X2407" i="1"/>
  <c r="Y2399" i="1"/>
  <c r="X2399" i="1"/>
  <c r="Y2391" i="1"/>
  <c r="X2391" i="1"/>
  <c r="Y2383" i="1"/>
  <c r="X2383" i="1"/>
  <c r="Y2375" i="1"/>
  <c r="X2375" i="1"/>
  <c r="Y2367" i="1"/>
  <c r="X2367" i="1"/>
  <c r="Y2359" i="1"/>
  <c r="X2359" i="1"/>
  <c r="Y2351" i="1"/>
  <c r="X2351" i="1"/>
  <c r="Y2343" i="1"/>
  <c r="X2343" i="1"/>
  <c r="Y2335" i="1"/>
  <c r="X2335" i="1"/>
  <c r="Y2327" i="1"/>
  <c r="X2327" i="1"/>
  <c r="Y2319" i="1"/>
  <c r="X2319" i="1"/>
  <c r="Y2311" i="1"/>
  <c r="X2311" i="1"/>
  <c r="Y2303" i="1"/>
  <c r="X2303" i="1"/>
  <c r="Y2295" i="1"/>
  <c r="X2295" i="1"/>
  <c r="Y2287" i="1"/>
  <c r="X2287" i="1"/>
  <c r="Y2279" i="1"/>
  <c r="X2279" i="1"/>
  <c r="Y2271" i="1"/>
  <c r="X2271" i="1"/>
  <c r="Y2263" i="1"/>
  <c r="X2263" i="1"/>
  <c r="Y2255" i="1"/>
  <c r="X2255" i="1"/>
  <c r="Y2247" i="1"/>
  <c r="X2247" i="1"/>
  <c r="Y2239" i="1"/>
  <c r="X2239" i="1"/>
  <c r="Y2231" i="1"/>
  <c r="X2231" i="1"/>
  <c r="Y2223" i="1"/>
  <c r="X2223" i="1"/>
  <c r="Y2215" i="1"/>
  <c r="X2215" i="1"/>
  <c r="Y2207" i="1"/>
  <c r="X2207" i="1"/>
  <c r="Y2199" i="1"/>
  <c r="X2199" i="1"/>
  <c r="Y2191" i="1"/>
  <c r="X2191" i="1"/>
  <c r="Y2183" i="1"/>
  <c r="X2183" i="1"/>
  <c r="Y2175" i="1"/>
  <c r="X2175" i="1"/>
  <c r="Y2167" i="1"/>
  <c r="X2167" i="1"/>
  <c r="Y2159" i="1"/>
  <c r="X2159" i="1"/>
  <c r="Y2151" i="1"/>
  <c r="X2151" i="1"/>
  <c r="Y2143" i="1"/>
  <c r="X2143" i="1"/>
  <c r="Y2135" i="1"/>
  <c r="X2135" i="1"/>
  <c r="Y2127" i="1"/>
  <c r="X2127" i="1"/>
  <c r="Y2119" i="1"/>
  <c r="X2119" i="1"/>
  <c r="Y2111" i="1"/>
  <c r="X2111" i="1"/>
  <c r="Y2103" i="1"/>
  <c r="X2103" i="1"/>
  <c r="Y2095" i="1"/>
  <c r="X2095" i="1"/>
  <c r="Y2087" i="1"/>
  <c r="X2087" i="1"/>
  <c r="Y2079" i="1"/>
  <c r="X2079" i="1"/>
  <c r="Y2071" i="1"/>
  <c r="X2071" i="1"/>
  <c r="Y2063" i="1"/>
  <c r="X2063" i="1"/>
  <c r="Y2055" i="1"/>
  <c r="X2055" i="1"/>
  <c r="Y2047" i="1"/>
  <c r="X2047" i="1"/>
  <c r="Y2039" i="1"/>
  <c r="X2039" i="1"/>
  <c r="Y2031" i="1"/>
  <c r="X2031" i="1"/>
  <c r="Y2023" i="1"/>
  <c r="X2023" i="1"/>
  <c r="Y2015" i="1"/>
  <c r="X2015" i="1"/>
  <c r="Y2007" i="1"/>
  <c r="X2007" i="1"/>
  <c r="Y1999" i="1"/>
  <c r="X1999" i="1"/>
  <c r="Y1991" i="1"/>
  <c r="X1991" i="1"/>
  <c r="Y1983" i="1"/>
  <c r="X1983" i="1"/>
  <c r="Y1975" i="1"/>
  <c r="X1975" i="1"/>
  <c r="Y1967" i="1"/>
  <c r="X1967" i="1"/>
  <c r="Y1959" i="1"/>
  <c r="X1959" i="1"/>
  <c r="Y1951" i="1"/>
  <c r="X1951" i="1"/>
  <c r="Y1943" i="1"/>
  <c r="X1943" i="1"/>
  <c r="Y1935" i="1"/>
  <c r="X1935" i="1"/>
  <c r="Y1927" i="1"/>
  <c r="X1927" i="1"/>
  <c r="Y1919" i="1"/>
  <c r="X1919" i="1"/>
  <c r="Y1911" i="1"/>
  <c r="X1911" i="1"/>
  <c r="Y1903" i="1"/>
  <c r="X1903" i="1"/>
  <c r="Y1895" i="1"/>
  <c r="X1895" i="1"/>
  <c r="Y1887" i="1"/>
  <c r="X1887" i="1"/>
  <c r="Y1879" i="1"/>
  <c r="X1879" i="1"/>
  <c r="Y1871" i="1"/>
  <c r="X1871" i="1"/>
  <c r="Y1863" i="1"/>
  <c r="X1863" i="1"/>
  <c r="Y1855" i="1"/>
  <c r="X1855" i="1"/>
  <c r="Y1847" i="1"/>
  <c r="X1847" i="1"/>
  <c r="Y1839" i="1"/>
  <c r="X1839" i="1"/>
  <c r="Y1831" i="1"/>
  <c r="X1831" i="1"/>
  <c r="Y1823" i="1"/>
  <c r="X1823" i="1"/>
  <c r="Y1815" i="1"/>
  <c r="X1815" i="1"/>
  <c r="Y1807" i="1"/>
  <c r="X1807" i="1"/>
  <c r="Y1799" i="1"/>
  <c r="X1799" i="1"/>
  <c r="Y1791" i="1"/>
  <c r="X1791" i="1"/>
  <c r="Y1783" i="1"/>
  <c r="X1783" i="1"/>
  <c r="Y1775" i="1"/>
  <c r="X1775" i="1"/>
  <c r="Y1767" i="1"/>
  <c r="X1767" i="1"/>
  <c r="Y1759" i="1"/>
  <c r="X1759" i="1"/>
  <c r="Y1751" i="1"/>
  <c r="X1751" i="1"/>
  <c r="Y1743" i="1"/>
  <c r="X1743" i="1"/>
  <c r="Y1735" i="1"/>
  <c r="X1735" i="1"/>
  <c r="Y1727" i="1"/>
  <c r="X1727" i="1"/>
  <c r="Y1719" i="1"/>
  <c r="X1719" i="1"/>
  <c r="Y1711" i="1"/>
  <c r="X1711" i="1"/>
  <c r="Y1703" i="1"/>
  <c r="X1703" i="1"/>
  <c r="Y1695" i="1"/>
  <c r="X1695" i="1"/>
  <c r="Y1687" i="1"/>
  <c r="X1687" i="1"/>
  <c r="Y1679" i="1"/>
  <c r="X1679" i="1"/>
  <c r="Y1671" i="1"/>
  <c r="X1671" i="1"/>
  <c r="Y1663" i="1"/>
  <c r="X1663" i="1"/>
  <c r="Y1655" i="1"/>
  <c r="X1655" i="1"/>
  <c r="Y1647" i="1"/>
  <c r="X1647" i="1"/>
  <c r="Y1639" i="1"/>
  <c r="X1639" i="1"/>
  <c r="Y1631" i="1"/>
  <c r="X1631" i="1"/>
  <c r="Y1623" i="1"/>
  <c r="X1623" i="1"/>
  <c r="Y1615" i="1"/>
  <c r="X1615" i="1"/>
  <c r="Y1607" i="1"/>
  <c r="X1607" i="1"/>
  <c r="Y1599" i="1"/>
  <c r="X1599" i="1"/>
  <c r="Y1591" i="1"/>
  <c r="X1591" i="1"/>
  <c r="Y1583" i="1"/>
  <c r="X1583" i="1"/>
  <c r="Y1575" i="1"/>
  <c r="X1575" i="1"/>
  <c r="Y1567" i="1"/>
  <c r="X1567" i="1"/>
  <c r="Y1559" i="1"/>
  <c r="X1559" i="1"/>
  <c r="Y1551" i="1"/>
  <c r="X1551" i="1"/>
  <c r="Y1543" i="1"/>
  <c r="X1543" i="1"/>
  <c r="Y1535" i="1"/>
  <c r="X1535" i="1"/>
  <c r="Y1527" i="1"/>
  <c r="X1527" i="1"/>
  <c r="Y1519" i="1"/>
  <c r="X1519" i="1"/>
  <c r="Y1511" i="1"/>
  <c r="X1511" i="1"/>
  <c r="Y1503" i="1"/>
  <c r="X1503" i="1"/>
  <c r="Y1495" i="1"/>
  <c r="X1495" i="1"/>
  <c r="Y1487" i="1"/>
  <c r="X1487" i="1"/>
  <c r="Y1479" i="1"/>
  <c r="X1479" i="1"/>
  <c r="Y1471" i="1"/>
  <c r="X1471" i="1"/>
  <c r="Y1463" i="1"/>
  <c r="X1463" i="1"/>
  <c r="Y1455" i="1"/>
  <c r="X1455" i="1"/>
  <c r="Y1447" i="1"/>
  <c r="X1447" i="1"/>
  <c r="Y1439" i="1"/>
  <c r="X1439" i="1"/>
  <c r="Y1431" i="1"/>
  <c r="X1431" i="1"/>
  <c r="Y1423" i="1"/>
  <c r="X1423" i="1"/>
  <c r="Y1415" i="1"/>
  <c r="X1415" i="1"/>
  <c r="Y1407" i="1"/>
  <c r="X1407" i="1"/>
  <c r="Y1399" i="1"/>
  <c r="X1399" i="1"/>
  <c r="Y1391" i="1"/>
  <c r="X1391" i="1"/>
  <c r="Y1383" i="1"/>
  <c r="X1383" i="1"/>
  <c r="Y1375" i="1"/>
  <c r="X1375" i="1"/>
  <c r="Y1367" i="1"/>
  <c r="X1367" i="1"/>
  <c r="Y1359" i="1"/>
  <c r="X1359" i="1"/>
  <c r="Y1351" i="1"/>
  <c r="X1351" i="1"/>
  <c r="Y1343" i="1"/>
  <c r="X1343" i="1"/>
  <c r="Y1335" i="1"/>
  <c r="X1335" i="1"/>
  <c r="Y1327" i="1"/>
  <c r="X1327" i="1"/>
  <c r="Y1319" i="1"/>
  <c r="X1319" i="1"/>
  <c r="Y1311" i="1"/>
  <c r="X1311" i="1"/>
  <c r="Y1303" i="1"/>
  <c r="X1303" i="1"/>
  <c r="Y1295" i="1"/>
  <c r="X1295" i="1"/>
  <c r="Y1287" i="1"/>
  <c r="X1287" i="1"/>
  <c r="Y1279" i="1"/>
  <c r="X1279" i="1"/>
  <c r="Y1271" i="1"/>
  <c r="X1271" i="1"/>
  <c r="Y1263" i="1"/>
  <c r="X1263" i="1"/>
  <c r="Y1255" i="1"/>
  <c r="X1255" i="1"/>
  <c r="Y1247" i="1"/>
  <c r="X1247" i="1"/>
  <c r="Y1239" i="1"/>
  <c r="X1239" i="1"/>
  <c r="Y1231" i="1"/>
  <c r="X1231" i="1"/>
  <c r="Y1223" i="1"/>
  <c r="X1223" i="1"/>
  <c r="Y1215" i="1"/>
  <c r="X1215" i="1"/>
  <c r="Y1207" i="1"/>
  <c r="X1207" i="1"/>
  <c r="Y1199" i="1"/>
  <c r="X1199" i="1"/>
  <c r="Y1191" i="1"/>
  <c r="X1191" i="1"/>
  <c r="Y1183" i="1"/>
  <c r="X1183" i="1"/>
  <c r="Y1175" i="1"/>
  <c r="X1175" i="1"/>
  <c r="Y1167" i="1"/>
  <c r="X1167" i="1"/>
  <c r="Y1159" i="1"/>
  <c r="X1159" i="1"/>
  <c r="Y373" i="1"/>
  <c r="X373" i="1"/>
  <c r="Y365" i="1"/>
  <c r="X365" i="1"/>
  <c r="Y357" i="1"/>
  <c r="X357" i="1"/>
  <c r="Y349" i="1"/>
  <c r="X349" i="1"/>
  <c r="Y341" i="1"/>
  <c r="X341" i="1"/>
  <c r="Y333" i="1"/>
  <c r="X333" i="1"/>
  <c r="Y325" i="1"/>
  <c r="X325" i="1"/>
  <c r="Y317" i="1"/>
  <c r="X317" i="1"/>
  <c r="Y309" i="1"/>
  <c r="X309" i="1"/>
  <c r="Y301" i="1"/>
  <c r="X301" i="1"/>
  <c r="Y293" i="1"/>
  <c r="X293" i="1"/>
  <c r="Y285" i="1"/>
  <c r="X285" i="1"/>
  <c r="Y277" i="1"/>
  <c r="X277" i="1"/>
  <c r="Y269" i="1"/>
  <c r="X269" i="1"/>
  <c r="Y261" i="1"/>
  <c r="X261" i="1"/>
  <c r="Y253" i="1"/>
  <c r="X253" i="1"/>
  <c r="Y245" i="1"/>
  <c r="X245" i="1"/>
  <c r="Y237" i="1"/>
  <c r="X237" i="1"/>
  <c r="Y229" i="1"/>
  <c r="X229" i="1"/>
  <c r="Y221" i="1"/>
  <c r="X221" i="1"/>
  <c r="Y213" i="1"/>
  <c r="X213" i="1"/>
  <c r="Y205" i="1"/>
  <c r="X205" i="1"/>
  <c r="Y197" i="1"/>
  <c r="X197" i="1"/>
  <c r="Y189" i="1"/>
  <c r="X189" i="1"/>
  <c r="Y181" i="1"/>
  <c r="X181" i="1"/>
  <c r="Y173" i="1"/>
  <c r="X173" i="1"/>
  <c r="Y165" i="1"/>
  <c r="X165" i="1"/>
  <c r="Y157" i="1"/>
  <c r="X157" i="1"/>
  <c r="Y149" i="1"/>
  <c r="X149" i="1"/>
  <c r="Y141" i="1"/>
  <c r="X141" i="1"/>
  <c r="Y133" i="1"/>
  <c r="X133" i="1"/>
  <c r="Y125" i="1"/>
  <c r="X125" i="1"/>
  <c r="Y117" i="1"/>
  <c r="X117" i="1"/>
  <c r="Y109" i="1"/>
  <c r="X109" i="1"/>
  <c r="Y101" i="1"/>
  <c r="X101" i="1"/>
  <c r="Y93" i="1"/>
  <c r="X93" i="1"/>
  <c r="Y85" i="1"/>
  <c r="X85" i="1"/>
  <c r="Y77" i="1"/>
  <c r="X77" i="1"/>
  <c r="Y69" i="1"/>
  <c r="X69" i="1"/>
  <c r="Y61" i="1"/>
  <c r="X61" i="1"/>
  <c r="Y53" i="1"/>
  <c r="X53" i="1"/>
  <c r="Y45" i="1"/>
  <c r="X45" i="1"/>
  <c r="Y37" i="1"/>
  <c r="X37" i="1"/>
  <c r="Y29" i="1"/>
  <c r="X29" i="1"/>
  <c r="Y21" i="1"/>
  <c r="X21" i="1"/>
  <c r="Y13" i="1"/>
  <c r="X13" i="1"/>
  <c r="Y5" i="1"/>
  <c r="X5" i="1"/>
  <c r="Y2116" i="1"/>
  <c r="X2116" i="1"/>
  <c r="Y2108" i="1"/>
  <c r="X2108" i="1"/>
  <c r="Y2100" i="1"/>
  <c r="X2100" i="1"/>
  <c r="Y2092" i="1"/>
  <c r="X2092" i="1"/>
  <c r="Y2084" i="1"/>
  <c r="X2084" i="1"/>
  <c r="Y2076" i="1"/>
  <c r="X2076" i="1"/>
  <c r="Y2068" i="1"/>
  <c r="X2068" i="1"/>
  <c r="Y2060" i="1"/>
  <c r="X2060" i="1"/>
  <c r="Y2052" i="1"/>
  <c r="X2052" i="1"/>
  <c r="Y2044" i="1"/>
  <c r="X2044" i="1"/>
  <c r="Y2036" i="1"/>
  <c r="X2036" i="1"/>
  <c r="Y2028" i="1"/>
  <c r="X2028" i="1"/>
  <c r="Y2020" i="1"/>
  <c r="X2020" i="1"/>
  <c r="Y2012" i="1"/>
  <c r="X2012" i="1"/>
  <c r="Y2004" i="1"/>
  <c r="X2004" i="1"/>
  <c r="Y1996" i="1"/>
  <c r="X1996" i="1"/>
  <c r="Y1988" i="1"/>
  <c r="X1988" i="1"/>
  <c r="Y1980" i="1"/>
  <c r="X1980" i="1"/>
  <c r="Y1972" i="1"/>
  <c r="X1972" i="1"/>
  <c r="Y1964" i="1"/>
  <c r="X1964" i="1"/>
  <c r="Y1956" i="1"/>
  <c r="X1956" i="1"/>
  <c r="Y1948" i="1"/>
  <c r="X1948" i="1"/>
  <c r="Y1940" i="1"/>
  <c r="X1940" i="1"/>
  <c r="Y1932" i="1"/>
  <c r="X1932" i="1"/>
  <c r="Y1924" i="1"/>
  <c r="X1924" i="1"/>
  <c r="Y1916" i="1"/>
  <c r="X1916" i="1"/>
  <c r="Y1908" i="1"/>
  <c r="X1908" i="1"/>
  <c r="Y1900" i="1"/>
  <c r="X1900" i="1"/>
  <c r="Y1892" i="1"/>
  <c r="X1892" i="1"/>
  <c r="Y1884" i="1"/>
  <c r="X1884" i="1"/>
  <c r="Y1876" i="1"/>
  <c r="X1876" i="1"/>
  <c r="Y1868" i="1"/>
  <c r="X1868" i="1"/>
  <c r="Y1860" i="1"/>
  <c r="X1860" i="1"/>
  <c r="Y1852" i="1"/>
  <c r="X1852" i="1"/>
  <c r="Y1844" i="1"/>
  <c r="X1844" i="1"/>
  <c r="Y1836" i="1"/>
  <c r="X1836" i="1"/>
  <c r="Y1828" i="1"/>
  <c r="X1828" i="1"/>
  <c r="Y1820" i="1"/>
  <c r="X1820" i="1"/>
  <c r="Y1812" i="1"/>
  <c r="X1812" i="1"/>
  <c r="Y1804" i="1"/>
  <c r="X1804" i="1"/>
  <c r="Y1796" i="1"/>
  <c r="X1796" i="1"/>
  <c r="Y1788" i="1"/>
  <c r="X1788" i="1"/>
  <c r="Y1780" i="1"/>
  <c r="X1780" i="1"/>
  <c r="Y1772" i="1"/>
  <c r="X1772" i="1"/>
  <c r="Y1764" i="1"/>
  <c r="X1764" i="1"/>
  <c r="Y1756" i="1"/>
  <c r="X1756" i="1"/>
  <c r="Y1748" i="1"/>
  <c r="X1748" i="1"/>
  <c r="Y1740" i="1"/>
  <c r="X1740" i="1"/>
  <c r="Y1732" i="1"/>
  <c r="X1732" i="1"/>
  <c r="Y1724" i="1"/>
  <c r="X1724" i="1"/>
  <c r="Y1716" i="1"/>
  <c r="X1716" i="1"/>
  <c r="Y1708" i="1"/>
  <c r="X1708" i="1"/>
  <c r="Y1700" i="1"/>
  <c r="X1700" i="1"/>
  <c r="Y1692" i="1"/>
  <c r="X1692" i="1"/>
  <c r="Y1684" i="1"/>
  <c r="X1684" i="1"/>
  <c r="Y1676" i="1"/>
  <c r="X1676" i="1"/>
  <c r="Y1668" i="1"/>
  <c r="X1668" i="1"/>
  <c r="Y1660" i="1"/>
  <c r="X1660" i="1"/>
  <c r="Y1652" i="1"/>
  <c r="X1652" i="1"/>
  <c r="Y1644" i="1"/>
  <c r="X1644" i="1"/>
  <c r="Y1636" i="1"/>
  <c r="X1636" i="1"/>
  <c r="Y1628" i="1"/>
  <c r="X1628" i="1"/>
  <c r="Y1620" i="1"/>
  <c r="X1620" i="1"/>
  <c r="Y1612" i="1"/>
  <c r="X1612" i="1"/>
  <c r="Y1604" i="1"/>
  <c r="X1604" i="1"/>
  <c r="Y1596" i="1"/>
  <c r="X1596" i="1"/>
  <c r="Y1588" i="1"/>
  <c r="X1588" i="1"/>
  <c r="Y1580" i="1"/>
  <c r="X1580" i="1"/>
  <c r="Y1572" i="1"/>
  <c r="X1572" i="1"/>
  <c r="Y1564" i="1"/>
  <c r="X1564" i="1"/>
  <c r="Y1556" i="1"/>
  <c r="X1556" i="1"/>
  <c r="Y1548" i="1"/>
  <c r="X1548" i="1"/>
  <c r="Y1540" i="1"/>
  <c r="X1540" i="1"/>
  <c r="Y1532" i="1"/>
  <c r="X1532" i="1"/>
  <c r="Y1524" i="1"/>
  <c r="X1524" i="1"/>
  <c r="Y1516" i="1"/>
  <c r="X1516" i="1"/>
  <c r="Y1508" i="1"/>
  <c r="X1508" i="1"/>
  <c r="Y1500" i="1"/>
  <c r="X1500" i="1"/>
  <c r="Y1492" i="1"/>
  <c r="X1492" i="1"/>
  <c r="Y1484" i="1"/>
  <c r="X1484" i="1"/>
  <c r="Y1476" i="1"/>
  <c r="X1476" i="1"/>
  <c r="Y1468" i="1"/>
  <c r="X1468" i="1"/>
  <c r="Y1460" i="1"/>
  <c r="X1460" i="1"/>
  <c r="Y1452" i="1"/>
  <c r="X1452" i="1"/>
  <c r="Y1444" i="1"/>
  <c r="X1444" i="1"/>
  <c r="Y1436" i="1"/>
  <c r="X1436" i="1"/>
  <c r="Y1428" i="1"/>
  <c r="X1428" i="1"/>
  <c r="Y1420" i="1"/>
  <c r="X1420" i="1"/>
  <c r="Y1412" i="1"/>
  <c r="X1412" i="1"/>
  <c r="Y1404" i="1"/>
  <c r="X1404" i="1"/>
  <c r="Y1396" i="1"/>
  <c r="X1396" i="1"/>
  <c r="Y1388" i="1"/>
  <c r="X1388" i="1"/>
  <c r="Y1380" i="1"/>
  <c r="X1380" i="1"/>
  <c r="Y1372" i="1"/>
  <c r="X1372" i="1"/>
  <c r="Y1364" i="1"/>
  <c r="X1364" i="1"/>
  <c r="Y1356" i="1"/>
  <c r="X1356" i="1"/>
  <c r="Y1348" i="1"/>
  <c r="X1348" i="1"/>
  <c r="Y1340" i="1"/>
  <c r="X1340" i="1"/>
  <c r="Y1332" i="1"/>
  <c r="X1332" i="1"/>
  <c r="Y1324" i="1"/>
  <c r="X1324" i="1"/>
  <c r="Y1316" i="1"/>
  <c r="X1316" i="1"/>
  <c r="Y1308" i="1"/>
  <c r="X1308" i="1"/>
  <c r="Y1300" i="1"/>
  <c r="X1300" i="1"/>
  <c r="Y1292" i="1"/>
  <c r="X1292" i="1"/>
  <c r="Y1284" i="1"/>
  <c r="X1284" i="1"/>
  <c r="Y1276" i="1"/>
  <c r="X1276" i="1"/>
  <c r="Y1268" i="1"/>
  <c r="X1268" i="1"/>
  <c r="Y1260" i="1"/>
  <c r="X1260" i="1"/>
  <c r="Y1252" i="1"/>
  <c r="X1252" i="1"/>
  <c r="Y1244" i="1"/>
  <c r="X1244" i="1"/>
  <c r="Y1236" i="1"/>
  <c r="X1236" i="1"/>
  <c r="Y1228" i="1"/>
  <c r="X1228" i="1"/>
  <c r="Y1220" i="1"/>
  <c r="X1220" i="1"/>
  <c r="Y1212" i="1"/>
  <c r="X1212" i="1"/>
  <c r="Y1204" i="1"/>
  <c r="X1204" i="1"/>
  <c r="Y1196" i="1"/>
  <c r="X1196" i="1"/>
  <c r="Y1188" i="1"/>
  <c r="X1188" i="1"/>
  <c r="Y1180" i="1"/>
  <c r="X1180" i="1"/>
  <c r="Y1172" i="1"/>
  <c r="X1172" i="1"/>
  <c r="Y1164" i="1"/>
  <c r="X1164" i="1"/>
  <c r="Y1156" i="1"/>
  <c r="X1156" i="1"/>
  <c r="Y1148" i="1"/>
  <c r="X1148" i="1"/>
  <c r="Y1140" i="1"/>
  <c r="X1140" i="1"/>
  <c r="Y1132" i="1"/>
  <c r="X1132" i="1"/>
  <c r="Y1124" i="1"/>
  <c r="X1124" i="1"/>
  <c r="Y1116" i="1"/>
  <c r="X1116" i="1"/>
  <c r="Y1108" i="1"/>
  <c r="X1108" i="1"/>
  <c r="Y1100" i="1"/>
  <c r="X1100" i="1"/>
  <c r="Y1092" i="1"/>
  <c r="X1092" i="1"/>
  <c r="Y1084" i="1"/>
  <c r="X1084" i="1"/>
  <c r="Y1076" i="1"/>
  <c r="X1076" i="1"/>
  <c r="Y1068" i="1"/>
  <c r="X1068" i="1"/>
  <c r="Y1060" i="1"/>
  <c r="X1060" i="1"/>
  <c r="Y1052" i="1"/>
  <c r="X1052" i="1"/>
  <c r="Y1044" i="1"/>
  <c r="X1044" i="1"/>
  <c r="Y1036" i="1"/>
  <c r="X1036" i="1"/>
  <c r="Y1028" i="1"/>
  <c r="X1028" i="1"/>
  <c r="Y1020" i="1"/>
  <c r="X1020" i="1"/>
  <c r="Y1012" i="1"/>
  <c r="X1012" i="1"/>
  <c r="Y1004" i="1"/>
  <c r="X1004" i="1"/>
  <c r="Y996" i="1"/>
  <c r="X996" i="1"/>
  <c r="Y988" i="1"/>
  <c r="X988" i="1"/>
  <c r="Y980" i="1"/>
  <c r="X980" i="1"/>
  <c r="Y972" i="1"/>
  <c r="X972" i="1"/>
  <c r="Y964" i="1"/>
  <c r="X964" i="1"/>
  <c r="Y956" i="1"/>
  <c r="X956" i="1"/>
  <c r="Y948" i="1"/>
  <c r="X948" i="1"/>
  <c r="Y940" i="1"/>
  <c r="X940" i="1"/>
  <c r="Y932" i="1"/>
  <c r="X932" i="1"/>
  <c r="Y924" i="1"/>
  <c r="X924" i="1"/>
  <c r="Y916" i="1"/>
  <c r="X916" i="1"/>
  <c r="Y908" i="1"/>
  <c r="X908" i="1"/>
  <c r="Y900" i="1"/>
  <c r="X900" i="1"/>
  <c r="Y892" i="1"/>
  <c r="X892" i="1"/>
  <c r="Y884" i="1"/>
  <c r="X884" i="1"/>
  <c r="Y876" i="1"/>
  <c r="X876" i="1"/>
  <c r="Y868" i="1"/>
  <c r="X868" i="1"/>
  <c r="Y860" i="1"/>
  <c r="X860" i="1"/>
  <c r="Y852" i="1"/>
  <c r="X852" i="1"/>
  <c r="Y844" i="1"/>
  <c r="X844" i="1"/>
  <c r="Y836" i="1"/>
  <c r="X836" i="1"/>
  <c r="Y828" i="1"/>
  <c r="X828" i="1"/>
  <c r="Y820" i="1"/>
  <c r="X820" i="1"/>
  <c r="Y812" i="1"/>
  <c r="X812" i="1"/>
  <c r="Y804" i="1"/>
  <c r="X804" i="1"/>
  <c r="Y796" i="1"/>
  <c r="X796" i="1"/>
  <c r="Y788" i="1"/>
  <c r="X788" i="1"/>
  <c r="Y780" i="1"/>
  <c r="X780" i="1"/>
  <c r="Y772" i="1"/>
  <c r="X772" i="1"/>
  <c r="Y764" i="1"/>
  <c r="X764" i="1"/>
  <c r="Y756" i="1"/>
  <c r="X756" i="1"/>
  <c r="Y748" i="1"/>
  <c r="X748" i="1"/>
  <c r="Y740" i="1"/>
  <c r="X740" i="1"/>
  <c r="Y732" i="1"/>
  <c r="X732" i="1"/>
  <c r="Y724" i="1"/>
  <c r="X724" i="1"/>
  <c r="Y716" i="1"/>
  <c r="X716" i="1"/>
  <c r="Y708" i="1"/>
  <c r="X708" i="1"/>
  <c r="Y700" i="1"/>
  <c r="X700" i="1"/>
  <c r="Y692" i="1"/>
  <c r="X692" i="1"/>
  <c r="Y684" i="1"/>
  <c r="X684" i="1"/>
  <c r="Y676" i="1"/>
  <c r="X676" i="1"/>
  <c r="Y668" i="1"/>
  <c r="X668" i="1"/>
  <c r="Y660" i="1"/>
  <c r="X660" i="1"/>
  <c r="Y652" i="1"/>
  <c r="X652" i="1"/>
  <c r="Y644" i="1"/>
  <c r="X644" i="1"/>
  <c r="Y636" i="1"/>
  <c r="X636" i="1"/>
  <c r="Y628" i="1"/>
  <c r="X628" i="1"/>
  <c r="Y620" i="1"/>
  <c r="X620" i="1"/>
  <c r="Y612" i="1"/>
  <c r="X612" i="1"/>
  <c r="Y604" i="1"/>
  <c r="X604" i="1"/>
  <c r="Y596" i="1"/>
  <c r="X596" i="1"/>
  <c r="Y588" i="1"/>
  <c r="X588" i="1"/>
  <c r="Y580" i="1"/>
  <c r="X580" i="1"/>
  <c r="Y572" i="1"/>
  <c r="X572" i="1"/>
  <c r="Y564" i="1"/>
  <c r="X564" i="1"/>
  <c r="Y556" i="1"/>
  <c r="X556" i="1"/>
  <c r="Y548" i="1"/>
  <c r="X548" i="1"/>
  <c r="Y540" i="1"/>
  <c r="X540" i="1"/>
  <c r="Y532" i="1"/>
  <c r="X532" i="1"/>
  <c r="Y524" i="1"/>
  <c r="X524" i="1"/>
  <c r="Y516" i="1"/>
  <c r="X516" i="1"/>
  <c r="Y508" i="1"/>
  <c r="X508" i="1"/>
  <c r="Y500" i="1"/>
  <c r="X500" i="1"/>
  <c r="Y492" i="1"/>
  <c r="X492" i="1"/>
  <c r="Y484" i="1"/>
  <c r="X484" i="1"/>
  <c r="Y476" i="1"/>
  <c r="X476" i="1"/>
  <c r="Y468" i="1"/>
  <c r="X468" i="1"/>
  <c r="Y460" i="1"/>
  <c r="X460" i="1"/>
  <c r="Y452" i="1"/>
  <c r="X452" i="1"/>
  <c r="Y444" i="1"/>
  <c r="X444" i="1"/>
  <c r="Y436" i="1"/>
  <c r="X436" i="1"/>
  <c r="Y428" i="1"/>
  <c r="X428" i="1"/>
  <c r="Y420" i="1"/>
  <c r="X420" i="1"/>
  <c r="Y412" i="1"/>
  <c r="X412" i="1"/>
  <c r="Y404" i="1"/>
  <c r="X404" i="1"/>
  <c r="Y396" i="1"/>
  <c r="X396" i="1"/>
  <c r="Y388" i="1"/>
  <c r="X388" i="1"/>
  <c r="Y380" i="1"/>
  <c r="X380" i="1"/>
  <c r="Y372" i="1"/>
  <c r="X372" i="1"/>
  <c r="Y364" i="1"/>
  <c r="X364" i="1"/>
  <c r="Y356" i="1"/>
  <c r="X356" i="1"/>
  <c r="Y348" i="1"/>
  <c r="X348" i="1"/>
  <c r="Y340" i="1"/>
  <c r="X340" i="1"/>
  <c r="Y332" i="1"/>
  <c r="X332" i="1"/>
  <c r="Y324" i="1"/>
  <c r="X324" i="1"/>
  <c r="Y316" i="1"/>
  <c r="X316" i="1"/>
  <c r="Y308" i="1"/>
  <c r="X308" i="1"/>
  <c r="Y300" i="1"/>
  <c r="X300" i="1"/>
  <c r="Y292" i="1"/>
  <c r="X292" i="1"/>
  <c r="Y284" i="1"/>
  <c r="X284" i="1"/>
  <c r="Y276" i="1"/>
  <c r="X276" i="1"/>
  <c r="Y268" i="1"/>
  <c r="X268" i="1"/>
  <c r="Y260" i="1"/>
  <c r="X260" i="1"/>
  <c r="Y252" i="1"/>
  <c r="X252" i="1"/>
  <c r="Y244" i="1"/>
  <c r="X244" i="1"/>
  <c r="Y236" i="1"/>
  <c r="X236" i="1"/>
  <c r="Y228" i="1"/>
  <c r="X228" i="1"/>
  <c r="Y220" i="1"/>
  <c r="X220" i="1"/>
  <c r="Y212" i="1"/>
  <c r="X212" i="1"/>
  <c r="Y204" i="1"/>
  <c r="X204" i="1"/>
  <c r="Y3595" i="1"/>
  <c r="X3595" i="1"/>
  <c r="Y3587" i="1"/>
  <c r="X3587" i="1"/>
  <c r="Y3579" i="1"/>
  <c r="X3579" i="1"/>
  <c r="Y3571" i="1"/>
  <c r="X3571" i="1"/>
  <c r="Y3563" i="1"/>
  <c r="X3563" i="1"/>
  <c r="Y3555" i="1"/>
  <c r="X3555" i="1"/>
  <c r="Y3547" i="1"/>
  <c r="X3547" i="1"/>
  <c r="Y3539" i="1"/>
  <c r="X3539" i="1"/>
  <c r="Y3531" i="1"/>
  <c r="X3531" i="1"/>
  <c r="Y3523" i="1"/>
  <c r="X3523" i="1"/>
  <c r="Y3515" i="1"/>
  <c r="X3515" i="1"/>
  <c r="Y3507" i="1"/>
  <c r="X3507" i="1"/>
  <c r="Y3499" i="1"/>
  <c r="X3499" i="1"/>
  <c r="Y3491" i="1"/>
  <c r="X3491" i="1"/>
  <c r="Y3483" i="1"/>
  <c r="X3483" i="1"/>
  <c r="Y3475" i="1"/>
  <c r="X3475" i="1"/>
  <c r="Y3467" i="1"/>
  <c r="X3467" i="1"/>
  <c r="Y3459" i="1"/>
  <c r="X3459" i="1"/>
  <c r="Y3451" i="1"/>
  <c r="X3451" i="1"/>
  <c r="Y3443" i="1"/>
  <c r="X3443" i="1"/>
  <c r="Y3435" i="1"/>
  <c r="X3435" i="1"/>
  <c r="Y3427" i="1"/>
  <c r="X3427" i="1"/>
  <c r="Y3419" i="1"/>
  <c r="X3419" i="1"/>
  <c r="Y3411" i="1"/>
  <c r="X3411" i="1"/>
  <c r="Y3403" i="1"/>
  <c r="X3403" i="1"/>
  <c r="Y3395" i="1"/>
  <c r="X3395" i="1"/>
  <c r="Y3387" i="1"/>
  <c r="X3387" i="1"/>
  <c r="Y3379" i="1"/>
  <c r="X3379" i="1"/>
  <c r="Y3371" i="1"/>
  <c r="X3371" i="1"/>
  <c r="Y3363" i="1"/>
  <c r="X3363" i="1"/>
  <c r="Y3355" i="1"/>
  <c r="X3355" i="1"/>
  <c r="Y3347" i="1"/>
  <c r="X3347" i="1"/>
  <c r="Y3339" i="1"/>
  <c r="X3339" i="1"/>
  <c r="Y3331" i="1"/>
  <c r="X3331" i="1"/>
  <c r="Y3323" i="1"/>
  <c r="X3323" i="1"/>
  <c r="Y3315" i="1"/>
  <c r="X3315" i="1"/>
  <c r="Y3307" i="1"/>
  <c r="X3307" i="1"/>
  <c r="Y3299" i="1"/>
  <c r="X3299" i="1"/>
  <c r="Y3291" i="1"/>
  <c r="X3291" i="1"/>
  <c r="Y3283" i="1"/>
  <c r="X3283" i="1"/>
  <c r="Y3275" i="1"/>
  <c r="X3275" i="1"/>
  <c r="Y3267" i="1"/>
  <c r="X3267" i="1"/>
  <c r="Y3259" i="1"/>
  <c r="X3259" i="1"/>
  <c r="Y3251" i="1"/>
  <c r="X3251" i="1"/>
  <c r="Y3243" i="1"/>
  <c r="X3243" i="1"/>
  <c r="Y3235" i="1"/>
  <c r="X3235" i="1"/>
  <c r="Y3227" i="1"/>
  <c r="X3227" i="1"/>
  <c r="Y3219" i="1"/>
  <c r="X3219" i="1"/>
  <c r="Y3211" i="1"/>
  <c r="X3211" i="1"/>
  <c r="Y3203" i="1"/>
  <c r="X3203" i="1"/>
  <c r="Y3195" i="1"/>
  <c r="X3195" i="1"/>
  <c r="Y3187" i="1"/>
  <c r="X3187" i="1"/>
  <c r="Y3179" i="1"/>
  <c r="X3179" i="1"/>
  <c r="Y3171" i="1"/>
  <c r="X3171" i="1"/>
  <c r="Y3163" i="1"/>
  <c r="X3163" i="1"/>
  <c r="Y3155" i="1"/>
  <c r="X3155" i="1"/>
  <c r="Y3147" i="1"/>
  <c r="X3147" i="1"/>
  <c r="Y3139" i="1"/>
  <c r="X3139" i="1"/>
  <c r="Y3131" i="1"/>
  <c r="X3131" i="1"/>
  <c r="Y3123" i="1"/>
  <c r="X3123" i="1"/>
  <c r="Y3115" i="1"/>
  <c r="X3115" i="1"/>
  <c r="Y3107" i="1"/>
  <c r="X3107" i="1"/>
  <c r="Y3099" i="1"/>
  <c r="X3099" i="1"/>
  <c r="Y3091" i="1"/>
  <c r="X3091" i="1"/>
  <c r="Y3083" i="1"/>
  <c r="X3083" i="1"/>
  <c r="Y3075" i="1"/>
  <c r="X3075" i="1"/>
  <c r="Y3067" i="1"/>
  <c r="X3067" i="1"/>
  <c r="Y3059" i="1"/>
  <c r="X3059" i="1"/>
  <c r="Y3051" i="1"/>
  <c r="X3051" i="1"/>
  <c r="Y3043" i="1"/>
  <c r="X3043" i="1"/>
  <c r="Y3035" i="1"/>
  <c r="X3035" i="1"/>
  <c r="Y3027" i="1"/>
  <c r="X3027" i="1"/>
  <c r="Y3019" i="1"/>
  <c r="X3019" i="1"/>
  <c r="Y3011" i="1"/>
  <c r="X3011" i="1"/>
  <c r="Y3003" i="1"/>
  <c r="X3003" i="1"/>
  <c r="Y2995" i="1"/>
  <c r="X2995" i="1"/>
  <c r="Y2987" i="1"/>
  <c r="X2987" i="1"/>
  <c r="Y2979" i="1"/>
  <c r="X2979" i="1"/>
  <c r="Y2971" i="1"/>
  <c r="X2971" i="1"/>
  <c r="Y2963" i="1"/>
  <c r="X2963" i="1"/>
  <c r="Y2955" i="1"/>
  <c r="X2955" i="1"/>
  <c r="Y2947" i="1"/>
  <c r="X2947" i="1"/>
  <c r="Y2939" i="1"/>
  <c r="X2939" i="1"/>
  <c r="Y2931" i="1"/>
  <c r="X2931" i="1"/>
  <c r="Y2923" i="1"/>
  <c r="X2923" i="1"/>
  <c r="Y2915" i="1"/>
  <c r="X2915" i="1"/>
  <c r="Y2907" i="1"/>
  <c r="X2907" i="1"/>
  <c r="Y2899" i="1"/>
  <c r="X2899" i="1"/>
  <c r="Y2891" i="1"/>
  <c r="X2891" i="1"/>
  <c r="Y2883" i="1"/>
  <c r="X2883" i="1"/>
  <c r="Y2875" i="1"/>
  <c r="X2875" i="1"/>
  <c r="Y2867" i="1"/>
  <c r="X2867" i="1"/>
  <c r="Y2859" i="1"/>
  <c r="X2859" i="1"/>
  <c r="Y2851" i="1"/>
  <c r="X2851" i="1"/>
  <c r="Y2843" i="1"/>
  <c r="X2843" i="1"/>
  <c r="Y2835" i="1"/>
  <c r="X2835" i="1"/>
  <c r="Y2827" i="1"/>
  <c r="X2827" i="1"/>
  <c r="Y2819" i="1"/>
  <c r="X2819" i="1"/>
  <c r="Y2811" i="1"/>
  <c r="X2811" i="1"/>
  <c r="Y2803" i="1"/>
  <c r="X2803" i="1"/>
  <c r="Y2795" i="1"/>
  <c r="X2795" i="1"/>
  <c r="Y2787" i="1"/>
  <c r="X2787" i="1"/>
  <c r="Y2779" i="1"/>
  <c r="X2779" i="1"/>
  <c r="Y2771" i="1"/>
  <c r="X2771" i="1"/>
  <c r="Y2763" i="1"/>
  <c r="X2763" i="1"/>
  <c r="Y2755" i="1"/>
  <c r="X2755" i="1"/>
  <c r="Y2747" i="1"/>
  <c r="X2747" i="1"/>
  <c r="Y2739" i="1"/>
  <c r="X2739" i="1"/>
  <c r="Y2731" i="1"/>
  <c r="X2731" i="1"/>
  <c r="Y2723" i="1"/>
  <c r="X2723" i="1"/>
  <c r="Y2715" i="1"/>
  <c r="X2715" i="1"/>
  <c r="Y2707" i="1"/>
  <c r="X2707" i="1"/>
  <c r="Y2699" i="1"/>
  <c r="X2699" i="1"/>
  <c r="Y2691" i="1"/>
  <c r="X2691" i="1"/>
  <c r="Y2683" i="1"/>
  <c r="X2683" i="1"/>
  <c r="Y2675" i="1"/>
  <c r="X2675" i="1"/>
  <c r="Y2667" i="1"/>
  <c r="X2667" i="1"/>
  <c r="Y2659" i="1"/>
  <c r="X2659" i="1"/>
  <c r="Y2651" i="1"/>
  <c r="X2651" i="1"/>
  <c r="Y2643" i="1"/>
  <c r="X2643" i="1"/>
  <c r="Y2635" i="1"/>
  <c r="X2635" i="1"/>
  <c r="Y2627" i="1"/>
  <c r="X2627" i="1"/>
  <c r="Y2619" i="1"/>
  <c r="X2619" i="1"/>
  <c r="Y2611" i="1"/>
  <c r="X2611" i="1"/>
  <c r="Y2603" i="1"/>
  <c r="X2603" i="1"/>
  <c r="Y2595" i="1"/>
  <c r="X2595" i="1"/>
  <c r="Y2587" i="1"/>
  <c r="X2587" i="1"/>
  <c r="Y2579" i="1"/>
  <c r="X2579" i="1"/>
  <c r="Y2571" i="1"/>
  <c r="X2571" i="1"/>
  <c r="Y2563" i="1"/>
  <c r="X2563" i="1"/>
  <c r="Y2555" i="1"/>
  <c r="X2555" i="1"/>
  <c r="Y2547" i="1"/>
  <c r="X2547" i="1"/>
  <c r="Y2539" i="1"/>
  <c r="X2539" i="1"/>
  <c r="Y2531" i="1"/>
  <c r="X2531" i="1"/>
  <c r="Y2523" i="1"/>
  <c r="X2523" i="1"/>
  <c r="Y2515" i="1"/>
  <c r="X2515" i="1"/>
  <c r="Y2507" i="1"/>
  <c r="X2507" i="1"/>
  <c r="Y2499" i="1"/>
  <c r="X2499" i="1"/>
  <c r="Y2491" i="1"/>
  <c r="X2491" i="1"/>
  <c r="Y2483" i="1"/>
  <c r="X2483" i="1"/>
  <c r="Y2475" i="1"/>
  <c r="X2475" i="1"/>
  <c r="Y2467" i="1"/>
  <c r="X2467" i="1"/>
  <c r="Y2459" i="1"/>
  <c r="X2459" i="1"/>
  <c r="Y2451" i="1"/>
  <c r="X2451" i="1"/>
  <c r="Y2443" i="1"/>
  <c r="X2443" i="1"/>
  <c r="Y2435" i="1"/>
  <c r="X2435" i="1"/>
  <c r="Y2427" i="1"/>
  <c r="X2427" i="1"/>
  <c r="Y2419" i="1"/>
  <c r="X2419" i="1"/>
  <c r="Y2411" i="1"/>
  <c r="X2411" i="1"/>
  <c r="Y2403" i="1"/>
  <c r="X2403" i="1"/>
  <c r="Y2395" i="1"/>
  <c r="X2395" i="1"/>
  <c r="Y2387" i="1"/>
  <c r="X2387" i="1"/>
  <c r="Y2379" i="1"/>
  <c r="X2379" i="1"/>
  <c r="Y2371" i="1"/>
  <c r="X2371" i="1"/>
  <c r="Y2363" i="1"/>
  <c r="X2363" i="1"/>
  <c r="Y2355" i="1"/>
  <c r="X2355" i="1"/>
  <c r="Y2347" i="1"/>
  <c r="X2347" i="1"/>
  <c r="Y2339" i="1"/>
  <c r="X2339" i="1"/>
  <c r="Y2331" i="1"/>
  <c r="X2331" i="1"/>
  <c r="Y2323" i="1"/>
  <c r="X2323" i="1"/>
  <c r="Y2315" i="1"/>
  <c r="X2315" i="1"/>
  <c r="Y2307" i="1"/>
  <c r="X2307" i="1"/>
  <c r="Y2299" i="1"/>
  <c r="X2299" i="1"/>
  <c r="Y2291" i="1"/>
  <c r="X2291" i="1"/>
  <c r="Y2283" i="1"/>
  <c r="X2283" i="1"/>
  <c r="Y2275" i="1"/>
  <c r="X2275" i="1"/>
  <c r="Y2267" i="1"/>
  <c r="X2267" i="1"/>
  <c r="Y2259" i="1"/>
  <c r="X2259" i="1"/>
  <c r="Y2251" i="1"/>
  <c r="X2251" i="1"/>
  <c r="Y2243" i="1"/>
  <c r="X2243" i="1"/>
  <c r="Y2235" i="1"/>
  <c r="X2235" i="1"/>
  <c r="Y2227" i="1"/>
  <c r="X2227" i="1"/>
  <c r="Y2219" i="1"/>
  <c r="X2219" i="1"/>
  <c r="Y2211" i="1"/>
  <c r="X2211" i="1"/>
  <c r="Y2203" i="1"/>
  <c r="X2203" i="1"/>
  <c r="Y2195" i="1"/>
  <c r="X2195" i="1"/>
  <c r="Y2187" i="1"/>
  <c r="X2187" i="1"/>
  <c r="Y2179" i="1"/>
  <c r="X2179" i="1"/>
  <c r="Y2171" i="1"/>
  <c r="X2171" i="1"/>
  <c r="Y2163" i="1"/>
  <c r="X2163" i="1"/>
  <c r="Y2155" i="1"/>
  <c r="X2155" i="1"/>
  <c r="Y2147" i="1"/>
  <c r="X2147" i="1"/>
  <c r="Y2139" i="1"/>
  <c r="X2139" i="1"/>
  <c r="Y2131" i="1"/>
  <c r="X2131" i="1"/>
  <c r="Y2123" i="1"/>
  <c r="X2123" i="1"/>
  <c r="Y2115" i="1"/>
  <c r="X2115" i="1"/>
  <c r="Y2107" i="1"/>
  <c r="X2107" i="1"/>
  <c r="Y2099" i="1"/>
  <c r="X2099" i="1"/>
  <c r="Y2091" i="1"/>
  <c r="X2091" i="1"/>
  <c r="Y2083" i="1"/>
  <c r="X2083" i="1"/>
  <c r="Y2075" i="1"/>
  <c r="X2075" i="1"/>
  <c r="Y2067" i="1"/>
  <c r="X2067" i="1"/>
  <c r="Y2059" i="1"/>
  <c r="X2059" i="1"/>
  <c r="Y2051" i="1"/>
  <c r="X2051" i="1"/>
  <c r="Y2043" i="1"/>
  <c r="X2043" i="1"/>
  <c r="Y2035" i="1"/>
  <c r="X2035" i="1"/>
  <c r="Y2027" i="1"/>
  <c r="X2027" i="1"/>
  <c r="Y2019" i="1"/>
  <c r="X2019" i="1"/>
  <c r="Y2011" i="1"/>
  <c r="X2011" i="1"/>
  <c r="Y2003" i="1"/>
  <c r="X2003" i="1"/>
  <c r="Y1995" i="1"/>
  <c r="X1995" i="1"/>
  <c r="Y1987" i="1"/>
  <c r="X1987" i="1"/>
  <c r="Y1979" i="1"/>
  <c r="X1979" i="1"/>
  <c r="Y1971" i="1"/>
  <c r="X1971" i="1"/>
  <c r="Y1963" i="1"/>
  <c r="X1963" i="1"/>
  <c r="Y1955" i="1"/>
  <c r="X1955" i="1"/>
  <c r="Y1947" i="1"/>
  <c r="X1947" i="1"/>
  <c r="Y1939" i="1"/>
  <c r="X1939" i="1"/>
  <c r="Y1931" i="1"/>
  <c r="X1931" i="1"/>
  <c r="Y1923" i="1"/>
  <c r="X1923" i="1"/>
  <c r="Y1915" i="1"/>
  <c r="X1915" i="1"/>
  <c r="Y1907" i="1"/>
  <c r="X1907" i="1"/>
  <c r="Y1899" i="1"/>
  <c r="X1899" i="1"/>
  <c r="Y1891" i="1"/>
  <c r="X1891" i="1"/>
  <c r="Y1883" i="1"/>
  <c r="X1883" i="1"/>
  <c r="Y1875" i="1"/>
  <c r="X1875" i="1"/>
  <c r="Y1867" i="1"/>
  <c r="X1867" i="1"/>
  <c r="Y1859" i="1"/>
  <c r="X1859" i="1"/>
  <c r="Y1851" i="1"/>
  <c r="X1851" i="1"/>
  <c r="Y1843" i="1"/>
  <c r="X1843" i="1"/>
  <c r="Y1835" i="1"/>
  <c r="X1835" i="1"/>
  <c r="Y1827" i="1"/>
  <c r="X1827" i="1"/>
  <c r="Y1819" i="1"/>
  <c r="X1819" i="1"/>
  <c r="Y1811" i="1"/>
  <c r="X1811" i="1"/>
  <c r="Y1803" i="1"/>
  <c r="X1803" i="1"/>
  <c r="Y1795" i="1"/>
  <c r="X1795" i="1"/>
  <c r="Y1787" i="1"/>
  <c r="X1787" i="1"/>
  <c r="Y1779" i="1"/>
  <c r="X1779" i="1"/>
  <c r="Y1771" i="1"/>
  <c r="X1771" i="1"/>
  <c r="Y1763" i="1"/>
  <c r="X1763" i="1"/>
  <c r="Y1755" i="1"/>
  <c r="X1755" i="1"/>
  <c r="Y1747" i="1"/>
  <c r="X1747" i="1"/>
  <c r="Y1739" i="1"/>
  <c r="X1739" i="1"/>
  <c r="Y1731" i="1"/>
  <c r="X1731" i="1"/>
  <c r="Y1723" i="1"/>
  <c r="X1723" i="1"/>
  <c r="Y1715" i="1"/>
  <c r="X1715" i="1"/>
  <c r="Y1707" i="1"/>
  <c r="X1707" i="1"/>
  <c r="Y1699" i="1"/>
  <c r="X1699" i="1"/>
  <c r="Y1691" i="1"/>
  <c r="X1691" i="1"/>
  <c r="Y1683" i="1"/>
  <c r="X1683" i="1"/>
  <c r="Y1675" i="1"/>
  <c r="X1675" i="1"/>
  <c r="Y1667" i="1"/>
  <c r="X1667" i="1"/>
  <c r="Y1659" i="1"/>
  <c r="X1659" i="1"/>
  <c r="Y1651" i="1"/>
  <c r="X1651" i="1"/>
  <c r="Y1643" i="1"/>
  <c r="X1643" i="1"/>
  <c r="Y1635" i="1"/>
  <c r="X1635" i="1"/>
  <c r="Y1627" i="1"/>
  <c r="X1627" i="1"/>
  <c r="Y1619" i="1"/>
  <c r="X1619" i="1"/>
  <c r="Y1611" i="1"/>
  <c r="X1611" i="1"/>
  <c r="Y1603" i="1"/>
  <c r="X1603" i="1"/>
  <c r="Y1595" i="1"/>
  <c r="X1595" i="1"/>
  <c r="Y1587" i="1"/>
  <c r="X1587" i="1"/>
  <c r="Y1579" i="1"/>
  <c r="X1579" i="1"/>
  <c r="Y1571" i="1"/>
  <c r="X1571" i="1"/>
  <c r="Y1563" i="1"/>
  <c r="X1563" i="1"/>
  <c r="Y1555" i="1"/>
  <c r="X1555" i="1"/>
  <c r="Y1547" i="1"/>
  <c r="X1547" i="1"/>
  <c r="Y1539" i="1"/>
  <c r="X1539" i="1"/>
  <c r="Y1531" i="1"/>
  <c r="X1531" i="1"/>
  <c r="Y1523" i="1"/>
  <c r="X1523" i="1"/>
  <c r="Y1515" i="1"/>
  <c r="X1515" i="1"/>
  <c r="Y1507" i="1"/>
  <c r="X1507" i="1"/>
  <c r="Y1499" i="1"/>
  <c r="X1499" i="1"/>
  <c r="Y1491" i="1"/>
  <c r="X1491" i="1"/>
  <c r="Y1483" i="1"/>
  <c r="X1483" i="1"/>
  <c r="Y1475" i="1"/>
  <c r="X1475" i="1"/>
  <c r="Y1467" i="1"/>
  <c r="X1467" i="1"/>
  <c r="Y1459" i="1"/>
  <c r="X1459" i="1"/>
  <c r="Y1451" i="1"/>
  <c r="X1451" i="1"/>
  <c r="Y1443" i="1"/>
  <c r="X1443" i="1"/>
  <c r="Y1435" i="1"/>
  <c r="X1435" i="1"/>
  <c r="Y1427" i="1"/>
  <c r="X1427" i="1"/>
  <c r="Y1419" i="1"/>
  <c r="X1419" i="1"/>
  <c r="Y1411" i="1"/>
  <c r="X1411" i="1"/>
  <c r="Y1403" i="1"/>
  <c r="X1403" i="1"/>
  <c r="Y1395" i="1"/>
  <c r="X1395" i="1"/>
  <c r="Y1387" i="1"/>
  <c r="X1387" i="1"/>
  <c r="Y1379" i="1"/>
  <c r="X1379" i="1"/>
  <c r="Y1371" i="1"/>
  <c r="X1371" i="1"/>
  <c r="Y1363" i="1"/>
  <c r="X1363" i="1"/>
  <c r="Y1355" i="1"/>
  <c r="X1355" i="1"/>
  <c r="Y1347" i="1"/>
  <c r="X1347" i="1"/>
  <c r="Y1339" i="1"/>
  <c r="X1339" i="1"/>
  <c r="Y1331" i="1"/>
  <c r="X1331" i="1"/>
  <c r="Y1323" i="1"/>
  <c r="X1323" i="1"/>
  <c r="Y1315" i="1"/>
  <c r="X1315" i="1"/>
  <c r="Y4114" i="1"/>
  <c r="X4114" i="1"/>
  <c r="Y4106" i="1"/>
  <c r="X4106" i="1"/>
  <c r="Y4098" i="1"/>
  <c r="X4098" i="1"/>
  <c r="Y4090" i="1"/>
  <c r="X4090" i="1"/>
  <c r="Y4082" i="1"/>
  <c r="X4082" i="1"/>
  <c r="Y4074" i="1"/>
  <c r="X4074" i="1"/>
  <c r="Y4066" i="1"/>
  <c r="X4066" i="1"/>
  <c r="Y4058" i="1"/>
  <c r="X4058" i="1"/>
  <c r="Y4050" i="1"/>
  <c r="X4050" i="1"/>
  <c r="Y4042" i="1"/>
  <c r="X4042" i="1"/>
  <c r="Y4034" i="1"/>
  <c r="X4034" i="1"/>
  <c r="Y4026" i="1"/>
  <c r="X4026" i="1"/>
  <c r="Y4018" i="1"/>
  <c r="X4018" i="1"/>
  <c r="Y4010" i="1"/>
  <c r="X4010" i="1"/>
  <c r="Y4002" i="1"/>
  <c r="X4002" i="1"/>
  <c r="Y3994" i="1"/>
  <c r="X3994" i="1"/>
  <c r="Y3986" i="1"/>
  <c r="X3986" i="1"/>
  <c r="Y3978" i="1"/>
  <c r="X3978" i="1"/>
  <c r="Y3970" i="1"/>
  <c r="X3970" i="1"/>
  <c r="Y3962" i="1"/>
  <c r="X3962" i="1"/>
  <c r="Y3954" i="1"/>
  <c r="X3954" i="1"/>
  <c r="Y3946" i="1"/>
  <c r="X3946" i="1"/>
  <c r="Y3938" i="1"/>
  <c r="X3938" i="1"/>
  <c r="Y3930" i="1"/>
  <c r="X3930" i="1"/>
  <c r="Y3922" i="1"/>
  <c r="X3922" i="1"/>
  <c r="Y3914" i="1"/>
  <c r="X3914" i="1"/>
  <c r="Y3906" i="1"/>
  <c r="X3906" i="1"/>
  <c r="Y3898" i="1"/>
  <c r="X3898" i="1"/>
  <c r="Y3890" i="1"/>
  <c r="X3890" i="1"/>
  <c r="Y3882" i="1"/>
  <c r="X3882" i="1"/>
  <c r="Y3874" i="1"/>
  <c r="X3874" i="1"/>
  <c r="Y3866" i="1"/>
  <c r="X3866" i="1"/>
  <c r="Y3858" i="1"/>
  <c r="X3858" i="1"/>
  <c r="Y3850" i="1"/>
  <c r="X3850" i="1"/>
  <c r="Y3842" i="1"/>
  <c r="X3842" i="1"/>
  <c r="Y3834" i="1"/>
  <c r="X3834" i="1"/>
  <c r="Y3826" i="1"/>
  <c r="X3826" i="1"/>
  <c r="Y3818" i="1"/>
  <c r="X3818" i="1"/>
  <c r="Y3810" i="1"/>
  <c r="X3810" i="1"/>
  <c r="Y3802" i="1"/>
  <c r="X3802" i="1"/>
  <c r="Y3794" i="1"/>
  <c r="X3794" i="1"/>
  <c r="Y3786" i="1"/>
  <c r="X3786" i="1"/>
  <c r="Y3778" i="1"/>
  <c r="X3778" i="1"/>
  <c r="Y3770" i="1"/>
  <c r="X3770" i="1"/>
  <c r="Y3762" i="1"/>
  <c r="X3762" i="1"/>
  <c r="Y3754" i="1"/>
  <c r="X3754" i="1"/>
  <c r="Y3746" i="1"/>
  <c r="X3746" i="1"/>
  <c r="Y3738" i="1"/>
  <c r="X3738" i="1"/>
  <c r="Y3730" i="1"/>
  <c r="X3730" i="1"/>
  <c r="Y3722" i="1"/>
  <c r="X3722" i="1"/>
  <c r="Y3714" i="1"/>
  <c r="X3714" i="1"/>
  <c r="Y3706" i="1"/>
  <c r="X3706" i="1"/>
  <c r="Y3698" i="1"/>
  <c r="X3698" i="1"/>
  <c r="Y3690" i="1"/>
  <c r="X3690" i="1"/>
  <c r="Y3682" i="1"/>
  <c r="X3682" i="1"/>
  <c r="Y3674" i="1"/>
  <c r="X3674" i="1"/>
  <c r="Y3666" i="1"/>
  <c r="X3666" i="1"/>
  <c r="Y3658" i="1"/>
  <c r="X3658" i="1"/>
  <c r="Y3650" i="1"/>
  <c r="X3650" i="1"/>
  <c r="Y3642" i="1"/>
  <c r="X3642" i="1"/>
  <c r="Y3634" i="1"/>
  <c r="X3634" i="1"/>
  <c r="Y3626" i="1"/>
  <c r="X3626" i="1"/>
  <c r="Y3618" i="1"/>
  <c r="X3618" i="1"/>
  <c r="Y3610" i="1"/>
  <c r="X3610" i="1"/>
  <c r="Y3602" i="1"/>
  <c r="X3602" i="1"/>
  <c r="Y3594" i="1"/>
  <c r="X3594" i="1"/>
  <c r="Y3586" i="1"/>
  <c r="X3586" i="1"/>
  <c r="Y3578" i="1"/>
  <c r="X3578" i="1"/>
  <c r="Y3570" i="1"/>
  <c r="X3570" i="1"/>
  <c r="Y3562" i="1"/>
  <c r="X3562" i="1"/>
  <c r="Y3554" i="1"/>
  <c r="X3554" i="1"/>
  <c r="Y3546" i="1"/>
  <c r="X3546" i="1"/>
  <c r="Y3538" i="1"/>
  <c r="X3538" i="1"/>
  <c r="Y3530" i="1"/>
  <c r="X3530" i="1"/>
  <c r="Y3522" i="1"/>
  <c r="X3522" i="1"/>
  <c r="Y3514" i="1"/>
  <c r="X3514" i="1"/>
  <c r="Y3506" i="1"/>
  <c r="X3506" i="1"/>
  <c r="Y3498" i="1"/>
  <c r="X3498" i="1"/>
  <c r="Y3490" i="1"/>
  <c r="X3490" i="1"/>
  <c r="Y3482" i="1"/>
  <c r="X3482" i="1"/>
  <c r="Y3474" i="1"/>
  <c r="X3474" i="1"/>
  <c r="Y3466" i="1"/>
  <c r="X3466" i="1"/>
  <c r="Y3458" i="1"/>
  <c r="X3458" i="1"/>
  <c r="Y3450" i="1"/>
  <c r="X3450" i="1"/>
  <c r="Y3442" i="1"/>
  <c r="X3442" i="1"/>
  <c r="Y3434" i="1"/>
  <c r="X3434" i="1"/>
  <c r="Y3426" i="1"/>
  <c r="X3426" i="1"/>
  <c r="Y3418" i="1"/>
  <c r="X3418" i="1"/>
  <c r="Y3410" i="1"/>
  <c r="X3410" i="1"/>
  <c r="Y3402" i="1"/>
  <c r="X3402" i="1"/>
  <c r="Y3394" i="1"/>
  <c r="X3394" i="1"/>
  <c r="Y3386" i="1"/>
  <c r="X3386" i="1"/>
  <c r="Y3378" i="1"/>
  <c r="X3378" i="1"/>
  <c r="Y3370" i="1"/>
  <c r="X3370" i="1"/>
  <c r="Y3362" i="1"/>
  <c r="X3362" i="1"/>
  <c r="Y3354" i="1"/>
  <c r="X3354" i="1"/>
  <c r="Y3346" i="1"/>
  <c r="X3346" i="1"/>
  <c r="Y3338" i="1"/>
  <c r="X3338" i="1"/>
  <c r="Y3330" i="1"/>
  <c r="X3330" i="1"/>
  <c r="Y3322" i="1"/>
  <c r="X3322" i="1"/>
  <c r="Y3314" i="1"/>
  <c r="X3314" i="1"/>
  <c r="Y3306" i="1"/>
  <c r="X3306" i="1"/>
  <c r="Y3298" i="1"/>
  <c r="X3298" i="1"/>
  <c r="Y3290" i="1"/>
  <c r="X3290" i="1"/>
  <c r="Y3282" i="1"/>
  <c r="X3282" i="1"/>
  <c r="Y3274" i="1"/>
  <c r="X3274" i="1"/>
  <c r="Y3266" i="1"/>
  <c r="X3266" i="1"/>
  <c r="Y3258" i="1"/>
  <c r="X3258" i="1"/>
  <c r="Y3250" i="1"/>
  <c r="X3250" i="1"/>
  <c r="Y3242" i="1"/>
  <c r="X3242" i="1"/>
  <c r="Y3234" i="1"/>
  <c r="X3234" i="1"/>
  <c r="Y3226" i="1"/>
  <c r="X3226" i="1"/>
  <c r="Y3218" i="1"/>
  <c r="X3218" i="1"/>
  <c r="Y3210" i="1"/>
  <c r="X3210" i="1"/>
  <c r="Y3202" i="1"/>
  <c r="X3202" i="1"/>
  <c r="Y3194" i="1"/>
  <c r="X3194" i="1"/>
  <c r="Y3186" i="1"/>
  <c r="X3186" i="1"/>
  <c r="Y3178" i="1"/>
  <c r="X3178" i="1"/>
  <c r="Y3170" i="1"/>
  <c r="X3170" i="1"/>
  <c r="Y3162" i="1"/>
  <c r="X3162" i="1"/>
  <c r="Y3154" i="1"/>
  <c r="X3154" i="1"/>
  <c r="Y3146" i="1"/>
  <c r="X3146" i="1"/>
  <c r="Y3138" i="1"/>
  <c r="X3138" i="1"/>
  <c r="Y3130" i="1"/>
  <c r="X3130" i="1"/>
  <c r="Y3122" i="1"/>
  <c r="X3122" i="1"/>
  <c r="Y3114" i="1"/>
  <c r="X3114" i="1"/>
  <c r="Y3106" i="1"/>
  <c r="X3106" i="1"/>
  <c r="Y3098" i="1"/>
  <c r="X3098" i="1"/>
  <c r="Y3090" i="1"/>
  <c r="X3090" i="1"/>
  <c r="Y3082" i="1"/>
  <c r="X3082" i="1"/>
  <c r="Y3074" i="1"/>
  <c r="X3074" i="1"/>
  <c r="Y3066" i="1"/>
  <c r="X3066" i="1"/>
  <c r="Y3058" i="1"/>
  <c r="X3058" i="1"/>
  <c r="Y3050" i="1"/>
  <c r="X3050" i="1"/>
  <c r="Y3042" i="1"/>
  <c r="X3042" i="1"/>
  <c r="Y3034" i="1"/>
  <c r="X3034" i="1"/>
  <c r="Y3026" i="1"/>
  <c r="X3026" i="1"/>
  <c r="Y3018" i="1"/>
  <c r="X3018" i="1"/>
  <c r="Y3010" i="1"/>
  <c r="X3010" i="1"/>
  <c r="Y3002" i="1"/>
  <c r="X3002" i="1"/>
  <c r="Y2994" i="1"/>
  <c r="X2994" i="1"/>
  <c r="Y2986" i="1"/>
  <c r="X2986" i="1"/>
  <c r="Y2978" i="1"/>
  <c r="X2978" i="1"/>
  <c r="Y2970" i="1"/>
  <c r="X2970" i="1"/>
  <c r="Y2962" i="1"/>
  <c r="X2962" i="1"/>
  <c r="Y2954" i="1"/>
  <c r="X2954" i="1"/>
  <c r="Y2946" i="1"/>
  <c r="X2946" i="1"/>
  <c r="Y2938" i="1"/>
  <c r="X2938" i="1"/>
  <c r="Y2930" i="1"/>
  <c r="X2930" i="1"/>
  <c r="Y2922" i="1"/>
  <c r="X2922" i="1"/>
  <c r="Y2914" i="1"/>
  <c r="X2914" i="1"/>
  <c r="Y2906" i="1"/>
  <c r="X2906" i="1"/>
  <c r="Y2898" i="1"/>
  <c r="X2898" i="1"/>
  <c r="Y2890" i="1"/>
  <c r="X2890" i="1"/>
  <c r="Y2882" i="1"/>
  <c r="X2882" i="1"/>
  <c r="Y2874" i="1"/>
  <c r="X2874" i="1"/>
  <c r="Y2866" i="1"/>
  <c r="X2866" i="1"/>
  <c r="Y2858" i="1"/>
  <c r="X2858" i="1"/>
  <c r="Y2850" i="1"/>
  <c r="X2850" i="1"/>
  <c r="Y2842" i="1"/>
  <c r="X2842" i="1"/>
  <c r="Y2834" i="1"/>
  <c r="X2834" i="1"/>
  <c r="Y2826" i="1"/>
  <c r="X2826" i="1"/>
  <c r="Y2818" i="1"/>
  <c r="X2818" i="1"/>
  <c r="Y2810" i="1"/>
  <c r="X2810" i="1"/>
  <c r="Y2802" i="1"/>
  <c r="X2802" i="1"/>
  <c r="Y2794" i="1"/>
  <c r="X2794" i="1"/>
  <c r="Y2786" i="1"/>
  <c r="X2786" i="1"/>
  <c r="Y2778" i="1"/>
  <c r="X2778" i="1"/>
  <c r="Y2770" i="1"/>
  <c r="X2770" i="1"/>
  <c r="Y2762" i="1"/>
  <c r="X2762" i="1"/>
  <c r="Y2754" i="1"/>
  <c r="X2754" i="1"/>
  <c r="Y2746" i="1"/>
  <c r="X2746" i="1"/>
  <c r="Y2738" i="1"/>
  <c r="X2738" i="1"/>
  <c r="Y2730" i="1"/>
  <c r="X2730" i="1"/>
  <c r="Y2722" i="1"/>
  <c r="X2722" i="1"/>
  <c r="Y2714" i="1"/>
  <c r="X2714" i="1"/>
  <c r="Y2706" i="1"/>
  <c r="X2706" i="1"/>
  <c r="Y2698" i="1"/>
  <c r="X2698" i="1"/>
  <c r="Y2690" i="1"/>
  <c r="X2690" i="1"/>
  <c r="Y2682" i="1"/>
  <c r="X2682" i="1"/>
  <c r="Y2674" i="1"/>
  <c r="X2674" i="1"/>
  <c r="Y2666" i="1"/>
  <c r="X2666" i="1"/>
  <c r="Y2658" i="1"/>
  <c r="X2658" i="1"/>
  <c r="Y2650" i="1"/>
  <c r="X2650" i="1"/>
  <c r="Y2642" i="1"/>
  <c r="X2642" i="1"/>
  <c r="Y2634" i="1"/>
  <c r="X2634" i="1"/>
  <c r="Y2626" i="1"/>
  <c r="X2626" i="1"/>
  <c r="Y2618" i="1"/>
  <c r="X2618" i="1"/>
  <c r="Y2610" i="1"/>
  <c r="X2610" i="1"/>
  <c r="Y2602" i="1"/>
  <c r="X2602" i="1"/>
  <c r="Y2594" i="1"/>
  <c r="X2594" i="1"/>
  <c r="Y2586" i="1"/>
  <c r="X2586" i="1"/>
  <c r="Y2578" i="1"/>
  <c r="X2578" i="1"/>
  <c r="Y2570" i="1"/>
  <c r="X2570" i="1"/>
  <c r="Y2562" i="1"/>
  <c r="X2562" i="1"/>
  <c r="Y2554" i="1"/>
  <c r="X2554" i="1"/>
  <c r="Y2546" i="1"/>
  <c r="X2546" i="1"/>
  <c r="Y2538" i="1"/>
  <c r="X2538" i="1"/>
  <c r="Y2530" i="1"/>
  <c r="X2530" i="1"/>
  <c r="Y2522" i="1"/>
  <c r="X2522" i="1"/>
  <c r="Y2514" i="1"/>
  <c r="X2514" i="1"/>
  <c r="Y2506" i="1"/>
  <c r="X2506" i="1"/>
  <c r="Y2498" i="1"/>
  <c r="X2498" i="1"/>
  <c r="Y2490" i="1"/>
  <c r="X2490" i="1"/>
  <c r="Y2482" i="1"/>
  <c r="X2482" i="1"/>
  <c r="Y2474" i="1"/>
  <c r="X2474" i="1"/>
  <c r="Y2466" i="1"/>
  <c r="X2466" i="1"/>
  <c r="Y2458" i="1"/>
  <c r="X2458" i="1"/>
  <c r="Y2450" i="1"/>
  <c r="X2450" i="1"/>
  <c r="Y2442" i="1"/>
  <c r="X2442" i="1"/>
  <c r="Y2434" i="1"/>
  <c r="X2434" i="1"/>
  <c r="Y2426" i="1"/>
  <c r="X2426" i="1"/>
  <c r="Y2418" i="1"/>
  <c r="X2418" i="1"/>
  <c r="Y2410" i="1"/>
  <c r="X2410" i="1"/>
  <c r="Y2402" i="1"/>
  <c r="X2402" i="1"/>
  <c r="Y2394" i="1"/>
  <c r="X2394" i="1"/>
  <c r="Y3217" i="1"/>
  <c r="X3217" i="1"/>
  <c r="Y3209" i="1"/>
  <c r="X3209" i="1"/>
  <c r="Y3201" i="1"/>
  <c r="X3201" i="1"/>
  <c r="Y3193" i="1"/>
  <c r="X3193" i="1"/>
  <c r="Y3185" i="1"/>
  <c r="X3185" i="1"/>
  <c r="Y3177" i="1"/>
  <c r="X3177" i="1"/>
  <c r="Y3169" i="1"/>
  <c r="X3169" i="1"/>
  <c r="Y3161" i="1"/>
  <c r="X3161" i="1"/>
  <c r="Y3153" i="1"/>
  <c r="X3153" i="1"/>
  <c r="Y3145" i="1"/>
  <c r="X3145" i="1"/>
  <c r="Y3137" i="1"/>
  <c r="X3137" i="1"/>
  <c r="Y3129" i="1"/>
  <c r="X3129" i="1"/>
  <c r="Y3121" i="1"/>
  <c r="X3121" i="1"/>
  <c r="Y3113" i="1"/>
  <c r="X3113" i="1"/>
  <c r="Y3105" i="1"/>
  <c r="X3105" i="1"/>
  <c r="Y3097" i="1"/>
  <c r="X3097" i="1"/>
  <c r="Y3089" i="1"/>
  <c r="X3089" i="1"/>
  <c r="Y3081" i="1"/>
  <c r="X3081" i="1"/>
  <c r="Y3073" i="1"/>
  <c r="X3073" i="1"/>
  <c r="Y3065" i="1"/>
  <c r="X3065" i="1"/>
  <c r="Y3057" i="1"/>
  <c r="X3057" i="1"/>
  <c r="Y3049" i="1"/>
  <c r="X3049" i="1"/>
  <c r="Y3041" i="1"/>
  <c r="X3041" i="1"/>
  <c r="Y3033" i="1"/>
  <c r="X3033" i="1"/>
  <c r="Y3025" i="1"/>
  <c r="X3025" i="1"/>
  <c r="Y3017" i="1"/>
  <c r="X3017" i="1"/>
  <c r="Y3009" i="1"/>
  <c r="X3009" i="1"/>
  <c r="Y3001" i="1"/>
  <c r="X3001" i="1"/>
  <c r="Y2993" i="1"/>
  <c r="X2993" i="1"/>
  <c r="Y2985" i="1"/>
  <c r="X2985" i="1"/>
  <c r="Y2977" i="1"/>
  <c r="X2977" i="1"/>
  <c r="Y2969" i="1"/>
  <c r="X2969" i="1"/>
  <c r="Y2961" i="1"/>
  <c r="X2961" i="1"/>
  <c r="Y2953" i="1"/>
  <c r="X2953" i="1"/>
  <c r="Y2945" i="1"/>
  <c r="X2945" i="1"/>
  <c r="Y2937" i="1"/>
  <c r="X2937" i="1"/>
  <c r="Y2929" i="1"/>
  <c r="X2929" i="1"/>
  <c r="Y2921" i="1"/>
  <c r="X2921" i="1"/>
  <c r="Y2913" i="1"/>
  <c r="X2913" i="1"/>
  <c r="Y2905" i="1"/>
  <c r="X2905" i="1"/>
  <c r="Y2897" i="1"/>
  <c r="X2897" i="1"/>
  <c r="Y2889" i="1"/>
  <c r="X2889" i="1"/>
  <c r="Y2881" i="1"/>
  <c r="X2881" i="1"/>
  <c r="Y2873" i="1"/>
  <c r="X2873" i="1"/>
  <c r="Y2865" i="1"/>
  <c r="X2865" i="1"/>
  <c r="Y2857" i="1"/>
  <c r="X2857" i="1"/>
  <c r="Y2849" i="1"/>
  <c r="X2849" i="1"/>
  <c r="Y2841" i="1"/>
  <c r="X2841" i="1"/>
  <c r="Y2833" i="1"/>
  <c r="X2833" i="1"/>
  <c r="Y2825" i="1"/>
  <c r="X2825" i="1"/>
  <c r="Y2817" i="1"/>
  <c r="X2817" i="1"/>
  <c r="Y2809" i="1"/>
  <c r="X2809" i="1"/>
  <c r="Y2801" i="1"/>
  <c r="X2801" i="1"/>
  <c r="Y2793" i="1"/>
  <c r="X2793" i="1"/>
  <c r="Y2785" i="1"/>
  <c r="X2785" i="1"/>
  <c r="Y2777" i="1"/>
  <c r="X2777" i="1"/>
  <c r="Y2769" i="1"/>
  <c r="X2769" i="1"/>
  <c r="Y2761" i="1"/>
  <c r="X2761" i="1"/>
  <c r="Y2753" i="1"/>
  <c r="X2753" i="1"/>
  <c r="Y2745" i="1"/>
  <c r="X2745" i="1"/>
  <c r="Y2737" i="1"/>
  <c r="X2737" i="1"/>
  <c r="Y2729" i="1"/>
  <c r="X2729" i="1"/>
  <c r="Y2721" i="1"/>
  <c r="X2721" i="1"/>
  <c r="Y2713" i="1"/>
  <c r="X2713" i="1"/>
  <c r="Y2705" i="1"/>
  <c r="X2705" i="1"/>
  <c r="Y2697" i="1"/>
  <c r="X2697" i="1"/>
  <c r="Y2689" i="1"/>
  <c r="X2689" i="1"/>
  <c r="Y2681" i="1"/>
  <c r="X2681" i="1"/>
  <c r="Y2673" i="1"/>
  <c r="X2673" i="1"/>
  <c r="Y2665" i="1"/>
  <c r="X2665" i="1"/>
  <c r="Y2657" i="1"/>
  <c r="X2657" i="1"/>
  <c r="Y2649" i="1"/>
  <c r="X2649" i="1"/>
  <c r="Y2641" i="1"/>
  <c r="X2641" i="1"/>
  <c r="Y2633" i="1"/>
  <c r="X2633" i="1"/>
  <c r="Y2625" i="1"/>
  <c r="X2625" i="1"/>
  <c r="Y2617" i="1"/>
  <c r="X2617" i="1"/>
  <c r="Y2609" i="1"/>
  <c r="X2609" i="1"/>
  <c r="Y2601" i="1"/>
  <c r="X2601" i="1"/>
  <c r="Y2593" i="1"/>
  <c r="X2593" i="1"/>
  <c r="Y2585" i="1"/>
  <c r="X2585" i="1"/>
  <c r="Y2577" i="1"/>
  <c r="X2577" i="1"/>
  <c r="Y2569" i="1"/>
  <c r="X2569" i="1"/>
  <c r="Y2561" i="1"/>
  <c r="X2561" i="1"/>
  <c r="Y2553" i="1"/>
  <c r="X2553" i="1"/>
  <c r="Y2545" i="1"/>
  <c r="X2545" i="1"/>
  <c r="Y2537" i="1"/>
  <c r="X2537" i="1"/>
  <c r="Y2529" i="1"/>
  <c r="X2529" i="1"/>
  <c r="Y2521" i="1"/>
  <c r="X2521" i="1"/>
  <c r="Y2513" i="1"/>
  <c r="X2513" i="1"/>
  <c r="Y2505" i="1"/>
  <c r="X2505" i="1"/>
  <c r="Y2497" i="1"/>
  <c r="X2497" i="1"/>
  <c r="Y2489" i="1"/>
  <c r="X2489" i="1"/>
  <c r="Y2481" i="1"/>
  <c r="X2481" i="1"/>
  <c r="Y2473" i="1"/>
  <c r="X2473" i="1"/>
  <c r="Y2465" i="1"/>
  <c r="X2465" i="1"/>
  <c r="Y2457" i="1"/>
  <c r="X2457" i="1"/>
  <c r="Y2449" i="1"/>
  <c r="X2449" i="1"/>
  <c r="Y2441" i="1"/>
  <c r="X2441" i="1"/>
  <c r="Y2433" i="1"/>
  <c r="X2433" i="1"/>
  <c r="Y2425" i="1"/>
  <c r="X2425" i="1"/>
  <c r="Y2417" i="1"/>
  <c r="X2417" i="1"/>
  <c r="Y2409" i="1"/>
  <c r="X2409" i="1"/>
  <c r="Y2401" i="1"/>
  <c r="X2401" i="1"/>
  <c r="Y2393" i="1"/>
  <c r="X2393" i="1"/>
  <c r="Y2385" i="1"/>
  <c r="X2385" i="1"/>
  <c r="Y2377" i="1"/>
  <c r="X2377" i="1"/>
  <c r="Y2369" i="1"/>
  <c r="X2369" i="1"/>
  <c r="Y2361" i="1"/>
  <c r="X2361" i="1"/>
  <c r="Y2353" i="1"/>
  <c r="X2353" i="1"/>
  <c r="Y2345" i="1"/>
  <c r="X2345" i="1"/>
  <c r="Y2337" i="1"/>
  <c r="X2337" i="1"/>
  <c r="Y2329" i="1"/>
  <c r="X2329" i="1"/>
  <c r="Y2321" i="1"/>
  <c r="X2321" i="1"/>
  <c r="Y2313" i="1"/>
  <c r="X2313" i="1"/>
  <c r="Y2305" i="1"/>
  <c r="X2305" i="1"/>
  <c r="Y2297" i="1"/>
  <c r="X2297" i="1"/>
  <c r="Y2289" i="1"/>
  <c r="X2289" i="1"/>
  <c r="Y2281" i="1"/>
  <c r="X2281" i="1"/>
  <c r="Y2273" i="1"/>
  <c r="X2273" i="1"/>
  <c r="Y2265" i="1"/>
  <c r="X2265" i="1"/>
  <c r="Y2257" i="1"/>
  <c r="X2257" i="1"/>
  <c r="Y2249" i="1"/>
  <c r="X2249" i="1"/>
  <c r="Y2241" i="1"/>
  <c r="X2241" i="1"/>
  <c r="Y2233" i="1"/>
  <c r="X2233" i="1"/>
  <c r="Y2225" i="1"/>
  <c r="X2225" i="1"/>
  <c r="Y2217" i="1"/>
  <c r="X2217" i="1"/>
  <c r="Y2209" i="1"/>
  <c r="X2209" i="1"/>
  <c r="Y2201" i="1"/>
  <c r="X2201" i="1"/>
  <c r="Y2193" i="1"/>
  <c r="X2193" i="1"/>
  <c r="Y2185" i="1"/>
  <c r="X2185" i="1"/>
  <c r="Y2177" i="1"/>
  <c r="X2177" i="1"/>
  <c r="Y2169" i="1"/>
  <c r="X2169" i="1"/>
  <c r="Y2161" i="1"/>
  <c r="X2161" i="1"/>
  <c r="Y2153" i="1"/>
  <c r="X2153" i="1"/>
  <c r="Y2145" i="1"/>
  <c r="X2145" i="1"/>
  <c r="Y2137" i="1"/>
  <c r="X2137" i="1"/>
  <c r="Y2129" i="1"/>
  <c r="X2129" i="1"/>
  <c r="Y2121" i="1"/>
  <c r="X2121" i="1"/>
  <c r="Y2113" i="1"/>
  <c r="X2113" i="1"/>
  <c r="Y2105" i="1"/>
  <c r="X2105" i="1"/>
  <c r="Y2097" i="1"/>
  <c r="X2097" i="1"/>
  <c r="Y2089" i="1"/>
  <c r="X2089" i="1"/>
  <c r="Y2081" i="1"/>
  <c r="X2081" i="1"/>
  <c r="Y2073" i="1"/>
  <c r="X2073" i="1"/>
  <c r="Y2065" i="1"/>
  <c r="X2065" i="1"/>
  <c r="Y2057" i="1"/>
  <c r="X2057" i="1"/>
  <c r="Y2049" i="1"/>
  <c r="X2049" i="1"/>
  <c r="Y2041" i="1"/>
  <c r="X2041" i="1"/>
  <c r="Y2033" i="1"/>
  <c r="X2033" i="1"/>
  <c r="Y2025" i="1"/>
  <c r="X2025" i="1"/>
  <c r="Y2017" i="1"/>
  <c r="X2017" i="1"/>
  <c r="Y2009" i="1"/>
  <c r="X2009" i="1"/>
  <c r="Y2001" i="1"/>
  <c r="X2001" i="1"/>
  <c r="Y1993" i="1"/>
  <c r="X1993" i="1"/>
  <c r="Y1985" i="1"/>
  <c r="X1985" i="1"/>
  <c r="Y1977" i="1"/>
  <c r="X1977" i="1"/>
  <c r="Y1969" i="1"/>
  <c r="X1969" i="1"/>
  <c r="Y1961" i="1"/>
  <c r="X1961" i="1"/>
  <c r="Y1953" i="1"/>
  <c r="X1953" i="1"/>
  <c r="Y1945" i="1"/>
  <c r="X1945" i="1"/>
  <c r="Y1937" i="1"/>
  <c r="X1937" i="1"/>
  <c r="Y1929" i="1"/>
  <c r="X1929" i="1"/>
  <c r="Y1921" i="1"/>
  <c r="X1921" i="1"/>
  <c r="Y1913" i="1"/>
  <c r="X1913" i="1"/>
  <c r="Y1905" i="1"/>
  <c r="X1905" i="1"/>
  <c r="Y1897" i="1"/>
  <c r="X1897" i="1"/>
  <c r="Y1889" i="1"/>
  <c r="X1889" i="1"/>
  <c r="Y1881" i="1"/>
  <c r="X1881" i="1"/>
  <c r="Y1873" i="1"/>
  <c r="X1873" i="1"/>
  <c r="Y1865" i="1"/>
  <c r="X1865" i="1"/>
  <c r="Y1857" i="1"/>
  <c r="X1857" i="1"/>
  <c r="Y1849" i="1"/>
  <c r="X1849" i="1"/>
  <c r="Y1841" i="1"/>
  <c r="X1841" i="1"/>
  <c r="Y1833" i="1"/>
  <c r="X1833" i="1"/>
  <c r="Y1825" i="1"/>
  <c r="X1825" i="1"/>
  <c r="Y1817" i="1"/>
  <c r="X1817" i="1"/>
  <c r="Y1809" i="1"/>
  <c r="X1809" i="1"/>
  <c r="Y1801" i="1"/>
  <c r="X1801" i="1"/>
  <c r="Y1793" i="1"/>
  <c r="X1793" i="1"/>
  <c r="Y1785" i="1"/>
  <c r="X1785" i="1"/>
  <c r="Y1777" i="1"/>
  <c r="X1777" i="1"/>
  <c r="Y1769" i="1"/>
  <c r="X1769" i="1"/>
  <c r="Y1761" i="1"/>
  <c r="X1761" i="1"/>
  <c r="Y1753" i="1"/>
  <c r="X1753" i="1"/>
  <c r="Y1745" i="1"/>
  <c r="X1745" i="1"/>
  <c r="Y1737" i="1"/>
  <c r="X1737" i="1"/>
  <c r="Y1729" i="1"/>
  <c r="X1729" i="1"/>
  <c r="Y1721" i="1"/>
  <c r="X1721" i="1"/>
  <c r="Y1713" i="1"/>
  <c r="X1713" i="1"/>
  <c r="Y1705" i="1"/>
  <c r="X1705" i="1"/>
  <c r="Y1697" i="1"/>
  <c r="X1697" i="1"/>
  <c r="Y1689" i="1"/>
  <c r="X1689" i="1"/>
  <c r="Y1681" i="1"/>
  <c r="X1681" i="1"/>
  <c r="Y1673" i="1"/>
  <c r="X1673" i="1"/>
  <c r="Y1665" i="1"/>
  <c r="X1665" i="1"/>
  <c r="Y1657" i="1"/>
  <c r="X1657" i="1"/>
  <c r="Y1649" i="1"/>
  <c r="X1649" i="1"/>
  <c r="Y1641" i="1"/>
  <c r="X1641" i="1"/>
  <c r="Y1633" i="1"/>
  <c r="X1633" i="1"/>
  <c r="Y1625" i="1"/>
  <c r="X1625" i="1"/>
  <c r="Y1617" i="1"/>
  <c r="X1617" i="1"/>
  <c r="Y1609" i="1"/>
  <c r="X1609" i="1"/>
  <c r="Y1601" i="1"/>
  <c r="X1601" i="1"/>
  <c r="Y1593" i="1"/>
  <c r="X1593" i="1"/>
  <c r="Y1585" i="1"/>
  <c r="X1585" i="1"/>
  <c r="Y1577" i="1"/>
  <c r="X1577" i="1"/>
  <c r="Y1569" i="1"/>
  <c r="X1569" i="1"/>
  <c r="Y1561" i="1"/>
  <c r="X1561" i="1"/>
  <c r="Y1553" i="1"/>
  <c r="X1553" i="1"/>
  <c r="Y1545" i="1"/>
  <c r="X1545" i="1"/>
  <c r="Y1537" i="1"/>
  <c r="X1537" i="1"/>
  <c r="Y1529" i="1"/>
  <c r="X1529" i="1"/>
  <c r="Y1521" i="1"/>
  <c r="X1521" i="1"/>
  <c r="Y1513" i="1"/>
  <c r="X1513" i="1"/>
  <c r="Y1505" i="1"/>
  <c r="X1505" i="1"/>
  <c r="Y1497" i="1"/>
  <c r="X1497" i="1"/>
  <c r="Y1489" i="1"/>
  <c r="X1489" i="1"/>
  <c r="Y1481" i="1"/>
  <c r="X1481" i="1"/>
  <c r="Y1473" i="1"/>
  <c r="X1473" i="1"/>
  <c r="Y1465" i="1"/>
  <c r="X1465" i="1"/>
  <c r="Y1457" i="1"/>
  <c r="X1457" i="1"/>
  <c r="Y1449" i="1"/>
  <c r="X1449" i="1"/>
  <c r="Y1441" i="1"/>
  <c r="X1441" i="1"/>
  <c r="Y1433" i="1"/>
  <c r="X1433" i="1"/>
  <c r="Y1425" i="1"/>
  <c r="X1425" i="1"/>
  <c r="Y1417" i="1"/>
  <c r="X1417" i="1"/>
  <c r="Y1409" i="1"/>
  <c r="X1409" i="1"/>
  <c r="Y1401" i="1"/>
  <c r="X1401" i="1"/>
  <c r="Y1393" i="1"/>
  <c r="X1393" i="1"/>
  <c r="Y1385" i="1"/>
  <c r="X1385" i="1"/>
  <c r="Y1377" i="1"/>
  <c r="X1377" i="1"/>
  <c r="Y1369" i="1"/>
  <c r="X1369" i="1"/>
  <c r="Y1361" i="1"/>
  <c r="X1361" i="1"/>
  <c r="Y1353" i="1"/>
  <c r="X1353" i="1"/>
  <c r="Y1345" i="1"/>
  <c r="X1345" i="1"/>
  <c r="Y1337" i="1"/>
  <c r="X1337" i="1"/>
  <c r="Y1329" i="1"/>
  <c r="X1329" i="1"/>
  <c r="Y1321" i="1"/>
  <c r="X1321" i="1"/>
  <c r="Y1313" i="1"/>
  <c r="X1313" i="1"/>
  <c r="Y1305" i="1"/>
  <c r="X1305" i="1"/>
  <c r="Y1297" i="1"/>
  <c r="X1297" i="1"/>
  <c r="Y1289" i="1"/>
  <c r="X1289" i="1"/>
  <c r="Y1281" i="1"/>
  <c r="X1281" i="1"/>
  <c r="Y1273" i="1"/>
  <c r="X1273" i="1"/>
  <c r="Y1265" i="1"/>
  <c r="X1265" i="1"/>
  <c r="Y1257" i="1"/>
  <c r="X1257" i="1"/>
  <c r="Y1249" i="1"/>
  <c r="X1249" i="1"/>
  <c r="Y1241" i="1"/>
  <c r="X1241" i="1"/>
  <c r="Y1233" i="1"/>
  <c r="X1233" i="1"/>
  <c r="Y1225" i="1"/>
  <c r="X1225" i="1"/>
  <c r="Y1217" i="1"/>
  <c r="X1217" i="1"/>
  <c r="Y1209" i="1"/>
  <c r="X1209" i="1"/>
  <c r="Y1201" i="1"/>
  <c r="X1201" i="1"/>
  <c r="Y1193" i="1"/>
  <c r="X1193" i="1"/>
  <c r="Y1185" i="1"/>
  <c r="X1185" i="1"/>
  <c r="Y1177" i="1"/>
  <c r="X1177" i="1"/>
  <c r="Y1169" i="1"/>
  <c r="X1169" i="1"/>
  <c r="Y1161" i="1"/>
  <c r="X1161" i="1"/>
  <c r="Y1153" i="1"/>
  <c r="X1153" i="1"/>
  <c r="Y1145" i="1"/>
  <c r="X1145" i="1"/>
  <c r="Y1137" i="1"/>
  <c r="X1137" i="1"/>
  <c r="Y1129" i="1"/>
  <c r="X1129" i="1"/>
  <c r="Y1121" i="1"/>
  <c r="X1121" i="1"/>
  <c r="Y1113" i="1"/>
  <c r="X1113" i="1"/>
  <c r="Y1105" i="1"/>
  <c r="X1105" i="1"/>
  <c r="Y1097" i="1"/>
  <c r="X1097" i="1"/>
  <c r="Y1089" i="1"/>
  <c r="X1089" i="1"/>
  <c r="Y1081" i="1"/>
  <c r="X1081" i="1"/>
  <c r="Y1073" i="1"/>
  <c r="X1073" i="1"/>
  <c r="Y1065" i="1"/>
  <c r="X1065" i="1"/>
  <c r="Y1057" i="1"/>
  <c r="X1057" i="1"/>
  <c r="Y1049" i="1"/>
  <c r="X1049" i="1"/>
  <c r="Y1041" i="1"/>
  <c r="X1041" i="1"/>
  <c r="Y1033" i="1"/>
  <c r="X1033" i="1"/>
  <c r="Y1025" i="1"/>
  <c r="X1025" i="1"/>
  <c r="Y1017" i="1"/>
  <c r="X1017" i="1"/>
  <c r="Y1009" i="1"/>
  <c r="X1009" i="1"/>
  <c r="Y1001" i="1"/>
  <c r="X1001" i="1"/>
  <c r="Y993" i="1"/>
  <c r="X993" i="1"/>
  <c r="Y985" i="1"/>
  <c r="X985" i="1"/>
  <c r="Y977" i="1"/>
  <c r="X977" i="1"/>
  <c r="Y969" i="1"/>
  <c r="X969" i="1"/>
  <c r="Y961" i="1"/>
  <c r="X961" i="1"/>
  <c r="Y953" i="1"/>
  <c r="X953" i="1"/>
  <c r="Y945" i="1"/>
  <c r="X945" i="1"/>
  <c r="Y937" i="1"/>
  <c r="X937" i="1"/>
  <c r="Y929" i="1"/>
  <c r="X929" i="1"/>
  <c r="Y921" i="1"/>
  <c r="X921" i="1"/>
  <c r="Y913" i="1"/>
  <c r="X913" i="1"/>
  <c r="Y905" i="1"/>
  <c r="X905" i="1"/>
  <c r="Y897" i="1"/>
  <c r="X897" i="1"/>
  <c r="Y889" i="1"/>
  <c r="X889" i="1"/>
  <c r="Y881" i="1"/>
  <c r="X881" i="1"/>
  <c r="Y873" i="1"/>
  <c r="X873" i="1"/>
  <c r="Y865" i="1"/>
  <c r="X865" i="1"/>
  <c r="Y857" i="1"/>
  <c r="X857" i="1"/>
  <c r="Y849" i="1"/>
  <c r="X849" i="1"/>
  <c r="Y841" i="1"/>
  <c r="X841" i="1"/>
  <c r="Y833" i="1"/>
  <c r="X833" i="1"/>
  <c r="Y825" i="1"/>
  <c r="X825" i="1"/>
  <c r="Y817" i="1"/>
  <c r="X817" i="1"/>
  <c r="Y809" i="1"/>
  <c r="X809" i="1"/>
  <c r="Y801" i="1"/>
  <c r="X801" i="1"/>
  <c r="Y793" i="1"/>
  <c r="X793" i="1"/>
  <c r="Y785" i="1"/>
  <c r="X785" i="1"/>
  <c r="Y777" i="1"/>
  <c r="X777" i="1"/>
  <c r="Y769" i="1"/>
  <c r="X769" i="1"/>
  <c r="Y761" i="1"/>
  <c r="X761" i="1"/>
  <c r="Y753" i="1"/>
  <c r="X753" i="1"/>
  <c r="Y745" i="1"/>
  <c r="X745" i="1"/>
  <c r="Y737" i="1"/>
  <c r="X737" i="1"/>
  <c r="Y729" i="1"/>
  <c r="X729" i="1"/>
  <c r="Y721" i="1"/>
  <c r="X721" i="1"/>
  <c r="Y713" i="1"/>
  <c r="X713" i="1"/>
  <c r="Y705" i="1"/>
  <c r="X705" i="1"/>
  <c r="Y697" i="1"/>
  <c r="X697" i="1"/>
  <c r="Y689" i="1"/>
  <c r="X689" i="1"/>
  <c r="Y681" i="1"/>
  <c r="X681" i="1"/>
  <c r="Y673" i="1"/>
  <c r="X673" i="1"/>
  <c r="Y665" i="1"/>
  <c r="X665" i="1"/>
  <c r="Y657" i="1"/>
  <c r="X657" i="1"/>
  <c r="Y649" i="1"/>
  <c r="X649" i="1"/>
  <c r="Y641" i="1"/>
  <c r="X641" i="1"/>
  <c r="Y633" i="1"/>
  <c r="X633" i="1"/>
  <c r="Y625" i="1"/>
  <c r="X625" i="1"/>
  <c r="Y617" i="1"/>
  <c r="X617" i="1"/>
  <c r="Y609" i="1"/>
  <c r="X609" i="1"/>
  <c r="Y601" i="1"/>
  <c r="X601" i="1"/>
  <c r="Y593" i="1"/>
  <c r="X593" i="1"/>
  <c r="Y585" i="1"/>
  <c r="X585" i="1"/>
  <c r="Y577" i="1"/>
  <c r="X577" i="1"/>
  <c r="Y569" i="1"/>
  <c r="X569" i="1"/>
  <c r="Y561" i="1"/>
  <c r="X561" i="1"/>
  <c r="Y553" i="1"/>
  <c r="X553" i="1"/>
  <c r="Y545" i="1"/>
  <c r="X545" i="1"/>
  <c r="Y537" i="1"/>
  <c r="X537" i="1"/>
  <c r="Y529" i="1"/>
  <c r="X529" i="1"/>
  <c r="Y521" i="1"/>
  <c r="X521" i="1"/>
  <c r="Y513" i="1"/>
  <c r="X513" i="1"/>
  <c r="Y505" i="1"/>
  <c r="X505" i="1"/>
  <c r="Y497" i="1"/>
  <c r="X497" i="1"/>
  <c r="Y489" i="1"/>
  <c r="X489" i="1"/>
  <c r="Y481" i="1"/>
  <c r="X481" i="1"/>
  <c r="Y473" i="1"/>
  <c r="X473" i="1"/>
  <c r="Y465" i="1"/>
  <c r="X465" i="1"/>
  <c r="Y457" i="1"/>
  <c r="X457" i="1"/>
  <c r="Y449" i="1"/>
  <c r="X449" i="1"/>
  <c r="Y441" i="1"/>
  <c r="X441" i="1"/>
  <c r="Y433" i="1"/>
  <c r="X433" i="1"/>
  <c r="Y425" i="1"/>
  <c r="X425" i="1"/>
  <c r="Y417" i="1"/>
  <c r="X417" i="1"/>
  <c r="Y409" i="1"/>
  <c r="X409" i="1"/>
  <c r="Y401" i="1"/>
  <c r="X401" i="1"/>
  <c r="Y393" i="1"/>
  <c r="X393" i="1"/>
  <c r="Y385" i="1"/>
  <c r="X385" i="1"/>
  <c r="Y377" i="1"/>
  <c r="X377" i="1"/>
  <c r="Y369" i="1"/>
  <c r="X369" i="1"/>
  <c r="Y361" i="1"/>
  <c r="X361" i="1"/>
  <c r="Y353" i="1"/>
  <c r="X353" i="1"/>
  <c r="Y345" i="1"/>
  <c r="X345" i="1"/>
  <c r="Y337" i="1"/>
  <c r="X337" i="1"/>
  <c r="Y329" i="1"/>
  <c r="X329" i="1"/>
  <c r="Y321" i="1"/>
  <c r="X321" i="1"/>
  <c r="Y313" i="1"/>
  <c r="X313" i="1"/>
  <c r="Y305" i="1"/>
  <c r="X305" i="1"/>
  <c r="Y297" i="1"/>
  <c r="X297" i="1"/>
  <c r="Y289" i="1"/>
  <c r="X289" i="1"/>
  <c r="Y281" i="1"/>
  <c r="X281" i="1"/>
  <c r="Y273" i="1"/>
  <c r="X273" i="1"/>
  <c r="Y265" i="1"/>
  <c r="X265" i="1"/>
  <c r="Y257" i="1"/>
  <c r="X257" i="1"/>
  <c r="Y249" i="1"/>
  <c r="X249" i="1"/>
  <c r="Y241" i="1"/>
  <c r="X241" i="1"/>
  <c r="Y233" i="1"/>
  <c r="X233" i="1"/>
  <c r="Y225" i="1"/>
  <c r="X225" i="1"/>
  <c r="Y217" i="1"/>
  <c r="X217" i="1"/>
  <c r="Y209" i="1"/>
  <c r="X209" i="1"/>
  <c r="Y201" i="1"/>
  <c r="X201" i="1"/>
  <c r="Y193" i="1"/>
  <c r="X193" i="1"/>
  <c r="Y185" i="1"/>
  <c r="X185" i="1"/>
  <c r="Y177" i="1"/>
  <c r="X177" i="1"/>
  <c r="Y169" i="1"/>
  <c r="X169" i="1"/>
  <c r="Y161" i="1"/>
  <c r="X161" i="1"/>
  <c r="Y153" i="1"/>
  <c r="X153" i="1"/>
  <c r="Y145" i="1"/>
  <c r="X145" i="1"/>
  <c r="Y137" i="1"/>
  <c r="X137" i="1"/>
  <c r="Y129" i="1"/>
  <c r="X129" i="1"/>
  <c r="Y121" i="1"/>
  <c r="X121" i="1"/>
  <c r="Y113" i="1"/>
  <c r="X113" i="1"/>
  <c r="Y105" i="1"/>
  <c r="X105" i="1"/>
  <c r="Y97" i="1"/>
  <c r="X97" i="1"/>
  <c r="Y89" i="1"/>
  <c r="X89" i="1"/>
  <c r="Y81" i="1"/>
  <c r="X81" i="1"/>
  <c r="Y73" i="1"/>
  <c r="X73" i="1"/>
  <c r="Y65" i="1"/>
  <c r="X65" i="1"/>
  <c r="Y57" i="1"/>
  <c r="X57" i="1"/>
  <c r="Y49" i="1"/>
  <c r="X49" i="1"/>
  <c r="Y41" i="1"/>
  <c r="X41" i="1"/>
  <c r="Y33" i="1"/>
  <c r="X33" i="1"/>
  <c r="Y25" i="1"/>
  <c r="X25" i="1"/>
  <c r="Y17" i="1"/>
  <c r="X17" i="1"/>
  <c r="Y9" i="1"/>
  <c r="X9" i="1"/>
  <c r="Y976" i="1"/>
  <c r="X976" i="1"/>
  <c r="Y968" i="1"/>
  <c r="X968" i="1"/>
  <c r="Y960" i="1"/>
  <c r="X960" i="1"/>
  <c r="Y952" i="1"/>
  <c r="X952" i="1"/>
  <c r="Y944" i="1"/>
  <c r="X944" i="1"/>
  <c r="Y936" i="1"/>
  <c r="X936" i="1"/>
  <c r="Y928" i="1"/>
  <c r="X928" i="1"/>
  <c r="Y920" i="1"/>
  <c r="X920" i="1"/>
  <c r="Y912" i="1"/>
  <c r="X912" i="1"/>
  <c r="Y904" i="1"/>
  <c r="X904" i="1"/>
  <c r="Y896" i="1"/>
  <c r="X896" i="1"/>
  <c r="Y888" i="1"/>
  <c r="X888" i="1"/>
  <c r="Y880" i="1"/>
  <c r="X880" i="1"/>
  <c r="Y872" i="1"/>
  <c r="X872" i="1"/>
  <c r="Y864" i="1"/>
  <c r="X864" i="1"/>
  <c r="Y856" i="1"/>
  <c r="X856" i="1"/>
  <c r="Y848" i="1"/>
  <c r="X848" i="1"/>
  <c r="Y840" i="1"/>
  <c r="X840" i="1"/>
  <c r="Y832" i="1"/>
  <c r="X832" i="1"/>
  <c r="Y824" i="1"/>
  <c r="X824" i="1"/>
  <c r="Y816" i="1"/>
  <c r="X816" i="1"/>
  <c r="Y808" i="1"/>
  <c r="X808" i="1"/>
  <c r="Y800" i="1"/>
  <c r="X800" i="1"/>
  <c r="Y792" i="1"/>
  <c r="X792" i="1"/>
  <c r="Y784" i="1"/>
  <c r="X784" i="1"/>
  <c r="Y776" i="1"/>
  <c r="X776" i="1"/>
  <c r="Y768" i="1"/>
  <c r="X768" i="1"/>
  <c r="Y760" i="1"/>
  <c r="X760" i="1"/>
  <c r="Y752" i="1"/>
  <c r="X752" i="1"/>
  <c r="Y744" i="1"/>
  <c r="X744" i="1"/>
  <c r="Y736" i="1"/>
  <c r="X736" i="1"/>
  <c r="Y728" i="1"/>
  <c r="X728" i="1"/>
  <c r="Y720" i="1"/>
  <c r="X720" i="1"/>
  <c r="Y712" i="1"/>
  <c r="X712" i="1"/>
  <c r="Y704" i="1"/>
  <c r="X704" i="1"/>
  <c r="Y696" i="1"/>
  <c r="X696" i="1"/>
  <c r="Y688" i="1"/>
  <c r="X688" i="1"/>
  <c r="Y680" i="1"/>
  <c r="X680" i="1"/>
  <c r="Y672" i="1"/>
  <c r="X672" i="1"/>
  <c r="Y664" i="1"/>
  <c r="X664" i="1"/>
  <c r="Y656" i="1"/>
  <c r="X656" i="1"/>
  <c r="Y648" i="1"/>
  <c r="X648" i="1"/>
  <c r="Y640" i="1"/>
  <c r="X640" i="1"/>
  <c r="Y632" i="1"/>
  <c r="X632" i="1"/>
  <c r="Y624" i="1"/>
  <c r="X624" i="1"/>
  <c r="Y616" i="1"/>
  <c r="X616" i="1"/>
  <c r="Y608" i="1"/>
  <c r="X608" i="1"/>
  <c r="Y600" i="1"/>
  <c r="X600" i="1"/>
  <c r="Y592" i="1"/>
  <c r="X592" i="1"/>
  <c r="Y584" i="1"/>
  <c r="X584" i="1"/>
  <c r="Y576" i="1"/>
  <c r="X576" i="1"/>
  <c r="Y568" i="1"/>
  <c r="X568" i="1"/>
  <c r="Y560" i="1"/>
  <c r="X560" i="1"/>
  <c r="Y552" i="1"/>
  <c r="X552" i="1"/>
  <c r="Y544" i="1"/>
  <c r="X544" i="1"/>
  <c r="Y536" i="1"/>
  <c r="X536" i="1"/>
  <c r="Y528" i="1"/>
  <c r="X528" i="1"/>
  <c r="Y520" i="1"/>
  <c r="X520" i="1"/>
  <c r="Y512" i="1"/>
  <c r="X512" i="1"/>
  <c r="Y504" i="1"/>
  <c r="X504" i="1"/>
  <c r="Y496" i="1"/>
  <c r="X496" i="1"/>
  <c r="Y488" i="1"/>
  <c r="X488" i="1"/>
  <c r="Y480" i="1"/>
  <c r="X480" i="1"/>
  <c r="Y472" i="1"/>
  <c r="X472" i="1"/>
  <c r="Y464" i="1"/>
  <c r="X464" i="1"/>
  <c r="Y456" i="1"/>
  <c r="X456" i="1"/>
  <c r="Y448" i="1"/>
  <c r="X448" i="1"/>
  <c r="Y440" i="1"/>
  <c r="X440" i="1"/>
  <c r="Y432" i="1"/>
  <c r="X432" i="1"/>
  <c r="Y424" i="1"/>
  <c r="X424" i="1"/>
  <c r="Y416" i="1"/>
  <c r="X416" i="1"/>
  <c r="Y408" i="1"/>
  <c r="X408" i="1"/>
  <c r="Y400" i="1"/>
  <c r="X400" i="1"/>
  <c r="Y392" i="1"/>
  <c r="X392" i="1"/>
  <c r="Y384" i="1"/>
  <c r="X384" i="1"/>
  <c r="Y376" i="1"/>
  <c r="X376" i="1"/>
  <c r="Y368" i="1"/>
  <c r="X368" i="1"/>
  <c r="Y360" i="1"/>
  <c r="X360" i="1"/>
  <c r="Y352" i="1"/>
  <c r="X352" i="1"/>
  <c r="Y344" i="1"/>
  <c r="X344" i="1"/>
  <c r="Y336" i="1"/>
  <c r="X336" i="1"/>
  <c r="Y328" i="1"/>
  <c r="X328" i="1"/>
  <c r="Y320" i="1"/>
  <c r="X320" i="1"/>
  <c r="Y312" i="1"/>
  <c r="X312" i="1"/>
  <c r="Y304" i="1"/>
  <c r="X304" i="1"/>
  <c r="Y296" i="1"/>
  <c r="X296" i="1"/>
  <c r="Y288" i="1"/>
  <c r="X288" i="1"/>
  <c r="Y280" i="1"/>
  <c r="X280" i="1"/>
  <c r="Y272" i="1"/>
  <c r="X272" i="1"/>
  <c r="Y264" i="1"/>
  <c r="X264" i="1"/>
  <c r="Y256" i="1"/>
  <c r="X256" i="1"/>
  <c r="Y248" i="1"/>
  <c r="X248" i="1"/>
  <c r="Y240" i="1"/>
  <c r="X240" i="1"/>
  <c r="Y232" i="1"/>
  <c r="X232" i="1"/>
  <c r="Y224" i="1"/>
  <c r="X224" i="1"/>
  <c r="Y216" i="1"/>
  <c r="X216" i="1"/>
  <c r="Y208" i="1"/>
  <c r="X208" i="1"/>
  <c r="Y200" i="1"/>
  <c r="X200" i="1"/>
  <c r="Y192" i="1"/>
  <c r="X192" i="1"/>
  <c r="Y184" i="1"/>
  <c r="X184" i="1"/>
  <c r="Y176" i="1"/>
  <c r="X176" i="1"/>
  <c r="Y168" i="1"/>
  <c r="X168" i="1"/>
  <c r="Y160" i="1"/>
  <c r="X160" i="1"/>
  <c r="Y152" i="1"/>
  <c r="X152" i="1"/>
  <c r="Y144" i="1"/>
  <c r="X144" i="1"/>
  <c r="Y136" i="1"/>
  <c r="X136" i="1"/>
  <c r="Y128" i="1"/>
  <c r="X128" i="1"/>
  <c r="Y120" i="1"/>
  <c r="X120" i="1"/>
  <c r="Y112" i="1"/>
  <c r="X112" i="1"/>
  <c r="Y104" i="1"/>
  <c r="X104" i="1"/>
  <c r="Y96" i="1"/>
  <c r="X96" i="1"/>
  <c r="Y88" i="1"/>
  <c r="X88" i="1"/>
  <c r="Y80" i="1"/>
  <c r="X80" i="1"/>
  <c r="Y72" i="1"/>
  <c r="X72" i="1"/>
  <c r="Y64" i="1"/>
  <c r="X64" i="1"/>
  <c r="Y56" i="1"/>
  <c r="X56" i="1"/>
  <c r="Y48" i="1"/>
  <c r="X48" i="1"/>
  <c r="Y40" i="1"/>
  <c r="X40" i="1"/>
  <c r="Y32" i="1"/>
  <c r="X32" i="1"/>
  <c r="Y24" i="1"/>
  <c r="X24" i="1"/>
  <c r="Y16" i="1"/>
  <c r="X16" i="1"/>
  <c r="Y8" i="1"/>
  <c r="X8" i="1"/>
  <c r="Y1151" i="1"/>
  <c r="X1151" i="1"/>
  <c r="Y1143" i="1"/>
  <c r="X1143" i="1"/>
  <c r="Y1135" i="1"/>
  <c r="X1135" i="1"/>
  <c r="Y1127" i="1"/>
  <c r="X1127" i="1"/>
  <c r="Y1119" i="1"/>
  <c r="X1119" i="1"/>
  <c r="Y1111" i="1"/>
  <c r="X1111" i="1"/>
  <c r="Y1103" i="1"/>
  <c r="X1103" i="1"/>
  <c r="Y1095" i="1"/>
  <c r="X1095" i="1"/>
  <c r="Y1087" i="1"/>
  <c r="X1087" i="1"/>
  <c r="Y1079" i="1"/>
  <c r="X1079" i="1"/>
  <c r="Y1071" i="1"/>
  <c r="X1071" i="1"/>
  <c r="Y1063" i="1"/>
  <c r="X1063" i="1"/>
  <c r="Y1055" i="1"/>
  <c r="X1055" i="1"/>
  <c r="Y1047" i="1"/>
  <c r="X1047" i="1"/>
  <c r="Y1039" i="1"/>
  <c r="X1039" i="1"/>
  <c r="Y1031" i="1"/>
  <c r="X1031" i="1"/>
  <c r="Y1023" i="1"/>
  <c r="X1023" i="1"/>
  <c r="Y1015" i="1"/>
  <c r="X1015" i="1"/>
  <c r="Y1007" i="1"/>
  <c r="X1007" i="1"/>
  <c r="Y999" i="1"/>
  <c r="X999" i="1"/>
  <c r="Y991" i="1"/>
  <c r="X991" i="1"/>
  <c r="Y983" i="1"/>
  <c r="X983" i="1"/>
  <c r="Y975" i="1"/>
  <c r="X975" i="1"/>
  <c r="Y967" i="1"/>
  <c r="X967" i="1"/>
  <c r="Y959" i="1"/>
  <c r="X959" i="1"/>
  <c r="Y951" i="1"/>
  <c r="X951" i="1"/>
  <c r="Y943" i="1"/>
  <c r="X943" i="1"/>
  <c r="Y935" i="1"/>
  <c r="X935" i="1"/>
  <c r="Y927" i="1"/>
  <c r="X927" i="1"/>
  <c r="Y919" i="1"/>
  <c r="X919" i="1"/>
  <c r="Y911" i="1"/>
  <c r="X911" i="1"/>
  <c r="Y903" i="1"/>
  <c r="X903" i="1"/>
  <c r="Y895" i="1"/>
  <c r="X895" i="1"/>
  <c r="Y887" i="1"/>
  <c r="X887" i="1"/>
  <c r="Y879" i="1"/>
  <c r="X879" i="1"/>
  <c r="Y871" i="1"/>
  <c r="X871" i="1"/>
  <c r="Y863" i="1"/>
  <c r="X863" i="1"/>
  <c r="Y855" i="1"/>
  <c r="X855" i="1"/>
  <c r="Y847" i="1"/>
  <c r="X847" i="1"/>
  <c r="Y839" i="1"/>
  <c r="X839" i="1"/>
  <c r="Y831" i="1"/>
  <c r="X831" i="1"/>
  <c r="Y823" i="1"/>
  <c r="X823" i="1"/>
  <c r="Y815" i="1"/>
  <c r="X815" i="1"/>
  <c r="Y807" i="1"/>
  <c r="X807" i="1"/>
  <c r="Y799" i="1"/>
  <c r="X799" i="1"/>
  <c r="Y791" i="1"/>
  <c r="X791" i="1"/>
  <c r="Y783" i="1"/>
  <c r="X783" i="1"/>
  <c r="Y775" i="1"/>
  <c r="X775" i="1"/>
  <c r="Y767" i="1"/>
  <c r="X767" i="1"/>
  <c r="Y759" i="1"/>
  <c r="X759" i="1"/>
  <c r="Y751" i="1"/>
  <c r="X751" i="1"/>
  <c r="Y743" i="1"/>
  <c r="X743" i="1"/>
  <c r="Y735" i="1"/>
  <c r="X735" i="1"/>
  <c r="Y727" i="1"/>
  <c r="X727" i="1"/>
  <c r="Y719" i="1"/>
  <c r="X719" i="1"/>
  <c r="Y711" i="1"/>
  <c r="X711" i="1"/>
  <c r="Y703" i="1"/>
  <c r="X703" i="1"/>
  <c r="Y695" i="1"/>
  <c r="X695" i="1"/>
  <c r="Y687" i="1"/>
  <c r="X687" i="1"/>
  <c r="Y679" i="1"/>
  <c r="X679" i="1"/>
  <c r="Y671" i="1"/>
  <c r="X671" i="1"/>
  <c r="Y663" i="1"/>
  <c r="X663" i="1"/>
  <c r="Y655" i="1"/>
  <c r="X655" i="1"/>
  <c r="Y647" i="1"/>
  <c r="X647" i="1"/>
  <c r="Y639" i="1"/>
  <c r="X639" i="1"/>
  <c r="Y631" i="1"/>
  <c r="X631" i="1"/>
  <c r="Y623" i="1"/>
  <c r="X623" i="1"/>
  <c r="Y615" i="1"/>
  <c r="X615" i="1"/>
  <c r="Y607" i="1"/>
  <c r="X607" i="1"/>
  <c r="Y599" i="1"/>
  <c r="X599" i="1"/>
  <c r="Y591" i="1"/>
  <c r="X591" i="1"/>
  <c r="Y583" i="1"/>
  <c r="X583" i="1"/>
  <c r="Y575" i="1"/>
  <c r="X575" i="1"/>
  <c r="Y567" i="1"/>
  <c r="X567" i="1"/>
  <c r="Y559" i="1"/>
  <c r="X559" i="1"/>
  <c r="Y551" i="1"/>
  <c r="X551" i="1"/>
  <c r="Y543" i="1"/>
  <c r="X543" i="1"/>
  <c r="Y535" i="1"/>
  <c r="X535" i="1"/>
  <c r="Y527" i="1"/>
  <c r="X527" i="1"/>
  <c r="Y519" i="1"/>
  <c r="X519" i="1"/>
  <c r="Y511" i="1"/>
  <c r="X511" i="1"/>
  <c r="Y503" i="1"/>
  <c r="X503" i="1"/>
  <c r="Y495" i="1"/>
  <c r="X495" i="1"/>
  <c r="Y487" i="1"/>
  <c r="X487" i="1"/>
  <c r="Y479" i="1"/>
  <c r="X479" i="1"/>
  <c r="Y471" i="1"/>
  <c r="X471" i="1"/>
  <c r="Y463" i="1"/>
  <c r="X463" i="1"/>
  <c r="Y455" i="1"/>
  <c r="X455" i="1"/>
  <c r="Y447" i="1"/>
  <c r="X447" i="1"/>
  <c r="Y439" i="1"/>
  <c r="X439" i="1"/>
  <c r="Y431" i="1"/>
  <c r="X431" i="1"/>
  <c r="Y423" i="1"/>
  <c r="X423" i="1"/>
  <c r="Y415" i="1"/>
  <c r="X415" i="1"/>
  <c r="Y407" i="1"/>
  <c r="X407" i="1"/>
  <c r="Y399" i="1"/>
  <c r="X399" i="1"/>
  <c r="Y391" i="1"/>
  <c r="X391" i="1"/>
  <c r="Y383" i="1"/>
  <c r="X383" i="1"/>
  <c r="Y375" i="1"/>
  <c r="X375" i="1"/>
  <c r="Y367" i="1"/>
  <c r="X367" i="1"/>
  <c r="Y359" i="1"/>
  <c r="X359" i="1"/>
  <c r="Y351" i="1"/>
  <c r="X351" i="1"/>
  <c r="Y343" i="1"/>
  <c r="X343" i="1"/>
  <c r="Y335" i="1"/>
  <c r="X335" i="1"/>
  <c r="Y327" i="1"/>
  <c r="X327" i="1"/>
  <c r="Y319" i="1"/>
  <c r="X319" i="1"/>
  <c r="Y311" i="1"/>
  <c r="X311" i="1"/>
  <c r="Y303" i="1"/>
  <c r="X303" i="1"/>
  <c r="Y295" i="1"/>
  <c r="X295" i="1"/>
  <c r="Y287" i="1"/>
  <c r="X287" i="1"/>
  <c r="Y279" i="1"/>
  <c r="X279" i="1"/>
  <c r="Y271" i="1"/>
  <c r="X271" i="1"/>
  <c r="Y263" i="1"/>
  <c r="X263" i="1"/>
  <c r="Y255" i="1"/>
  <c r="X255" i="1"/>
  <c r="Y247" i="1"/>
  <c r="X247" i="1"/>
  <c r="Y239" i="1"/>
  <c r="X239" i="1"/>
  <c r="Y231" i="1"/>
  <c r="X231" i="1"/>
  <c r="Y223" i="1"/>
  <c r="X223" i="1"/>
  <c r="Y215" i="1"/>
  <c r="X215" i="1"/>
  <c r="Y207" i="1"/>
  <c r="X207" i="1"/>
  <c r="Y199" i="1"/>
  <c r="X199" i="1"/>
  <c r="Y191" i="1"/>
  <c r="X191" i="1"/>
  <c r="Y183" i="1"/>
  <c r="X183" i="1"/>
  <c r="Y175" i="1"/>
  <c r="X175" i="1"/>
  <c r="Y167" i="1"/>
  <c r="X167" i="1"/>
  <c r="Y159" i="1"/>
  <c r="X159" i="1"/>
  <c r="Y151" i="1"/>
  <c r="X151" i="1"/>
  <c r="Y143" i="1"/>
  <c r="X143" i="1"/>
  <c r="Y135" i="1"/>
  <c r="X135" i="1"/>
  <c r="Y127" i="1"/>
  <c r="X127" i="1"/>
  <c r="Y119" i="1"/>
  <c r="X119" i="1"/>
  <c r="Y111" i="1"/>
  <c r="X111" i="1"/>
  <c r="Y103" i="1"/>
  <c r="X103" i="1"/>
  <c r="Y95" i="1"/>
  <c r="X95" i="1"/>
  <c r="Y87" i="1"/>
  <c r="X87" i="1"/>
  <c r="Y79" i="1"/>
  <c r="X79" i="1"/>
  <c r="Y71" i="1"/>
  <c r="X71" i="1"/>
  <c r="Y63" i="1"/>
  <c r="X63" i="1"/>
  <c r="Y55" i="1"/>
  <c r="X55" i="1"/>
  <c r="Y47" i="1"/>
  <c r="X47" i="1"/>
  <c r="Y39" i="1"/>
  <c r="X39" i="1"/>
  <c r="Y31" i="1"/>
  <c r="X31" i="1"/>
  <c r="Y23" i="1"/>
  <c r="X23" i="1"/>
  <c r="Y15" i="1"/>
  <c r="X15" i="1"/>
  <c r="Y7" i="1"/>
  <c r="X7" i="1"/>
  <c r="Y4110" i="1"/>
  <c r="X4110" i="1"/>
  <c r="Y4102" i="1"/>
  <c r="X4102" i="1"/>
  <c r="Y4094" i="1"/>
  <c r="X4094" i="1"/>
  <c r="Y4086" i="1"/>
  <c r="X4086" i="1"/>
  <c r="Y4078" i="1"/>
  <c r="X4078" i="1"/>
  <c r="Y4070" i="1"/>
  <c r="X4070" i="1"/>
  <c r="Y4062" i="1"/>
  <c r="X4062" i="1"/>
  <c r="Y4054" i="1"/>
  <c r="X4054" i="1"/>
  <c r="Y4046" i="1"/>
  <c r="X4046" i="1"/>
  <c r="Y4038" i="1"/>
  <c r="X4038" i="1"/>
  <c r="Y4030" i="1"/>
  <c r="X4030" i="1"/>
  <c r="Y4022" i="1"/>
  <c r="X4022" i="1"/>
  <c r="Y4014" i="1"/>
  <c r="X4014" i="1"/>
  <c r="Y4006" i="1"/>
  <c r="X4006" i="1"/>
  <c r="Y3998" i="1"/>
  <c r="X3998" i="1"/>
  <c r="Y3990" i="1"/>
  <c r="X3990" i="1"/>
  <c r="Y3982" i="1"/>
  <c r="X3982" i="1"/>
  <c r="Y3974" i="1"/>
  <c r="X3974" i="1"/>
  <c r="Y3966" i="1"/>
  <c r="X3966" i="1"/>
  <c r="Y3958" i="1"/>
  <c r="X3958" i="1"/>
  <c r="Y3950" i="1"/>
  <c r="X3950" i="1"/>
  <c r="Y3942" i="1"/>
  <c r="X3942" i="1"/>
  <c r="Y3934" i="1"/>
  <c r="X3934" i="1"/>
  <c r="Y3926" i="1"/>
  <c r="X3926" i="1"/>
  <c r="Y3918" i="1"/>
  <c r="X3918" i="1"/>
  <c r="Y3910" i="1"/>
  <c r="X3910" i="1"/>
  <c r="Y3902" i="1"/>
  <c r="X3902" i="1"/>
  <c r="Y3894" i="1"/>
  <c r="X3894" i="1"/>
  <c r="Y3886" i="1"/>
  <c r="X3886" i="1"/>
  <c r="Y3878" i="1"/>
  <c r="X3878" i="1"/>
  <c r="Y3870" i="1"/>
  <c r="X3870" i="1"/>
  <c r="Y3862" i="1"/>
  <c r="X3862" i="1"/>
  <c r="Y3854" i="1"/>
  <c r="X3854" i="1"/>
  <c r="Y3846" i="1"/>
  <c r="X3846" i="1"/>
  <c r="Y3838" i="1"/>
  <c r="X3838" i="1"/>
  <c r="Y3830" i="1"/>
  <c r="X3830" i="1"/>
  <c r="Y3822" i="1"/>
  <c r="X3822" i="1"/>
  <c r="Y3814" i="1"/>
  <c r="X3814" i="1"/>
  <c r="Y3806" i="1"/>
  <c r="X3806" i="1"/>
  <c r="Y3798" i="1"/>
  <c r="X3798" i="1"/>
  <c r="Y3790" i="1"/>
  <c r="X3790" i="1"/>
  <c r="Y3782" i="1"/>
  <c r="X3782" i="1"/>
  <c r="Y3774" i="1"/>
  <c r="X3774" i="1"/>
  <c r="Y3766" i="1"/>
  <c r="X3766" i="1"/>
  <c r="Y3758" i="1"/>
  <c r="X3758" i="1"/>
  <c r="Y3750" i="1"/>
  <c r="X3750" i="1"/>
  <c r="Y3742" i="1"/>
  <c r="X3742" i="1"/>
  <c r="Y3734" i="1"/>
  <c r="X3734" i="1"/>
  <c r="Y3726" i="1"/>
  <c r="X3726" i="1"/>
  <c r="Y3718" i="1"/>
  <c r="X3718" i="1"/>
  <c r="Y3710" i="1"/>
  <c r="X3710" i="1"/>
  <c r="Y3702" i="1"/>
  <c r="X3702" i="1"/>
  <c r="Y3694" i="1"/>
  <c r="X3694" i="1"/>
  <c r="Y3686" i="1"/>
  <c r="X3686" i="1"/>
  <c r="Y3678" i="1"/>
  <c r="X3678" i="1"/>
  <c r="Y3670" i="1"/>
  <c r="X3670" i="1"/>
  <c r="Y3662" i="1"/>
  <c r="X3662" i="1"/>
  <c r="Y3654" i="1"/>
  <c r="X3654" i="1"/>
  <c r="Y3646" i="1"/>
  <c r="X3646" i="1"/>
  <c r="Y3638" i="1"/>
  <c r="X3638" i="1"/>
  <c r="Y3630" i="1"/>
  <c r="X3630" i="1"/>
  <c r="Y3622" i="1"/>
  <c r="X3622" i="1"/>
  <c r="Y3614" i="1"/>
  <c r="X3614" i="1"/>
  <c r="Y3606" i="1"/>
  <c r="X3606" i="1"/>
  <c r="Y3598" i="1"/>
  <c r="X3598" i="1"/>
  <c r="Y3590" i="1"/>
  <c r="X3590" i="1"/>
  <c r="Y3582" i="1"/>
  <c r="X3582" i="1"/>
  <c r="Y3574" i="1"/>
  <c r="X3574" i="1"/>
  <c r="Y3566" i="1"/>
  <c r="X3566" i="1"/>
  <c r="Y3558" i="1"/>
  <c r="X3558" i="1"/>
  <c r="Y3550" i="1"/>
  <c r="X3550" i="1"/>
  <c r="Y3542" i="1"/>
  <c r="X3542" i="1"/>
  <c r="Y3534" i="1"/>
  <c r="X3534" i="1"/>
  <c r="Y3526" i="1"/>
  <c r="X3526" i="1"/>
  <c r="Y3518" i="1"/>
  <c r="X3518" i="1"/>
  <c r="Y3510" i="1"/>
  <c r="X3510" i="1"/>
  <c r="Y3502" i="1"/>
  <c r="X3502" i="1"/>
  <c r="Y3494" i="1"/>
  <c r="X3494" i="1"/>
  <c r="Y3486" i="1"/>
  <c r="X3486" i="1"/>
  <c r="Y3478" i="1"/>
  <c r="X3478" i="1"/>
  <c r="Y3470" i="1"/>
  <c r="X3470" i="1"/>
  <c r="Y3462" i="1"/>
  <c r="X3462" i="1"/>
  <c r="Y3454" i="1"/>
  <c r="X3454" i="1"/>
  <c r="Y3446" i="1"/>
  <c r="X3446" i="1"/>
  <c r="Y3438" i="1"/>
  <c r="X3438" i="1"/>
  <c r="Y3430" i="1"/>
  <c r="X3430" i="1"/>
  <c r="Y3422" i="1"/>
  <c r="X3422" i="1"/>
  <c r="Y3414" i="1"/>
  <c r="X3414" i="1"/>
  <c r="Y3406" i="1"/>
  <c r="X3406" i="1"/>
  <c r="Y3398" i="1"/>
  <c r="X3398" i="1"/>
  <c r="Y3390" i="1"/>
  <c r="X3390" i="1"/>
  <c r="Y3382" i="1"/>
  <c r="X3382" i="1"/>
  <c r="Y3374" i="1"/>
  <c r="X3374" i="1"/>
  <c r="Y3366" i="1"/>
  <c r="X3366" i="1"/>
  <c r="Y3358" i="1"/>
  <c r="X3358" i="1"/>
  <c r="Y3350" i="1"/>
  <c r="X3350" i="1"/>
  <c r="Y3342" i="1"/>
  <c r="X3342" i="1"/>
  <c r="Y3334" i="1"/>
  <c r="X3334" i="1"/>
  <c r="Y3326" i="1"/>
  <c r="X3326" i="1"/>
  <c r="Y3318" i="1"/>
  <c r="X3318" i="1"/>
  <c r="Y3310" i="1"/>
  <c r="X3310" i="1"/>
  <c r="Y3302" i="1"/>
  <c r="X3302" i="1"/>
  <c r="Y3294" i="1"/>
  <c r="X3294" i="1"/>
  <c r="Y3286" i="1"/>
  <c r="X3286" i="1"/>
  <c r="Y3278" i="1"/>
  <c r="X3278" i="1"/>
  <c r="Y3270" i="1"/>
  <c r="X3270" i="1"/>
  <c r="Y3262" i="1"/>
  <c r="X3262" i="1"/>
  <c r="Y3254" i="1"/>
  <c r="X3254" i="1"/>
  <c r="Y3246" i="1"/>
  <c r="X3246" i="1"/>
  <c r="Y3238" i="1"/>
  <c r="X3238" i="1"/>
  <c r="Y3230" i="1"/>
  <c r="X3230" i="1"/>
  <c r="Y3222" i="1"/>
  <c r="X3222" i="1"/>
  <c r="Y3214" i="1"/>
  <c r="X3214" i="1"/>
  <c r="Y3206" i="1"/>
  <c r="X3206" i="1"/>
  <c r="Y3198" i="1"/>
  <c r="X3198" i="1"/>
  <c r="Y3190" i="1"/>
  <c r="X3190" i="1"/>
  <c r="Y3182" i="1"/>
  <c r="X3182" i="1"/>
  <c r="Y3174" i="1"/>
  <c r="X3174" i="1"/>
  <c r="Y3166" i="1"/>
  <c r="X3166" i="1"/>
  <c r="Y3158" i="1"/>
  <c r="X3158" i="1"/>
  <c r="Y3150" i="1"/>
  <c r="X3150" i="1"/>
  <c r="Y3142" i="1"/>
  <c r="X3142" i="1"/>
  <c r="Y3134" i="1"/>
  <c r="X3134" i="1"/>
  <c r="Y3126" i="1"/>
  <c r="X3126" i="1"/>
  <c r="Y3118" i="1"/>
  <c r="X3118" i="1"/>
  <c r="Y3110" i="1"/>
  <c r="X3110" i="1"/>
  <c r="Y3102" i="1"/>
  <c r="X3102" i="1"/>
  <c r="Y3094" i="1"/>
  <c r="X3094" i="1"/>
  <c r="Y3086" i="1"/>
  <c r="X3086" i="1"/>
  <c r="Y3078" i="1"/>
  <c r="X3078" i="1"/>
  <c r="Y3070" i="1"/>
  <c r="X3070" i="1"/>
  <c r="Y3062" i="1"/>
  <c r="X3062" i="1"/>
  <c r="Y3054" i="1"/>
  <c r="X3054" i="1"/>
  <c r="Y3046" i="1"/>
  <c r="X3046" i="1"/>
  <c r="Y3038" i="1"/>
  <c r="X3038" i="1"/>
  <c r="Y3030" i="1"/>
  <c r="X3030" i="1"/>
  <c r="Y3022" i="1"/>
  <c r="X3022" i="1"/>
  <c r="Y3014" i="1"/>
  <c r="X3014" i="1"/>
  <c r="Y3006" i="1"/>
  <c r="X3006" i="1"/>
  <c r="Y2998" i="1"/>
  <c r="X2998" i="1"/>
  <c r="Y2990" i="1"/>
  <c r="X2990" i="1"/>
  <c r="Y2982" i="1"/>
  <c r="X2982" i="1"/>
  <c r="Y2974" i="1"/>
  <c r="X2974" i="1"/>
  <c r="Y2966" i="1"/>
  <c r="X2966" i="1"/>
  <c r="Y2958" i="1"/>
  <c r="X2958" i="1"/>
  <c r="Y2950" i="1"/>
  <c r="X2950" i="1"/>
  <c r="Y2942" i="1"/>
  <c r="X2942" i="1"/>
  <c r="Y2934" i="1"/>
  <c r="X2934" i="1"/>
  <c r="Y2926" i="1"/>
  <c r="X2926" i="1"/>
  <c r="Y2918" i="1"/>
  <c r="X2918" i="1"/>
  <c r="Y2910" i="1"/>
  <c r="X2910" i="1"/>
  <c r="Y2902" i="1"/>
  <c r="X2902" i="1"/>
  <c r="Y2894" i="1"/>
  <c r="X2894" i="1"/>
  <c r="Y2886" i="1"/>
  <c r="X2886" i="1"/>
  <c r="Y2878" i="1"/>
  <c r="X2878" i="1"/>
  <c r="Y2870" i="1"/>
  <c r="X2870" i="1"/>
  <c r="Y2862" i="1"/>
  <c r="X2862" i="1"/>
  <c r="Y2854" i="1"/>
  <c r="X2854" i="1"/>
  <c r="Y2846" i="1"/>
  <c r="X2846" i="1"/>
  <c r="Y2838" i="1"/>
  <c r="X2838" i="1"/>
  <c r="Y2830" i="1"/>
  <c r="X2830" i="1"/>
  <c r="Y2822" i="1"/>
  <c r="X2822" i="1"/>
  <c r="Y2814" i="1"/>
  <c r="X2814" i="1"/>
  <c r="Y2806" i="1"/>
  <c r="X2806" i="1"/>
  <c r="Y2798" i="1"/>
  <c r="X2798" i="1"/>
  <c r="Y2790" i="1"/>
  <c r="X2790" i="1"/>
  <c r="Y2782" i="1"/>
  <c r="X2782" i="1"/>
  <c r="Y2774" i="1"/>
  <c r="X2774" i="1"/>
  <c r="Y2766" i="1"/>
  <c r="X2766" i="1"/>
  <c r="Y2758" i="1"/>
  <c r="X2758" i="1"/>
  <c r="Y2750" i="1"/>
  <c r="X2750" i="1"/>
  <c r="Y2742" i="1"/>
  <c r="X2742" i="1"/>
  <c r="Y2734" i="1"/>
  <c r="X2734" i="1"/>
  <c r="Y2726" i="1"/>
  <c r="X2726" i="1"/>
  <c r="Y2718" i="1"/>
  <c r="X2718" i="1"/>
  <c r="Y2710" i="1"/>
  <c r="X2710" i="1"/>
  <c r="Y2702" i="1"/>
  <c r="X2702" i="1"/>
  <c r="Y2694" i="1"/>
  <c r="X2694" i="1"/>
  <c r="Y2686" i="1"/>
  <c r="X2686" i="1"/>
  <c r="Y2678" i="1"/>
  <c r="X2678" i="1"/>
  <c r="Y2670" i="1"/>
  <c r="X2670" i="1"/>
  <c r="Y2662" i="1"/>
  <c r="X2662" i="1"/>
  <c r="Y2654" i="1"/>
  <c r="X2654" i="1"/>
  <c r="Y2646" i="1"/>
  <c r="X2646" i="1"/>
  <c r="Y2638" i="1"/>
  <c r="X2638" i="1"/>
  <c r="Y2630" i="1"/>
  <c r="X2630" i="1"/>
  <c r="Y2622" i="1"/>
  <c r="X2622" i="1"/>
  <c r="Y2614" i="1"/>
  <c r="X2614" i="1"/>
  <c r="Y2606" i="1"/>
  <c r="X2606" i="1"/>
  <c r="Y2598" i="1"/>
  <c r="X2598" i="1"/>
  <c r="Y2590" i="1"/>
  <c r="X2590" i="1"/>
  <c r="Y2582" i="1"/>
  <c r="X2582" i="1"/>
  <c r="Y2574" i="1"/>
  <c r="X2574" i="1"/>
  <c r="Y2566" i="1"/>
  <c r="X2566" i="1"/>
  <c r="Y2558" i="1"/>
  <c r="X2558" i="1"/>
  <c r="Y2550" i="1"/>
  <c r="X2550" i="1"/>
  <c r="Y2542" i="1"/>
  <c r="X2542" i="1"/>
  <c r="Y2534" i="1"/>
  <c r="X2534" i="1"/>
  <c r="Y2526" i="1"/>
  <c r="X2526" i="1"/>
  <c r="Y2518" i="1"/>
  <c r="X2518" i="1"/>
  <c r="Y2510" i="1"/>
  <c r="X2510" i="1"/>
  <c r="Y2502" i="1"/>
  <c r="X2502" i="1"/>
  <c r="Y2494" i="1"/>
  <c r="X2494" i="1"/>
  <c r="Y2486" i="1"/>
  <c r="X2486" i="1"/>
  <c r="Y2478" i="1"/>
  <c r="X2478" i="1"/>
  <c r="Y2470" i="1"/>
  <c r="X2470" i="1"/>
  <c r="Y2462" i="1"/>
  <c r="X2462" i="1"/>
  <c r="Y2454" i="1"/>
  <c r="X2454" i="1"/>
  <c r="Y2446" i="1"/>
  <c r="X2446" i="1"/>
  <c r="Y2438" i="1"/>
  <c r="X2438" i="1"/>
  <c r="Y2430" i="1"/>
  <c r="X2430" i="1"/>
  <c r="Y2422" i="1"/>
  <c r="X2422" i="1"/>
  <c r="Y2414" i="1"/>
  <c r="X2414" i="1"/>
  <c r="Y2406" i="1"/>
  <c r="X2406" i="1"/>
  <c r="Y2398" i="1"/>
  <c r="X2398" i="1"/>
  <c r="Y2390" i="1"/>
  <c r="X2390" i="1"/>
  <c r="Y2382" i="1"/>
  <c r="X2382" i="1"/>
  <c r="Y2374" i="1"/>
  <c r="X2374" i="1"/>
  <c r="Y2366" i="1"/>
  <c r="X2366" i="1"/>
  <c r="Y2358" i="1"/>
  <c r="X2358" i="1"/>
  <c r="Y2350" i="1"/>
  <c r="X2350" i="1"/>
  <c r="Y2342" i="1"/>
  <c r="X2342" i="1"/>
  <c r="Y2334" i="1"/>
  <c r="X2334" i="1"/>
  <c r="Y2326" i="1"/>
  <c r="X2326" i="1"/>
  <c r="Y2318" i="1"/>
  <c r="X2318" i="1"/>
  <c r="Y2310" i="1"/>
  <c r="X2310" i="1"/>
  <c r="Y2302" i="1"/>
  <c r="X2302" i="1"/>
  <c r="Y2294" i="1"/>
  <c r="X2294" i="1"/>
  <c r="Y2286" i="1"/>
  <c r="X2286" i="1"/>
  <c r="Y2278" i="1"/>
  <c r="X2278" i="1"/>
  <c r="Y2270" i="1"/>
  <c r="X2270" i="1"/>
  <c r="Y2262" i="1"/>
  <c r="X2262" i="1"/>
  <c r="Y2254" i="1"/>
  <c r="X2254" i="1"/>
  <c r="Y2246" i="1"/>
  <c r="X2246" i="1"/>
  <c r="Y2238" i="1"/>
  <c r="X2238" i="1"/>
  <c r="Y2230" i="1"/>
  <c r="X2230" i="1"/>
  <c r="Y2222" i="1"/>
  <c r="X2222" i="1"/>
  <c r="Y2214" i="1"/>
  <c r="X2214" i="1"/>
  <c r="Y2206" i="1"/>
  <c r="X2206" i="1"/>
  <c r="Y2198" i="1"/>
  <c r="X2198" i="1"/>
  <c r="Y2190" i="1"/>
  <c r="X2190" i="1"/>
  <c r="Y2182" i="1"/>
  <c r="X2182" i="1"/>
  <c r="Y2174" i="1"/>
  <c r="X2174" i="1"/>
  <c r="Y2166" i="1"/>
  <c r="X2166" i="1"/>
  <c r="Y2158" i="1"/>
  <c r="X2158" i="1"/>
  <c r="Y2150" i="1"/>
  <c r="X2150" i="1"/>
  <c r="Y2142" i="1"/>
  <c r="X2142" i="1"/>
  <c r="Y2134" i="1"/>
  <c r="X2134" i="1"/>
  <c r="Y2126" i="1"/>
  <c r="X2126" i="1"/>
  <c r="Y2118" i="1"/>
  <c r="X2118" i="1"/>
  <c r="Y2110" i="1"/>
  <c r="X2110" i="1"/>
  <c r="Y2102" i="1"/>
  <c r="X2102" i="1"/>
  <c r="Y2094" i="1"/>
  <c r="X2094" i="1"/>
  <c r="Y2086" i="1"/>
  <c r="X2086" i="1"/>
  <c r="Y2078" i="1"/>
  <c r="X2078" i="1"/>
  <c r="Y2070" i="1"/>
  <c r="X2070" i="1"/>
  <c r="Y2062" i="1"/>
  <c r="X2062" i="1"/>
  <c r="Y2054" i="1"/>
  <c r="X2054" i="1"/>
  <c r="Y2046" i="1"/>
  <c r="X2046" i="1"/>
  <c r="Y2038" i="1"/>
  <c r="X2038" i="1"/>
  <c r="Y2030" i="1"/>
  <c r="X2030" i="1"/>
  <c r="Y2022" i="1"/>
  <c r="X2022" i="1"/>
  <c r="Y2014" i="1"/>
  <c r="X2014" i="1"/>
  <c r="Y2006" i="1"/>
  <c r="X2006" i="1"/>
  <c r="Y1998" i="1"/>
  <c r="X1998" i="1"/>
  <c r="Y1990" i="1"/>
  <c r="X1990" i="1"/>
  <c r="Y1982" i="1"/>
  <c r="X1982" i="1"/>
  <c r="Y1974" i="1"/>
  <c r="X1974" i="1"/>
  <c r="Y1966" i="1"/>
  <c r="X1966" i="1"/>
  <c r="Y1958" i="1"/>
  <c r="X1958" i="1"/>
  <c r="Y1950" i="1"/>
  <c r="X1950" i="1"/>
  <c r="Y1942" i="1"/>
  <c r="X1942" i="1"/>
  <c r="Y1934" i="1"/>
  <c r="X1934" i="1"/>
  <c r="Y1926" i="1"/>
  <c r="X1926" i="1"/>
  <c r="Y1918" i="1"/>
  <c r="X1918" i="1"/>
  <c r="Y1910" i="1"/>
  <c r="X1910" i="1"/>
  <c r="Y1902" i="1"/>
  <c r="X1902" i="1"/>
  <c r="Y1894" i="1"/>
  <c r="X1894" i="1"/>
  <c r="Y1886" i="1"/>
  <c r="X1886" i="1"/>
  <c r="Y1878" i="1"/>
  <c r="X1878" i="1"/>
  <c r="Y1870" i="1"/>
  <c r="X1870" i="1"/>
  <c r="Y1862" i="1"/>
  <c r="X1862" i="1"/>
  <c r="Y1854" i="1"/>
  <c r="X1854" i="1"/>
  <c r="Y1846" i="1"/>
  <c r="X1846" i="1"/>
  <c r="Y1838" i="1"/>
  <c r="X1838" i="1"/>
  <c r="Y1830" i="1"/>
  <c r="X1830" i="1"/>
  <c r="Y1822" i="1"/>
  <c r="X1822" i="1"/>
  <c r="Y1814" i="1"/>
  <c r="X1814" i="1"/>
  <c r="Y1806" i="1"/>
  <c r="X1806" i="1"/>
  <c r="Y1798" i="1"/>
  <c r="X1798" i="1"/>
  <c r="Y1790" i="1"/>
  <c r="X1790" i="1"/>
  <c r="Y1782" i="1"/>
  <c r="X1782" i="1"/>
  <c r="Y1774" i="1"/>
  <c r="X1774" i="1"/>
  <c r="Y1766" i="1"/>
  <c r="X1766" i="1"/>
  <c r="Y1758" i="1"/>
  <c r="X1758" i="1"/>
  <c r="Y1750" i="1"/>
  <c r="X1750" i="1"/>
  <c r="Y1742" i="1"/>
  <c r="X1742" i="1"/>
  <c r="Y1734" i="1"/>
  <c r="X1734" i="1"/>
  <c r="Y1726" i="1"/>
  <c r="X1726" i="1"/>
  <c r="Y1718" i="1"/>
  <c r="X1718" i="1"/>
  <c r="Y1710" i="1"/>
  <c r="X1710" i="1"/>
  <c r="Y1702" i="1"/>
  <c r="X1702" i="1"/>
  <c r="Y1694" i="1"/>
  <c r="X1694" i="1"/>
  <c r="Y1686" i="1"/>
  <c r="X1686" i="1"/>
  <c r="Y1678" i="1"/>
  <c r="X1678" i="1"/>
  <c r="Y1670" i="1"/>
  <c r="X1670" i="1"/>
  <c r="Y1662" i="1"/>
  <c r="X1662" i="1"/>
  <c r="Y1654" i="1"/>
  <c r="X1654" i="1"/>
  <c r="Y1646" i="1"/>
  <c r="X1646" i="1"/>
  <c r="Y1638" i="1"/>
  <c r="X1638" i="1"/>
  <c r="Y1630" i="1"/>
  <c r="X1630" i="1"/>
  <c r="Y1622" i="1"/>
  <c r="X1622" i="1"/>
  <c r="Y1614" i="1"/>
  <c r="X1614" i="1"/>
  <c r="Y1606" i="1"/>
  <c r="X1606" i="1"/>
  <c r="Y1598" i="1"/>
  <c r="X1598" i="1"/>
  <c r="Y1590" i="1"/>
  <c r="X1590" i="1"/>
  <c r="Y1582" i="1"/>
  <c r="X1582" i="1"/>
  <c r="Y1574" i="1"/>
  <c r="X1574" i="1"/>
  <c r="Y1566" i="1"/>
  <c r="X1566" i="1"/>
  <c r="Y1558" i="1"/>
  <c r="X1558" i="1"/>
  <c r="Y1550" i="1"/>
  <c r="X1550" i="1"/>
  <c r="Y1542" i="1"/>
  <c r="X1542" i="1"/>
  <c r="Y1534" i="1"/>
  <c r="X1534" i="1"/>
  <c r="Y1526" i="1"/>
  <c r="X1526" i="1"/>
  <c r="Y1518" i="1"/>
  <c r="X1518" i="1"/>
  <c r="Y1510" i="1"/>
  <c r="X1510" i="1"/>
  <c r="Y1502" i="1"/>
  <c r="X1502" i="1"/>
  <c r="Y1494" i="1"/>
  <c r="X1494" i="1"/>
  <c r="Y1486" i="1"/>
  <c r="X1486" i="1"/>
  <c r="Y1478" i="1"/>
  <c r="X1478" i="1"/>
  <c r="Y1470" i="1"/>
  <c r="X1470" i="1"/>
  <c r="Y1462" i="1"/>
  <c r="X1462" i="1"/>
  <c r="Y1454" i="1"/>
  <c r="X1454" i="1"/>
  <c r="Y1446" i="1"/>
  <c r="X1446" i="1"/>
  <c r="Y1438" i="1"/>
  <c r="X1438" i="1"/>
  <c r="Y1430" i="1"/>
  <c r="X1430" i="1"/>
  <c r="Y1422" i="1"/>
  <c r="X1422" i="1"/>
  <c r="Y1414" i="1"/>
  <c r="X1414" i="1"/>
  <c r="Y1406" i="1"/>
  <c r="X1406" i="1"/>
  <c r="Y1398" i="1"/>
  <c r="X1398" i="1"/>
  <c r="Y1390" i="1"/>
  <c r="X1390" i="1"/>
  <c r="Y1382" i="1"/>
  <c r="X1382" i="1"/>
  <c r="Y1374" i="1"/>
  <c r="X1374" i="1"/>
  <c r="Y1366" i="1"/>
  <c r="X1366" i="1"/>
  <c r="Y1358" i="1"/>
  <c r="X1358" i="1"/>
  <c r="Y1350" i="1"/>
  <c r="X1350" i="1"/>
  <c r="Y1342" i="1"/>
  <c r="X1342" i="1"/>
  <c r="Y1334" i="1"/>
  <c r="X1334" i="1"/>
  <c r="Y1326" i="1"/>
  <c r="X1326" i="1"/>
  <c r="Y1318" i="1"/>
  <c r="X1318" i="1"/>
  <c r="Y1310" i="1"/>
  <c r="X1310" i="1"/>
  <c r="Y1302" i="1"/>
  <c r="X1302" i="1"/>
  <c r="Y1294" i="1"/>
  <c r="X1294" i="1"/>
  <c r="Y1286" i="1"/>
  <c r="X1286" i="1"/>
  <c r="Y1278" i="1"/>
  <c r="X1278" i="1"/>
  <c r="Y1270" i="1"/>
  <c r="X1270" i="1"/>
  <c r="Y1262" i="1"/>
  <c r="X1262" i="1"/>
  <c r="Y1254" i="1"/>
  <c r="X1254" i="1"/>
  <c r="Y1246" i="1"/>
  <c r="X1246" i="1"/>
  <c r="Y1238" i="1"/>
  <c r="X1238" i="1"/>
  <c r="Y1230" i="1"/>
  <c r="X1230" i="1"/>
  <c r="Y1222" i="1"/>
  <c r="X1222" i="1"/>
  <c r="Y1214" i="1"/>
  <c r="X1214" i="1"/>
  <c r="Y1206" i="1"/>
  <c r="X1206" i="1"/>
  <c r="Y1198" i="1"/>
  <c r="X1198" i="1"/>
  <c r="Y1190" i="1"/>
  <c r="X1190" i="1"/>
  <c r="Y1182" i="1"/>
  <c r="X1182" i="1"/>
  <c r="Y1174" i="1"/>
  <c r="X1174" i="1"/>
  <c r="Y1166" i="1"/>
  <c r="X1166" i="1"/>
  <c r="Y1158" i="1"/>
  <c r="X1158" i="1"/>
  <c r="Y1150" i="1"/>
  <c r="X1150" i="1"/>
  <c r="Y1142" i="1"/>
  <c r="X1142" i="1"/>
  <c r="Y1134" i="1"/>
  <c r="X1134" i="1"/>
  <c r="Y1126" i="1"/>
  <c r="X1126" i="1"/>
  <c r="Y1118" i="1"/>
  <c r="X1118" i="1"/>
  <c r="Y1110" i="1"/>
  <c r="X1110" i="1"/>
  <c r="Y1102" i="1"/>
  <c r="X1102" i="1"/>
  <c r="Y1094" i="1"/>
  <c r="X1094" i="1"/>
  <c r="Y1086" i="1"/>
  <c r="X1086" i="1"/>
  <c r="Y1078" i="1"/>
  <c r="X1078" i="1"/>
  <c r="Y1070" i="1"/>
  <c r="X1070" i="1"/>
  <c r="Y1062" i="1"/>
  <c r="X1062" i="1"/>
  <c r="Y1054" i="1"/>
  <c r="X1054" i="1"/>
  <c r="Y1046" i="1"/>
  <c r="X1046" i="1"/>
  <c r="Y1038" i="1"/>
  <c r="X1038" i="1"/>
  <c r="Y1030" i="1"/>
  <c r="X1030" i="1"/>
  <c r="Y1022" i="1"/>
  <c r="X1022" i="1"/>
  <c r="Y1014" i="1"/>
  <c r="X1014" i="1"/>
  <c r="Y1006" i="1"/>
  <c r="X1006" i="1"/>
  <c r="Y998" i="1"/>
  <c r="X998" i="1"/>
  <c r="Y990" i="1"/>
  <c r="X990" i="1"/>
  <c r="Y982" i="1"/>
  <c r="X982" i="1"/>
  <c r="Y974" i="1"/>
  <c r="X974" i="1"/>
  <c r="Y966" i="1"/>
  <c r="X966" i="1"/>
  <c r="Y958" i="1"/>
  <c r="X958" i="1"/>
  <c r="Y950" i="1"/>
  <c r="X950" i="1"/>
  <c r="Y942" i="1"/>
  <c r="X942" i="1"/>
  <c r="Y934" i="1"/>
  <c r="X934" i="1"/>
  <c r="Y926" i="1"/>
  <c r="X926" i="1"/>
  <c r="Y918" i="1"/>
  <c r="X918" i="1"/>
  <c r="Y910" i="1"/>
  <c r="X910" i="1"/>
  <c r="Y902" i="1"/>
  <c r="X902" i="1"/>
  <c r="Y894" i="1"/>
  <c r="X894" i="1"/>
  <c r="Y886" i="1"/>
  <c r="X886" i="1"/>
  <c r="Y878" i="1"/>
  <c r="X878" i="1"/>
  <c r="Y870" i="1"/>
  <c r="X870" i="1"/>
  <c r="Y862" i="1"/>
  <c r="X862" i="1"/>
  <c r="Y854" i="1"/>
  <c r="X854" i="1"/>
  <c r="Y846" i="1"/>
  <c r="X846" i="1"/>
  <c r="Y838" i="1"/>
  <c r="X838" i="1"/>
  <c r="Y830" i="1"/>
  <c r="X830" i="1"/>
  <c r="Y822" i="1"/>
  <c r="X822" i="1"/>
  <c r="Y814" i="1"/>
  <c r="X814" i="1"/>
  <c r="Y806" i="1"/>
  <c r="X806" i="1"/>
  <c r="Y798" i="1"/>
  <c r="X798" i="1"/>
  <c r="Y790" i="1"/>
  <c r="X790" i="1"/>
  <c r="Y782" i="1"/>
  <c r="X782" i="1"/>
  <c r="Y774" i="1"/>
  <c r="X774" i="1"/>
  <c r="Y766" i="1"/>
  <c r="X766" i="1"/>
  <c r="Y758" i="1"/>
  <c r="X758" i="1"/>
  <c r="Y750" i="1"/>
  <c r="X750" i="1"/>
  <c r="Y742" i="1"/>
  <c r="X742" i="1"/>
  <c r="Y734" i="1"/>
  <c r="X734" i="1"/>
  <c r="Y726" i="1"/>
  <c r="X726" i="1"/>
  <c r="Y718" i="1"/>
  <c r="X718" i="1"/>
  <c r="Y710" i="1"/>
  <c r="X710" i="1"/>
  <c r="Y702" i="1"/>
  <c r="X702" i="1"/>
  <c r="Y196" i="1"/>
  <c r="X196" i="1"/>
  <c r="Y188" i="1"/>
  <c r="X188" i="1"/>
  <c r="Y180" i="1"/>
  <c r="X180" i="1"/>
  <c r="Y172" i="1"/>
  <c r="X172" i="1"/>
  <c r="Y164" i="1"/>
  <c r="X164" i="1"/>
  <c r="Y156" i="1"/>
  <c r="X156" i="1"/>
  <c r="Y148" i="1"/>
  <c r="X148" i="1"/>
  <c r="Y140" i="1"/>
  <c r="X140" i="1"/>
  <c r="Y132" i="1"/>
  <c r="X132" i="1"/>
  <c r="Y124" i="1"/>
  <c r="X124" i="1"/>
  <c r="Y116" i="1"/>
  <c r="X116" i="1"/>
  <c r="Y108" i="1"/>
  <c r="X108" i="1"/>
  <c r="Y100" i="1"/>
  <c r="X100" i="1"/>
  <c r="Y92" i="1"/>
  <c r="X92" i="1"/>
  <c r="Y84" i="1"/>
  <c r="X84" i="1"/>
  <c r="Y76" i="1"/>
  <c r="X76" i="1"/>
  <c r="Y68" i="1"/>
  <c r="X68" i="1"/>
  <c r="Y60" i="1"/>
  <c r="X60" i="1"/>
  <c r="Y52" i="1"/>
  <c r="X52" i="1"/>
  <c r="Y44" i="1"/>
  <c r="X44" i="1"/>
  <c r="Y36" i="1"/>
  <c r="X36" i="1"/>
  <c r="Y28" i="1"/>
  <c r="X28" i="1"/>
  <c r="Y20" i="1"/>
  <c r="X20" i="1"/>
  <c r="Y12" i="1"/>
  <c r="X12" i="1"/>
  <c r="Y4" i="1"/>
  <c r="X4" i="1"/>
  <c r="Y1307" i="1"/>
  <c r="X1307" i="1"/>
  <c r="Y1299" i="1"/>
  <c r="X1299" i="1"/>
  <c r="Y1291" i="1"/>
  <c r="X1291" i="1"/>
  <c r="Y1283" i="1"/>
  <c r="X1283" i="1"/>
  <c r="Y1275" i="1"/>
  <c r="X1275" i="1"/>
  <c r="Y1267" i="1"/>
  <c r="X1267" i="1"/>
  <c r="Y1259" i="1"/>
  <c r="X1259" i="1"/>
  <c r="Y1251" i="1"/>
  <c r="X1251" i="1"/>
  <c r="Y1243" i="1"/>
  <c r="X1243" i="1"/>
  <c r="Y1235" i="1"/>
  <c r="X1235" i="1"/>
  <c r="Y1227" i="1"/>
  <c r="X1227" i="1"/>
  <c r="Y1219" i="1"/>
  <c r="X1219" i="1"/>
  <c r="Y1211" i="1"/>
  <c r="X1211" i="1"/>
  <c r="Y1203" i="1"/>
  <c r="X1203" i="1"/>
  <c r="Y1195" i="1"/>
  <c r="X1195" i="1"/>
  <c r="Y1187" i="1"/>
  <c r="X1187" i="1"/>
  <c r="Y1179" i="1"/>
  <c r="X1179" i="1"/>
  <c r="Y1171" i="1"/>
  <c r="X1171" i="1"/>
  <c r="Y1163" i="1"/>
  <c r="X1163" i="1"/>
  <c r="Y1155" i="1"/>
  <c r="X1155" i="1"/>
  <c r="Y1147" i="1"/>
  <c r="X1147" i="1"/>
  <c r="Y1139" i="1"/>
  <c r="X1139" i="1"/>
  <c r="Y1131" i="1"/>
  <c r="X1131" i="1"/>
  <c r="Y1123" i="1"/>
  <c r="X1123" i="1"/>
  <c r="Y1115" i="1"/>
  <c r="X1115" i="1"/>
  <c r="Y1107" i="1"/>
  <c r="X1107" i="1"/>
  <c r="Y1099" i="1"/>
  <c r="X1099" i="1"/>
  <c r="Y1091" i="1"/>
  <c r="X1091" i="1"/>
  <c r="Y1083" i="1"/>
  <c r="X1083" i="1"/>
  <c r="Y1075" i="1"/>
  <c r="X1075" i="1"/>
  <c r="Y1067" i="1"/>
  <c r="X1067" i="1"/>
  <c r="Y1059" i="1"/>
  <c r="X1059" i="1"/>
  <c r="Y1051" i="1"/>
  <c r="X1051" i="1"/>
  <c r="Y1043" i="1"/>
  <c r="X1043" i="1"/>
  <c r="Y1035" i="1"/>
  <c r="X1035" i="1"/>
  <c r="Y1027" i="1"/>
  <c r="X1027" i="1"/>
  <c r="Y1019" i="1"/>
  <c r="X1019" i="1"/>
  <c r="Y1011" i="1"/>
  <c r="X1011" i="1"/>
  <c r="Y1003" i="1"/>
  <c r="X1003" i="1"/>
  <c r="Y995" i="1"/>
  <c r="X995" i="1"/>
  <c r="Y987" i="1"/>
  <c r="X987" i="1"/>
  <c r="Y979" i="1"/>
  <c r="X979" i="1"/>
  <c r="Y971" i="1"/>
  <c r="X971" i="1"/>
  <c r="Y963" i="1"/>
  <c r="X963" i="1"/>
  <c r="Y955" i="1"/>
  <c r="X955" i="1"/>
  <c r="Y947" i="1"/>
  <c r="X947" i="1"/>
  <c r="Y939" i="1"/>
  <c r="X939" i="1"/>
  <c r="Y931" i="1"/>
  <c r="X931" i="1"/>
  <c r="Y923" i="1"/>
  <c r="X923" i="1"/>
  <c r="Y915" i="1"/>
  <c r="X915" i="1"/>
  <c r="Y907" i="1"/>
  <c r="X907" i="1"/>
  <c r="Y899" i="1"/>
  <c r="X899" i="1"/>
  <c r="Y891" i="1"/>
  <c r="X891" i="1"/>
  <c r="Y883" i="1"/>
  <c r="X883" i="1"/>
  <c r="Y875" i="1"/>
  <c r="X875" i="1"/>
  <c r="Y867" i="1"/>
  <c r="X867" i="1"/>
  <c r="Y859" i="1"/>
  <c r="X859" i="1"/>
  <c r="Y851" i="1"/>
  <c r="X851" i="1"/>
  <c r="Y843" i="1"/>
  <c r="X843" i="1"/>
  <c r="Y835" i="1"/>
  <c r="X835" i="1"/>
  <c r="Y827" i="1"/>
  <c r="X827" i="1"/>
  <c r="Y819" i="1"/>
  <c r="X819" i="1"/>
  <c r="Y811" i="1"/>
  <c r="X811" i="1"/>
  <c r="Y803" i="1"/>
  <c r="X803" i="1"/>
  <c r="Y795" i="1"/>
  <c r="X795" i="1"/>
  <c r="Y787" i="1"/>
  <c r="X787" i="1"/>
  <c r="Y779" i="1"/>
  <c r="X779" i="1"/>
  <c r="Y771" i="1"/>
  <c r="X771" i="1"/>
  <c r="Y763" i="1"/>
  <c r="X763" i="1"/>
  <c r="Y755" i="1"/>
  <c r="X755" i="1"/>
  <c r="Y747" i="1"/>
  <c r="X747" i="1"/>
  <c r="Y739" i="1"/>
  <c r="X739" i="1"/>
  <c r="Y731" i="1"/>
  <c r="X731" i="1"/>
  <c r="Y723" i="1"/>
  <c r="X723" i="1"/>
  <c r="Y715" i="1"/>
  <c r="X715" i="1"/>
  <c r="Y707" i="1"/>
  <c r="X707" i="1"/>
  <c r="Y699" i="1"/>
  <c r="X699" i="1"/>
  <c r="Y691" i="1"/>
  <c r="X691" i="1"/>
  <c r="Y683" i="1"/>
  <c r="X683" i="1"/>
  <c r="Y675" i="1"/>
  <c r="X675" i="1"/>
  <c r="Y667" i="1"/>
  <c r="X667" i="1"/>
  <c r="Y659" i="1"/>
  <c r="X659" i="1"/>
  <c r="Y651" i="1"/>
  <c r="X651" i="1"/>
  <c r="Y643" i="1"/>
  <c r="X643" i="1"/>
  <c r="Y635" i="1"/>
  <c r="X635" i="1"/>
  <c r="Y627" i="1"/>
  <c r="X627" i="1"/>
  <c r="Y619" i="1"/>
  <c r="X619" i="1"/>
  <c r="Y611" i="1"/>
  <c r="X611" i="1"/>
  <c r="Y603" i="1"/>
  <c r="X603" i="1"/>
  <c r="Y595" i="1"/>
  <c r="X595" i="1"/>
  <c r="Y587" i="1"/>
  <c r="X587" i="1"/>
  <c r="Y579" i="1"/>
  <c r="X579" i="1"/>
  <c r="Y571" i="1"/>
  <c r="X571" i="1"/>
  <c r="Y563" i="1"/>
  <c r="X563" i="1"/>
  <c r="Y555" i="1"/>
  <c r="X555" i="1"/>
  <c r="Y547" i="1"/>
  <c r="X547" i="1"/>
  <c r="Y539" i="1"/>
  <c r="X539" i="1"/>
  <c r="Y531" i="1"/>
  <c r="X531" i="1"/>
  <c r="Y523" i="1"/>
  <c r="X523" i="1"/>
  <c r="Y515" i="1"/>
  <c r="X515" i="1"/>
  <c r="Y507" i="1"/>
  <c r="X507" i="1"/>
  <c r="Y499" i="1"/>
  <c r="X499" i="1"/>
  <c r="Y491" i="1"/>
  <c r="X491" i="1"/>
  <c r="Y483" i="1"/>
  <c r="X483" i="1"/>
  <c r="Y475" i="1"/>
  <c r="X475" i="1"/>
  <c r="Y467" i="1"/>
  <c r="X467" i="1"/>
  <c r="Y459" i="1"/>
  <c r="X459" i="1"/>
  <c r="Y451" i="1"/>
  <c r="X451" i="1"/>
  <c r="Y443" i="1"/>
  <c r="X443" i="1"/>
  <c r="Y435" i="1"/>
  <c r="X435" i="1"/>
  <c r="Y427" i="1"/>
  <c r="X427" i="1"/>
  <c r="Y419" i="1"/>
  <c r="X419" i="1"/>
  <c r="Y411" i="1"/>
  <c r="X411" i="1"/>
  <c r="Y403" i="1"/>
  <c r="X403" i="1"/>
  <c r="Y395" i="1"/>
  <c r="X395" i="1"/>
  <c r="Y387" i="1"/>
  <c r="X387" i="1"/>
  <c r="Y379" i="1"/>
  <c r="X379" i="1"/>
  <c r="Y371" i="1"/>
  <c r="X371" i="1"/>
  <c r="Y363" i="1"/>
  <c r="X363" i="1"/>
  <c r="Y355" i="1"/>
  <c r="X355" i="1"/>
  <c r="Y347" i="1"/>
  <c r="X347" i="1"/>
  <c r="Y339" i="1"/>
  <c r="X339" i="1"/>
  <c r="Y331" i="1"/>
  <c r="X331" i="1"/>
  <c r="Y323" i="1"/>
  <c r="X323" i="1"/>
  <c r="Y315" i="1"/>
  <c r="X315" i="1"/>
  <c r="Y307" i="1"/>
  <c r="X307" i="1"/>
  <c r="Y299" i="1"/>
  <c r="X299" i="1"/>
  <c r="Y291" i="1"/>
  <c r="X291" i="1"/>
  <c r="Y283" i="1"/>
  <c r="X283" i="1"/>
  <c r="Y275" i="1"/>
  <c r="X275" i="1"/>
  <c r="Y267" i="1"/>
  <c r="X267" i="1"/>
  <c r="Y259" i="1"/>
  <c r="X259" i="1"/>
  <c r="Y251" i="1"/>
  <c r="X251" i="1"/>
  <c r="Y243" i="1"/>
  <c r="X243" i="1"/>
  <c r="Y235" i="1"/>
  <c r="X235" i="1"/>
  <c r="Y227" i="1"/>
  <c r="X227" i="1"/>
  <c r="Y219" i="1"/>
  <c r="X219" i="1"/>
  <c r="Y211" i="1"/>
  <c r="X211" i="1"/>
  <c r="Y203" i="1"/>
  <c r="X203" i="1"/>
  <c r="Y195" i="1"/>
  <c r="X195" i="1"/>
  <c r="Y187" i="1"/>
  <c r="X187" i="1"/>
  <c r="Y179" i="1"/>
  <c r="X179" i="1"/>
  <c r="Y171" i="1"/>
  <c r="X171" i="1"/>
  <c r="Y163" i="1"/>
  <c r="X163" i="1"/>
  <c r="Y155" i="1"/>
  <c r="X155" i="1"/>
  <c r="Y147" i="1"/>
  <c r="X147" i="1"/>
  <c r="Y139" i="1"/>
  <c r="X139" i="1"/>
  <c r="Y131" i="1"/>
  <c r="X131" i="1"/>
  <c r="Y123" i="1"/>
  <c r="X123" i="1"/>
  <c r="Y115" i="1"/>
  <c r="X115" i="1"/>
  <c r="Y107" i="1"/>
  <c r="X107" i="1"/>
  <c r="Y99" i="1"/>
  <c r="X99" i="1"/>
  <c r="Y91" i="1"/>
  <c r="X91" i="1"/>
  <c r="Y83" i="1"/>
  <c r="X83" i="1"/>
  <c r="Y75" i="1"/>
  <c r="X75" i="1"/>
  <c r="Y67" i="1"/>
  <c r="X67" i="1"/>
  <c r="Y59" i="1"/>
  <c r="X59" i="1"/>
  <c r="Y51" i="1"/>
  <c r="X51" i="1"/>
  <c r="Y43" i="1"/>
  <c r="X43" i="1"/>
  <c r="Y35" i="1"/>
  <c r="X35" i="1"/>
  <c r="Y27" i="1"/>
  <c r="X27" i="1"/>
  <c r="Y19" i="1"/>
  <c r="X19" i="1"/>
  <c r="Y11" i="1"/>
  <c r="X11" i="1"/>
  <c r="Y3" i="1"/>
  <c r="X3" i="1"/>
  <c r="Y2386" i="1"/>
  <c r="X2386" i="1"/>
  <c r="Y2378" i="1"/>
  <c r="X2378" i="1"/>
  <c r="Y2370" i="1"/>
  <c r="X2370" i="1"/>
  <c r="Y2362" i="1"/>
  <c r="X2362" i="1"/>
  <c r="Y2354" i="1"/>
  <c r="X2354" i="1"/>
  <c r="Y2346" i="1"/>
  <c r="X2346" i="1"/>
  <c r="Y2338" i="1"/>
  <c r="X2338" i="1"/>
  <c r="Y2330" i="1"/>
  <c r="X2330" i="1"/>
  <c r="Y2322" i="1"/>
  <c r="X2322" i="1"/>
  <c r="Y2314" i="1"/>
  <c r="X2314" i="1"/>
  <c r="Y2306" i="1"/>
  <c r="X2306" i="1"/>
  <c r="Y2298" i="1"/>
  <c r="X2298" i="1"/>
  <c r="Y2290" i="1"/>
  <c r="X2290" i="1"/>
  <c r="Y2282" i="1"/>
  <c r="X2282" i="1"/>
  <c r="Y2274" i="1"/>
  <c r="X2274" i="1"/>
  <c r="Y2266" i="1"/>
  <c r="X2266" i="1"/>
  <c r="Y2258" i="1"/>
  <c r="X2258" i="1"/>
  <c r="Y2250" i="1"/>
  <c r="X2250" i="1"/>
  <c r="Y2242" i="1"/>
  <c r="X2242" i="1"/>
  <c r="Y2234" i="1"/>
  <c r="X2234" i="1"/>
  <c r="Y2226" i="1"/>
  <c r="X2226" i="1"/>
  <c r="Y2218" i="1"/>
  <c r="X2218" i="1"/>
  <c r="Y2210" i="1"/>
  <c r="X2210" i="1"/>
  <c r="Y2202" i="1"/>
  <c r="X2202" i="1"/>
  <c r="Y2194" i="1"/>
  <c r="X2194" i="1"/>
  <c r="Y2186" i="1"/>
  <c r="X2186" i="1"/>
  <c r="Y2178" i="1"/>
  <c r="X2178" i="1"/>
  <c r="Y2170" i="1"/>
  <c r="X2170" i="1"/>
  <c r="Y2162" i="1"/>
  <c r="X2162" i="1"/>
  <c r="Y2154" i="1"/>
  <c r="X2154" i="1"/>
  <c r="Y2146" i="1"/>
  <c r="X2146" i="1"/>
  <c r="Y2138" i="1"/>
  <c r="X2138" i="1"/>
  <c r="Y2130" i="1"/>
  <c r="X2130" i="1"/>
  <c r="Y2122" i="1"/>
  <c r="X2122" i="1"/>
  <c r="Y2114" i="1"/>
  <c r="X2114" i="1"/>
  <c r="Y2106" i="1"/>
  <c r="X2106" i="1"/>
  <c r="Y2098" i="1"/>
  <c r="X2098" i="1"/>
  <c r="Y2090" i="1"/>
  <c r="X2090" i="1"/>
  <c r="Y2082" i="1"/>
  <c r="X2082" i="1"/>
  <c r="Y2074" i="1"/>
  <c r="X2074" i="1"/>
  <c r="Y2066" i="1"/>
  <c r="X2066" i="1"/>
  <c r="Y2058" i="1"/>
  <c r="X2058" i="1"/>
  <c r="Y2050" i="1"/>
  <c r="X2050" i="1"/>
  <c r="Y2042" i="1"/>
  <c r="X2042" i="1"/>
  <c r="Y2034" i="1"/>
  <c r="X2034" i="1"/>
  <c r="Y2026" i="1"/>
  <c r="X2026" i="1"/>
  <c r="Y2018" i="1"/>
  <c r="X2018" i="1"/>
  <c r="Y2010" i="1"/>
  <c r="X2010" i="1"/>
  <c r="Y2002" i="1"/>
  <c r="X2002" i="1"/>
  <c r="Y1994" i="1"/>
  <c r="X1994" i="1"/>
  <c r="Y1986" i="1"/>
  <c r="X1986" i="1"/>
  <c r="Y1978" i="1"/>
  <c r="X1978" i="1"/>
  <c r="Y1970" i="1"/>
  <c r="X1970" i="1"/>
  <c r="Y1962" i="1"/>
  <c r="X1962" i="1"/>
  <c r="Y1954" i="1"/>
  <c r="X1954" i="1"/>
  <c r="Y1946" i="1"/>
  <c r="X1946" i="1"/>
  <c r="Y1938" i="1"/>
  <c r="X1938" i="1"/>
  <c r="Y1930" i="1"/>
  <c r="X1930" i="1"/>
  <c r="Y1922" i="1"/>
  <c r="X1922" i="1"/>
  <c r="Y1914" i="1"/>
  <c r="X1914" i="1"/>
  <c r="Y1906" i="1"/>
  <c r="X1906" i="1"/>
  <c r="Y1898" i="1"/>
  <c r="X1898" i="1"/>
  <c r="Y1890" i="1"/>
  <c r="X1890" i="1"/>
  <c r="Y1882" i="1"/>
  <c r="X1882" i="1"/>
  <c r="Y1874" i="1"/>
  <c r="X1874" i="1"/>
  <c r="Y1866" i="1"/>
  <c r="X1866" i="1"/>
  <c r="Y1858" i="1"/>
  <c r="X1858" i="1"/>
  <c r="Y1850" i="1"/>
  <c r="X1850" i="1"/>
  <c r="Y1842" i="1"/>
  <c r="X1842" i="1"/>
  <c r="Y1834" i="1"/>
  <c r="X1834" i="1"/>
  <c r="Y1826" i="1"/>
  <c r="X1826" i="1"/>
  <c r="Y1818" i="1"/>
  <c r="X1818" i="1"/>
  <c r="Y1810" i="1"/>
  <c r="X1810" i="1"/>
  <c r="Y1802" i="1"/>
  <c r="X1802" i="1"/>
  <c r="Y1794" i="1"/>
  <c r="X1794" i="1"/>
  <c r="Y1786" i="1"/>
  <c r="X1786" i="1"/>
  <c r="Y1778" i="1"/>
  <c r="X1778" i="1"/>
  <c r="Y1770" i="1"/>
  <c r="X1770" i="1"/>
  <c r="Y1762" i="1"/>
  <c r="X1762" i="1"/>
  <c r="Y1754" i="1"/>
  <c r="X1754" i="1"/>
  <c r="Y1746" i="1"/>
  <c r="X1746" i="1"/>
  <c r="Y1738" i="1"/>
  <c r="X1738" i="1"/>
  <c r="Y1730" i="1"/>
  <c r="X1730" i="1"/>
  <c r="Y1722" i="1"/>
  <c r="X1722" i="1"/>
  <c r="Y1714" i="1"/>
  <c r="X1714" i="1"/>
  <c r="Y1706" i="1"/>
  <c r="X1706" i="1"/>
  <c r="Y1698" i="1"/>
  <c r="X1698" i="1"/>
  <c r="Y1690" i="1"/>
  <c r="X1690" i="1"/>
  <c r="Y1682" i="1"/>
  <c r="X1682" i="1"/>
  <c r="Y1674" i="1"/>
  <c r="X1674" i="1"/>
  <c r="Y1666" i="1"/>
  <c r="X1666" i="1"/>
  <c r="Y1658" i="1"/>
  <c r="X1658" i="1"/>
  <c r="Y1650" i="1"/>
  <c r="X1650" i="1"/>
  <c r="Y1642" i="1"/>
  <c r="X1642" i="1"/>
  <c r="Y1634" i="1"/>
  <c r="X1634" i="1"/>
  <c r="Y1626" i="1"/>
  <c r="X1626" i="1"/>
  <c r="Y1618" i="1"/>
  <c r="X1618" i="1"/>
  <c r="Y1610" i="1"/>
  <c r="X1610" i="1"/>
  <c r="Y1602" i="1"/>
  <c r="X1602" i="1"/>
  <c r="Y1594" i="1"/>
  <c r="X1594" i="1"/>
  <c r="Y1586" i="1"/>
  <c r="X1586" i="1"/>
  <c r="Y1578" i="1"/>
  <c r="X1578" i="1"/>
  <c r="Y1570" i="1"/>
  <c r="X1570" i="1"/>
  <c r="Y1562" i="1"/>
  <c r="X1562" i="1"/>
  <c r="Y1554" i="1"/>
  <c r="X1554" i="1"/>
  <c r="Y1546" i="1"/>
  <c r="X1546" i="1"/>
  <c r="Y1538" i="1"/>
  <c r="X1538" i="1"/>
  <c r="Y1530" i="1"/>
  <c r="X1530" i="1"/>
  <c r="Y1522" i="1"/>
  <c r="X1522" i="1"/>
  <c r="Y1514" i="1"/>
  <c r="X1514" i="1"/>
  <c r="Y1506" i="1"/>
  <c r="X1506" i="1"/>
  <c r="Y1498" i="1"/>
  <c r="X1498" i="1"/>
  <c r="Y1490" i="1"/>
  <c r="X1490" i="1"/>
  <c r="Y1482" i="1"/>
  <c r="X1482" i="1"/>
  <c r="Y1474" i="1"/>
  <c r="X1474" i="1"/>
  <c r="Y1466" i="1"/>
  <c r="X1466" i="1"/>
  <c r="Y1458" i="1"/>
  <c r="X1458" i="1"/>
  <c r="Y1450" i="1"/>
  <c r="X1450" i="1"/>
  <c r="Y1442" i="1"/>
  <c r="X1442" i="1"/>
  <c r="Y1434" i="1"/>
  <c r="X1434" i="1"/>
  <c r="Y1426" i="1"/>
  <c r="X1426" i="1"/>
  <c r="Y1418" i="1"/>
  <c r="X1418" i="1"/>
  <c r="Y1410" i="1"/>
  <c r="X1410" i="1"/>
  <c r="Y1402" i="1"/>
  <c r="X1402" i="1"/>
  <c r="Y1394" i="1"/>
  <c r="X1394" i="1"/>
  <c r="Y1386" i="1"/>
  <c r="X1386" i="1"/>
  <c r="Y1378" i="1"/>
  <c r="X1378" i="1"/>
  <c r="Y1370" i="1"/>
  <c r="X1370" i="1"/>
  <c r="Y1362" i="1"/>
  <c r="X1362" i="1"/>
  <c r="Y1354" i="1"/>
  <c r="X1354" i="1"/>
  <c r="Y1346" i="1"/>
  <c r="X1346" i="1"/>
  <c r="Y1338" i="1"/>
  <c r="X1338" i="1"/>
  <c r="Y1330" i="1"/>
  <c r="X1330" i="1"/>
  <c r="Y1322" i="1"/>
  <c r="X1322" i="1"/>
  <c r="Y1314" i="1"/>
  <c r="X1314" i="1"/>
  <c r="Y1306" i="1"/>
  <c r="X1306" i="1"/>
  <c r="Y1298" i="1"/>
  <c r="X1298" i="1"/>
  <c r="Y1290" i="1"/>
  <c r="X1290" i="1"/>
  <c r="Y1282" i="1"/>
  <c r="X1282" i="1"/>
  <c r="Y1274" i="1"/>
  <c r="X1274" i="1"/>
  <c r="Y1266" i="1"/>
  <c r="X1266" i="1"/>
  <c r="Y1258" i="1"/>
  <c r="X1258" i="1"/>
  <c r="Y1250" i="1"/>
  <c r="X1250" i="1"/>
  <c r="Y1242" i="1"/>
  <c r="X1242" i="1"/>
  <c r="Y1234" i="1"/>
  <c r="X1234" i="1"/>
  <c r="Y1226" i="1"/>
  <c r="X1226" i="1"/>
  <c r="Y1218" i="1"/>
  <c r="X1218" i="1"/>
  <c r="Y1210" i="1"/>
  <c r="X1210" i="1"/>
  <c r="Y1202" i="1"/>
  <c r="X1202" i="1"/>
  <c r="Y1194" i="1"/>
  <c r="X1194" i="1"/>
  <c r="Y1186" i="1"/>
  <c r="X1186" i="1"/>
  <c r="Y1178" i="1"/>
  <c r="X1178" i="1"/>
  <c r="Y1170" i="1"/>
  <c r="X1170" i="1"/>
  <c r="Y1162" i="1"/>
  <c r="X1162" i="1"/>
  <c r="Y1154" i="1"/>
  <c r="X1154" i="1"/>
  <c r="Y1146" i="1"/>
  <c r="X1146" i="1"/>
  <c r="Y1138" i="1"/>
  <c r="X1138" i="1"/>
  <c r="Y1130" i="1"/>
  <c r="X1130" i="1"/>
  <c r="Y1122" i="1"/>
  <c r="X1122" i="1"/>
  <c r="Y1114" i="1"/>
  <c r="X1114" i="1"/>
  <c r="Y1106" i="1"/>
  <c r="X1106" i="1"/>
  <c r="Y1098" i="1"/>
  <c r="X1098" i="1"/>
  <c r="Y1090" i="1"/>
  <c r="X1090" i="1"/>
  <c r="Y1082" i="1"/>
  <c r="X1082" i="1"/>
  <c r="Y1074" i="1"/>
  <c r="X1074" i="1"/>
  <c r="Y1066" i="1"/>
  <c r="X1066" i="1"/>
  <c r="Y1058" i="1"/>
  <c r="X1058" i="1"/>
  <c r="Y1050" i="1"/>
  <c r="X1050" i="1"/>
  <c r="Y1042" i="1"/>
  <c r="X1042" i="1"/>
  <c r="Y1034" i="1"/>
  <c r="X1034" i="1"/>
  <c r="Y1026" i="1"/>
  <c r="X1026" i="1"/>
  <c r="Y1018" i="1"/>
  <c r="X1018" i="1"/>
  <c r="Y1010" i="1"/>
  <c r="X1010" i="1"/>
  <c r="Y1002" i="1"/>
  <c r="X1002" i="1"/>
  <c r="Y994" i="1"/>
  <c r="X994" i="1"/>
  <c r="Y986" i="1"/>
  <c r="X986" i="1"/>
  <c r="Y978" i="1"/>
  <c r="X978" i="1"/>
  <c r="Y970" i="1"/>
  <c r="X970" i="1"/>
  <c r="Y962" i="1"/>
  <c r="X962" i="1"/>
  <c r="Y954" i="1"/>
  <c r="X954" i="1"/>
  <c r="Y946" i="1"/>
  <c r="X946" i="1"/>
  <c r="Y938" i="1"/>
  <c r="X938" i="1"/>
  <c r="Y930" i="1"/>
  <c r="X930" i="1"/>
  <c r="Y922" i="1"/>
  <c r="X922" i="1"/>
  <c r="Y914" i="1"/>
  <c r="X914" i="1"/>
  <c r="Y906" i="1"/>
  <c r="X906" i="1"/>
  <c r="Y898" i="1"/>
  <c r="X898" i="1"/>
  <c r="Y890" i="1"/>
  <c r="X890" i="1"/>
  <c r="Y882" i="1"/>
  <c r="X882" i="1"/>
  <c r="Y874" i="1"/>
  <c r="X874" i="1"/>
  <c r="Y866" i="1"/>
  <c r="X866" i="1"/>
  <c r="Y858" i="1"/>
  <c r="X858" i="1"/>
  <c r="Y850" i="1"/>
  <c r="X850" i="1"/>
  <c r="Y842" i="1"/>
  <c r="X842" i="1"/>
  <c r="Y834" i="1"/>
  <c r="X834" i="1"/>
  <c r="Y826" i="1"/>
  <c r="X826" i="1"/>
  <c r="Y818" i="1"/>
  <c r="X818" i="1"/>
  <c r="Y810" i="1"/>
  <c r="X810" i="1"/>
  <c r="Y802" i="1"/>
  <c r="X802" i="1"/>
  <c r="Y794" i="1"/>
  <c r="X794" i="1"/>
  <c r="Y786" i="1"/>
  <c r="X786" i="1"/>
  <c r="Y778" i="1"/>
  <c r="X778" i="1"/>
  <c r="Y770" i="1"/>
  <c r="X770" i="1"/>
  <c r="Y762" i="1"/>
  <c r="X762" i="1"/>
  <c r="Y754" i="1"/>
  <c r="X754" i="1"/>
  <c r="Y746" i="1"/>
  <c r="X746" i="1"/>
  <c r="Y738" i="1"/>
  <c r="X738" i="1"/>
  <c r="Y730" i="1"/>
  <c r="X730" i="1"/>
  <c r="Y722" i="1"/>
  <c r="X722" i="1"/>
  <c r="Y714" i="1"/>
  <c r="X714" i="1"/>
  <c r="Y706" i="1"/>
  <c r="X706" i="1"/>
  <c r="Y698" i="1"/>
  <c r="X698" i="1"/>
  <c r="Y690" i="1"/>
  <c r="X690" i="1"/>
  <c r="Y682" i="1"/>
  <c r="X682" i="1"/>
  <c r="Y674" i="1"/>
  <c r="X674" i="1"/>
  <c r="Y666" i="1"/>
  <c r="X666" i="1"/>
  <c r="Y658" i="1"/>
  <c r="X658" i="1"/>
  <c r="Y650" i="1"/>
  <c r="X650" i="1"/>
  <c r="Y642" i="1"/>
  <c r="X642" i="1"/>
  <c r="Y634" i="1"/>
  <c r="X634" i="1"/>
  <c r="Y626" i="1"/>
  <c r="X626" i="1"/>
  <c r="Y618" i="1"/>
  <c r="X618" i="1"/>
  <c r="Y610" i="1"/>
  <c r="X610" i="1"/>
  <c r="Y602" i="1"/>
  <c r="X602" i="1"/>
  <c r="Y594" i="1"/>
  <c r="X594" i="1"/>
  <c r="Y586" i="1"/>
  <c r="X586" i="1"/>
  <c r="Y578" i="1"/>
  <c r="X578" i="1"/>
  <c r="Y570" i="1"/>
  <c r="X570" i="1"/>
  <c r="Y562" i="1"/>
  <c r="X562" i="1"/>
  <c r="Y554" i="1"/>
  <c r="X554" i="1"/>
  <c r="Y546" i="1"/>
  <c r="X546" i="1"/>
  <c r="Y538" i="1"/>
  <c r="X538" i="1"/>
  <c r="Y530" i="1"/>
  <c r="X530" i="1"/>
  <c r="Y522" i="1"/>
  <c r="X522" i="1"/>
  <c r="Y514" i="1"/>
  <c r="X514" i="1"/>
  <c r="Y506" i="1"/>
  <c r="X506" i="1"/>
  <c r="Y498" i="1"/>
  <c r="X498" i="1"/>
  <c r="Y490" i="1"/>
  <c r="X490" i="1"/>
  <c r="Y482" i="1"/>
  <c r="X482" i="1"/>
  <c r="Y474" i="1"/>
  <c r="X474" i="1"/>
  <c r="Y466" i="1"/>
  <c r="X466" i="1"/>
  <c r="Y458" i="1"/>
  <c r="X458" i="1"/>
  <c r="Y450" i="1"/>
  <c r="X450" i="1"/>
  <c r="Y442" i="1"/>
  <c r="X442" i="1"/>
  <c r="Y434" i="1"/>
  <c r="X434" i="1"/>
  <c r="Y426" i="1"/>
  <c r="X426" i="1"/>
  <c r="Y418" i="1"/>
  <c r="X418" i="1"/>
  <c r="Y410" i="1"/>
  <c r="X410" i="1"/>
  <c r="Y402" i="1"/>
  <c r="X402" i="1"/>
  <c r="Y394" i="1"/>
  <c r="X394" i="1"/>
  <c r="Y386" i="1"/>
  <c r="X386" i="1"/>
  <c r="Y378" i="1"/>
  <c r="X378" i="1"/>
  <c r="Y370" i="1"/>
  <c r="X370" i="1"/>
  <c r="Y362" i="1"/>
  <c r="X362" i="1"/>
  <c r="Y354" i="1"/>
  <c r="X354" i="1"/>
  <c r="Y346" i="1"/>
  <c r="X346" i="1"/>
  <c r="Y338" i="1"/>
  <c r="X338" i="1"/>
  <c r="Y330" i="1"/>
  <c r="X330" i="1"/>
  <c r="Y322" i="1"/>
  <c r="X322" i="1"/>
  <c r="Y314" i="1"/>
  <c r="X314" i="1"/>
  <c r="Y306" i="1"/>
  <c r="X306" i="1"/>
  <c r="Y298" i="1"/>
  <c r="X298" i="1"/>
  <c r="Y290" i="1"/>
  <c r="X290" i="1"/>
  <c r="Y282" i="1"/>
  <c r="X282" i="1"/>
  <c r="Y274" i="1"/>
  <c r="X274" i="1"/>
  <c r="Y266" i="1"/>
  <c r="X266" i="1"/>
  <c r="Y258" i="1"/>
  <c r="X258" i="1"/>
  <c r="Y250" i="1"/>
  <c r="X250" i="1"/>
  <c r="Y242" i="1"/>
  <c r="X242" i="1"/>
  <c r="Y234" i="1"/>
  <c r="X234" i="1"/>
  <c r="Y226" i="1"/>
  <c r="X226" i="1"/>
  <c r="Y218" i="1"/>
  <c r="X218" i="1"/>
  <c r="Y210" i="1"/>
  <c r="X210" i="1"/>
  <c r="Y202" i="1"/>
  <c r="X202" i="1"/>
  <c r="Y194" i="1"/>
  <c r="X194" i="1"/>
  <c r="Y186" i="1"/>
  <c r="X186" i="1"/>
  <c r="Y178" i="1"/>
  <c r="X178" i="1"/>
  <c r="Y170" i="1"/>
  <c r="X170" i="1"/>
  <c r="Y162" i="1"/>
  <c r="X162" i="1"/>
  <c r="Y154" i="1"/>
  <c r="X154" i="1"/>
  <c r="Y146" i="1"/>
  <c r="X146" i="1"/>
  <c r="Y138" i="1"/>
  <c r="X138" i="1"/>
  <c r="Y130" i="1"/>
  <c r="X130" i="1"/>
  <c r="Y122" i="1"/>
  <c r="X122" i="1"/>
  <c r="Y114" i="1"/>
  <c r="X114" i="1"/>
  <c r="Y106" i="1"/>
  <c r="X106" i="1"/>
  <c r="Y98" i="1"/>
  <c r="X98" i="1"/>
  <c r="Y90" i="1"/>
  <c r="X90" i="1"/>
  <c r="Y82" i="1"/>
  <c r="X82" i="1"/>
  <c r="Y74" i="1"/>
  <c r="X74" i="1"/>
  <c r="Y66" i="1"/>
  <c r="X66" i="1"/>
  <c r="Y58" i="1"/>
  <c r="X58" i="1"/>
  <c r="Y50" i="1"/>
  <c r="X50" i="1"/>
  <c r="Y42" i="1"/>
  <c r="X42" i="1"/>
  <c r="Y34" i="1"/>
  <c r="X34" i="1"/>
  <c r="Y26" i="1"/>
  <c r="X26" i="1"/>
  <c r="Y18" i="1"/>
  <c r="X18" i="1"/>
  <c r="Y10" i="1"/>
  <c r="X10" i="1"/>
  <c r="Y694" i="1"/>
  <c r="X694" i="1"/>
  <c r="Y686" i="1"/>
  <c r="X686" i="1"/>
  <c r="Y678" i="1"/>
  <c r="X678" i="1"/>
  <c r="Y670" i="1"/>
  <c r="X670" i="1"/>
  <c r="Y662" i="1"/>
  <c r="X662" i="1"/>
  <c r="Y654" i="1"/>
  <c r="X654" i="1"/>
  <c r="Y646" i="1"/>
  <c r="X646" i="1"/>
  <c r="Y638" i="1"/>
  <c r="X638" i="1"/>
  <c r="Y630" i="1"/>
  <c r="X630" i="1"/>
  <c r="Y622" i="1"/>
  <c r="X622" i="1"/>
  <c r="Y614" i="1"/>
  <c r="X614" i="1"/>
  <c r="Y606" i="1"/>
  <c r="X606" i="1"/>
  <c r="Y598" i="1"/>
  <c r="X598" i="1"/>
  <c r="Y590" i="1"/>
  <c r="X590" i="1"/>
  <c r="Y582" i="1"/>
  <c r="X582" i="1"/>
  <c r="Y574" i="1"/>
  <c r="X574" i="1"/>
  <c r="Y566" i="1"/>
  <c r="X566" i="1"/>
  <c r="Y558" i="1"/>
  <c r="X558" i="1"/>
  <c r="Y550" i="1"/>
  <c r="X550" i="1"/>
  <c r="Y542" i="1"/>
  <c r="X542" i="1"/>
  <c r="Y534" i="1"/>
  <c r="X534" i="1"/>
  <c r="Y526" i="1"/>
  <c r="X526" i="1"/>
  <c r="Y518" i="1"/>
  <c r="X518" i="1"/>
  <c r="Y510" i="1"/>
  <c r="X510" i="1"/>
  <c r="Y502" i="1"/>
  <c r="X502" i="1"/>
  <c r="Y494" i="1"/>
  <c r="X494" i="1"/>
  <c r="Y486" i="1"/>
  <c r="X486" i="1"/>
  <c r="Y478" i="1"/>
  <c r="X478" i="1"/>
  <c r="Y470" i="1"/>
  <c r="X470" i="1"/>
  <c r="Y462" i="1"/>
  <c r="X462" i="1"/>
  <c r="Y454" i="1"/>
  <c r="X454" i="1"/>
  <c r="Y446" i="1"/>
  <c r="X446" i="1"/>
  <c r="Y438" i="1"/>
  <c r="X438" i="1"/>
  <c r="Y430" i="1"/>
  <c r="X430" i="1"/>
  <c r="Y422" i="1"/>
  <c r="X422" i="1"/>
  <c r="Y414" i="1"/>
  <c r="X414" i="1"/>
  <c r="Y406" i="1"/>
  <c r="X406" i="1"/>
  <c r="Y398" i="1"/>
  <c r="X398" i="1"/>
  <c r="Y390" i="1"/>
  <c r="X390" i="1"/>
  <c r="Y382" i="1"/>
  <c r="X382" i="1"/>
  <c r="Y374" i="1"/>
  <c r="X374" i="1"/>
  <c r="Y366" i="1"/>
  <c r="X366" i="1"/>
  <c r="Y358" i="1"/>
  <c r="X358" i="1"/>
  <c r="Y350" i="1"/>
  <c r="X350" i="1"/>
  <c r="Y342" i="1"/>
  <c r="X342" i="1"/>
  <c r="Y334" i="1"/>
  <c r="X334" i="1"/>
  <c r="Y326" i="1"/>
  <c r="X326" i="1"/>
  <c r="Y318" i="1"/>
  <c r="X318" i="1"/>
  <c r="Y310" i="1"/>
  <c r="X310" i="1"/>
  <c r="Y302" i="1"/>
  <c r="X302" i="1"/>
  <c r="Y294" i="1"/>
  <c r="X294" i="1"/>
  <c r="Y286" i="1"/>
  <c r="X286" i="1"/>
  <c r="Y278" i="1"/>
  <c r="X278" i="1"/>
  <c r="Y270" i="1"/>
  <c r="X270" i="1"/>
  <c r="Y262" i="1"/>
  <c r="X262" i="1"/>
  <c r="Y254" i="1"/>
  <c r="X254" i="1"/>
  <c r="Y246" i="1"/>
  <c r="X246" i="1"/>
  <c r="Y238" i="1"/>
  <c r="X238" i="1"/>
  <c r="Y230" i="1"/>
  <c r="X230" i="1"/>
  <c r="Y222" i="1"/>
  <c r="X222" i="1"/>
  <c r="Y214" i="1"/>
  <c r="X214" i="1"/>
  <c r="Y206" i="1"/>
  <c r="X206" i="1"/>
  <c r="Y198" i="1"/>
  <c r="X198" i="1"/>
  <c r="Y190" i="1"/>
  <c r="X190" i="1"/>
  <c r="Y182" i="1"/>
  <c r="X182" i="1"/>
  <c r="Y174" i="1"/>
  <c r="X174" i="1"/>
  <c r="Y166" i="1"/>
  <c r="X166" i="1"/>
  <c r="Y158" i="1"/>
  <c r="X158" i="1"/>
  <c r="Y150" i="1"/>
  <c r="X150" i="1"/>
  <c r="Y142" i="1"/>
  <c r="X142" i="1"/>
  <c r="Y134" i="1"/>
  <c r="X134" i="1"/>
  <c r="Y126" i="1"/>
  <c r="X126" i="1"/>
  <c r="Y118" i="1"/>
  <c r="X118" i="1"/>
  <c r="Y110" i="1"/>
  <c r="X110" i="1"/>
  <c r="Y102" i="1"/>
  <c r="X102" i="1"/>
  <c r="Y94" i="1"/>
  <c r="X94" i="1"/>
  <c r="Y86" i="1"/>
  <c r="X86" i="1"/>
  <c r="Y78" i="1"/>
  <c r="X78" i="1"/>
  <c r="Y70" i="1"/>
  <c r="X70" i="1"/>
  <c r="Y62" i="1"/>
  <c r="X62" i="1"/>
  <c r="Y54" i="1"/>
  <c r="X54" i="1"/>
  <c r="Y46" i="1"/>
  <c r="X46" i="1"/>
  <c r="Y38" i="1"/>
  <c r="X38" i="1"/>
  <c r="Y30" i="1"/>
  <c r="X30" i="1"/>
  <c r="Y22" i="1"/>
  <c r="X22" i="1"/>
  <c r="Y14" i="1"/>
  <c r="X14" i="1"/>
  <c r="Y6" i="1"/>
  <c r="X6" i="1"/>
  <c r="E2" i="5"/>
  <c r="H2" i="5" s="1"/>
  <c r="E5" i="5"/>
  <c r="G5" i="5" s="1"/>
  <c r="E13" i="5"/>
  <c r="H13" i="5" s="1"/>
  <c r="E12" i="5"/>
  <c r="H12" i="5" s="1"/>
  <c r="E11" i="5"/>
  <c r="G11" i="5" s="1"/>
  <c r="E10" i="5"/>
  <c r="G10" i="5" s="1"/>
  <c r="E9" i="5"/>
  <c r="F9" i="5" s="1"/>
  <c r="E8" i="5"/>
  <c r="H8" i="5" s="1"/>
  <c r="E7" i="5"/>
  <c r="H7" i="5" s="1"/>
  <c r="E6" i="5"/>
  <c r="F6" i="5" s="1"/>
  <c r="E4" i="5"/>
  <c r="H4" i="5" s="1"/>
  <c r="E3" i="5"/>
  <c r="G3" i="5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6" i="5" l="1"/>
  <c r="F3" i="5"/>
  <c r="G6" i="5"/>
  <c r="H5" i="5"/>
  <c r="H3" i="5"/>
  <c r="G13" i="5"/>
  <c r="F10" i="5"/>
  <c r="G12" i="5"/>
  <c r="F12" i="5"/>
  <c r="H11" i="5"/>
  <c r="H10" i="5"/>
  <c r="G7" i="5"/>
  <c r="H9" i="5"/>
  <c r="G9" i="5"/>
  <c r="F8" i="5"/>
  <c r="F13" i="5"/>
  <c r="F5" i="5"/>
  <c r="F7" i="5"/>
  <c r="F2" i="5"/>
  <c r="F4" i="5"/>
  <c r="G4" i="5"/>
  <c r="F11" i="5"/>
  <c r="G8" i="5"/>
  <c r="G2" i="5"/>
</calcChain>
</file>

<file path=xl/sharedStrings.xml><?xml version="1.0" encoding="utf-8"?>
<sst xmlns="http://schemas.openxmlformats.org/spreadsheetml/2006/main" count="28554" uniqueCount="8417">
  <si>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</si>
  <si>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</si>
  <si>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</si>
  <si>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</si>
  <si>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</si>
  <si>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</si>
  <si>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</si>
  <si>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</si>
  <si>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</si>
  <si>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</si>
  <si>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</si>
  <si>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</si>
  <si>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</si>
  <si>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</si>
  <si>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</si>
  <si>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</si>
  <si>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</si>
  <si>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</si>
  <si>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</si>
  <si>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</si>
  <si>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</si>
  <si>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</si>
  <si>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</si>
  <si>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</si>
  <si>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</si>
  <si>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</si>
  <si>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</si>
  <si>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</si>
  <si>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</si>
  <si>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</si>
  <si>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</si>
  <si>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</si>
  <si>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</si>
  <si>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</si>
  <si>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</si>
  <si>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</si>
  <si>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</si>
  <si>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</si>
  <si>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</si>
  <si>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</si>
  <si>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</si>
  <si>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</si>
  <si>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</si>
  <si>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</si>
  <si>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</si>
  <si>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</si>
  <si>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</si>
  <si>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</si>
  <si>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</si>
  <si>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</si>
  <si>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</si>
  <si>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</si>
  <si>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</si>
  <si>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</si>
  <si>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</si>
  <si>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</si>
  <si>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</si>
  <si>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</si>
  <si>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</si>
  <si>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</si>
  <si>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</si>
  <si>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</si>
  <si>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</si>
  <si>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</si>
  <si>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</si>
  <si>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</si>
  <si>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</si>
  <si>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</si>
  <si>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</si>
  <si>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</si>
  <si>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</si>
  <si>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</si>
  <si>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</si>
  <si>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</si>
  <si>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</si>
  <si>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</si>
  <si>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</si>
  <si>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</si>
  <si>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</si>
  <si>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</si>
  <si>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</si>
  <si>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</si>
  <si>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</si>
  <si>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</si>
  <si>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</si>
  <si>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</si>
  <si>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</si>
  <si>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</si>
  <si>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</si>
  <si>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</si>
  <si>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</si>
  <si>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</si>
  <si>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</si>
  <si>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</si>
  <si>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</si>
  <si>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</si>
  <si>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</si>
  <si>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</si>
  <si>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</si>
  <si>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</si>
  <si>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</si>
  <si>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</si>
  <si>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</si>
  <si>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</si>
  <si>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</si>
  <si>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</si>
  <si>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</si>
  <si>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</si>
  <si>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</si>
  <si>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</si>
  <si>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</si>
  <si>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</si>
  <si>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</si>
  <si>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</si>
  <si>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</si>
  <si>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</si>
  <si>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</si>
  <si>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</si>
  <si>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</si>
  <si>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</si>
  <si>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</si>
  <si>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</si>
  <si>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</si>
  <si>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</si>
  <si>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</si>
  <si>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</si>
  <si>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</si>
  <si>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</si>
  <si>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</si>
  <si>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</si>
  <si>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</si>
  <si>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</si>
  <si>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</si>
  <si>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</si>
  <si>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</si>
  <si>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</si>
  <si>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</si>
  <si>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</si>
  <si>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</si>
  <si>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</si>
  <si>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</si>
  <si>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</si>
  <si>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</si>
  <si>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</si>
  <si>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</si>
  <si>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</si>
  <si>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</si>
  <si>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</si>
  <si>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</si>
  <si>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</si>
  <si>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</si>
  <si>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</si>
  <si>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</si>
  <si>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</si>
  <si>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</si>
  <si>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</si>
  <si>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</si>
  <si>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</si>
  <si>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</si>
  <si>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</si>
  <si>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</si>
  <si>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</si>
  <si>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</si>
  <si>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</si>
  <si>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</si>
  <si>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</si>
  <si>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</si>
  <si>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</si>
  <si>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</si>
  <si>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</si>
  <si>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</si>
  <si>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</si>
  <si>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</si>
  <si>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</si>
  <si>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</si>
  <si>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</si>
  <si>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</si>
  <si>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</si>
  <si>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</si>
  <si>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</si>
  <si>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</si>
  <si>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</si>
  <si>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</si>
  <si>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</si>
  <si>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</si>
  <si>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</si>
  <si>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</si>
  <si>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</si>
  <si>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</si>
  <si>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</si>
  <si>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</si>
  <si>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</si>
  <si>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</si>
  <si>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</si>
  <si>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</si>
  <si>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</si>
  <si>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</si>
  <si>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</si>
  <si>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</si>
  <si>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</si>
  <si>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</si>
  <si>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</si>
  <si>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</si>
  <si>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</si>
  <si>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</si>
  <si>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</si>
  <si>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</si>
  <si>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</si>
  <si>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</si>
  <si>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</si>
  <si>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</si>
  <si>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</si>
  <si>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</si>
  <si>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</si>
  <si>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</si>
  <si>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</si>
  <si>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</si>
  <si>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</si>
  <si>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</si>
  <si>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</si>
  <si>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</si>
  <si>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</si>
  <si>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</si>
  <si>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</si>
  <si>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</si>
  <si>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</si>
  <si>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</si>
  <si>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</si>
  <si>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</si>
  <si>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</si>
  <si>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</si>
  <si>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</si>
  <si>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</si>
  <si>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</si>
  <si>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</si>
  <si>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</si>
  <si>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</si>
  <si>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</si>
  <si>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</si>
  <si>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</si>
  <si>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</si>
  <si>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</si>
  <si>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</si>
  <si>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</si>
  <si>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</si>
  <si>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</si>
  <si>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</si>
  <si>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</si>
  <si>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</si>
  <si>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</si>
  <si>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</si>
  <si>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</si>
  <si>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</si>
  <si>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</si>
  <si>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</si>
  <si>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</si>
  <si>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</si>
  <si>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</si>
  <si>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</si>
  <si>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</si>
  <si>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</si>
  <si>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</si>
  <si>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</si>
  <si>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</si>
  <si>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</si>
  <si>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</si>
  <si>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</si>
  <si>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</si>
  <si>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</si>
  <si>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</si>
  <si>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</si>
  <si>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</si>
  <si>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</si>
  <si>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</si>
  <si>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</si>
  <si>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</si>
  <si>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</si>
  <si>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</si>
  <si>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</si>
  <si>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</si>
  <si>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</si>
  <si>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</si>
  <si>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</si>
  <si>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</si>
  <si>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</si>
  <si>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</si>
  <si>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</si>
  <si>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</si>
  <si>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</si>
  <si>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</si>
  <si>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</si>
  <si>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</si>
  <si>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</si>
  <si>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</si>
  <si>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</si>
  <si>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</si>
  <si>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</si>
  <si>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</si>
  <si>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</si>
  <si>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</si>
  <si>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</si>
  <si>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</si>
  <si>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</si>
  <si>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</si>
  <si>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</si>
  <si>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</si>
  <si>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</si>
  <si>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</si>
  <si>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</si>
  <si>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</si>
  <si>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</si>
  <si>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</si>
  <si>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</si>
  <si>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</si>
  <si>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</si>
  <si>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</si>
  <si>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</si>
  <si>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</si>
  <si>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</si>
  <si>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</si>
  <si>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</si>
  <si>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</si>
  <si>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</si>
  <si>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</si>
  <si>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</si>
  <si>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</si>
  <si>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</si>
  <si>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</si>
  <si>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</si>
  <si>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</si>
  <si>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</si>
  <si>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</si>
  <si>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</si>
  <si>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</si>
  <si>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</si>
  <si>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</si>
  <si>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</si>
  <si>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</si>
  <si>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</si>
  <si>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</si>
  <si>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</si>
  <si>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</si>
  <si>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</si>
  <si>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</si>
  <si>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</si>
  <si>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</si>
  <si>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</si>
  <si>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</si>
  <si>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</si>
  <si>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</si>
  <si>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</si>
  <si>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</si>
  <si>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</si>
  <si>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</si>
  <si>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</si>
  <si>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</si>
  <si>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</si>
  <si>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</si>
  <si>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</si>
  <si>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</si>
  <si>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</si>
  <si>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</si>
  <si>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</si>
  <si>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</si>
  <si>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</si>
  <si>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</si>
  <si>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</si>
  <si>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</si>
  <si>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</si>
  <si>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</si>
  <si>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</si>
  <si>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</si>
  <si>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</si>
  <si>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</si>
  <si>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</si>
  <si>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</si>
  <si>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</si>
  <si>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</si>
  <si>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</si>
  <si>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</si>
  <si>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</si>
  <si>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</si>
  <si>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</si>
  <si>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</si>
  <si>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</si>
  <si>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</si>
  <si>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</si>
  <si>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</si>
  <si>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</si>
  <si>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</si>
  <si>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</si>
  <si>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</si>
  <si>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</si>
  <si>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</si>
  <si>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</si>
  <si>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</si>
  <si>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</si>
  <si>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</si>
  <si>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</si>
  <si>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</si>
  <si>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</si>
  <si>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</si>
  <si>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</si>
  <si>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</si>
  <si>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</si>
  <si>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</si>
  <si>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</si>
  <si>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</si>
  <si>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</si>
  <si>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</si>
  <si>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</si>
  <si>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</si>
  <si>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</si>
  <si>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</si>
  <si>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</si>
  <si>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</si>
  <si>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</si>
  <si>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</si>
  <si>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</si>
  <si>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</si>
  <si>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</si>
  <si>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</si>
  <si>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</si>
  <si>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</si>
  <si>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</si>
  <si>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</si>
  <si>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</si>
  <si>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</si>
  <si>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</si>
  <si>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</si>
  <si>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</si>
  <si>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</si>
  <si>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</si>
  <si>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</si>
  <si>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</si>
  <si>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</si>
  <si>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</si>
  <si>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</si>
  <si>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</si>
  <si>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</si>
  <si>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</si>
  <si>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</si>
  <si>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</si>
  <si>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</si>
  <si>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</si>
  <si>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</si>
  <si>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</si>
  <si>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</si>
  <si>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</si>
  <si>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</si>
  <si>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</si>
  <si>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</si>
  <si>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</si>
  <si>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</si>
  <si>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</si>
  <si>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</si>
  <si>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</si>
  <si>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</si>
  <si>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</si>
  <si>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</si>
  <si>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</si>
  <si>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</si>
  <si>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</si>
  <si>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</si>
  <si>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</si>
  <si>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</si>
  <si>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</si>
  <si>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</si>
  <si>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</si>
  <si>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</si>
  <si>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</si>
  <si>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</si>
  <si>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</si>
  <si>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</si>
  <si>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</si>
  <si>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</si>
  <si>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</si>
  <si>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</si>
  <si>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</si>
  <si>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</si>
  <si>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</si>
  <si>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</si>
  <si>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</si>
  <si>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</si>
  <si>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</si>
  <si>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</si>
  <si>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</si>
  <si>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</si>
  <si>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</si>
  <si>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</si>
  <si>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</si>
  <si>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</si>
  <si>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</si>
  <si>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</si>
  <si>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</si>
  <si>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</si>
  <si>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</si>
  <si>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</si>
  <si>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</si>
  <si>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</si>
  <si>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</si>
  <si>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</si>
  <si>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</si>
  <si>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</si>
  <si>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</si>
  <si>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</si>
  <si>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</si>
  <si>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</si>
  <si>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</si>
  <si>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</si>
  <si>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</si>
  <si>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</si>
  <si>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</si>
  <si>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</si>
  <si>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</si>
  <si>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</si>
  <si>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</si>
  <si>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</si>
  <si>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</si>
  <si>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</si>
  <si>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</si>
  <si>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</si>
  <si>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</si>
  <si>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</si>
  <si>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</si>
  <si>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</si>
  <si>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</si>
  <si>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</si>
  <si>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</si>
  <si>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</si>
  <si>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</si>
  <si>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</si>
  <si>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</si>
  <si>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</si>
  <si>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</si>
  <si>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</si>
  <si>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</si>
  <si>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</si>
  <si>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</si>
  <si>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</si>
  <si>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</si>
  <si>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</si>
  <si>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</si>
  <si>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</si>
  <si>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</si>
  <si>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</si>
  <si>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</si>
  <si>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</si>
  <si>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</si>
  <si>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</si>
  <si>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</si>
  <si>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</si>
  <si>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</si>
  <si>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</si>
  <si>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</si>
  <si>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</si>
  <si>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</si>
  <si>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</si>
  <si>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</si>
  <si>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</si>
  <si>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</si>
  <si>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</si>
  <si>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</si>
  <si>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</si>
  <si>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</si>
  <si>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</si>
  <si>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</si>
  <si>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</si>
  <si>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</si>
  <si>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</si>
  <si>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</si>
  <si>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</si>
  <si>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</si>
  <si>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</si>
  <si>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</si>
  <si>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</si>
  <si>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</si>
  <si>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</si>
  <si>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</si>
  <si>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</si>
  <si>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</si>
  <si>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</si>
  <si>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</si>
  <si>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</si>
  <si>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</si>
  <si>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</si>
  <si>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</si>
  <si>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</si>
  <si>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</si>
  <si>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</si>
  <si>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</si>
  <si>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</si>
  <si>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</si>
  <si>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</si>
  <si>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</si>
  <si>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</si>
  <si>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</si>
  <si>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</si>
  <si>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</si>
  <si>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</si>
  <si>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</si>
  <si>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</si>
  <si>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</si>
  <si>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</si>
  <si>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</si>
  <si>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</si>
  <si>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</si>
  <si>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</si>
  <si>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</si>
  <si>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</si>
  <si>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</si>
  <si>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</si>
  <si>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</si>
  <si>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</si>
  <si>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</si>
  <si>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</si>
  <si>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</si>
  <si>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</si>
  <si>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</si>
  <si>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</si>
  <si>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</si>
  <si>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</si>
  <si>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</si>
  <si>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</si>
  <si>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</si>
  <si>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</si>
  <si>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</si>
  <si>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</si>
  <si>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</si>
  <si>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</si>
  <si>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</si>
  <si>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</si>
  <si>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</si>
  <si>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</si>
  <si>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</si>
  <si>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</si>
  <si>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</si>
  <si>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</si>
  <si>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</si>
  <si>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</si>
  <si>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</si>
  <si>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</si>
  <si>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</si>
  <si>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</si>
  <si>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</si>
  <si>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</si>
  <si>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</si>
  <si>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</si>
  <si>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</si>
  <si>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</si>
  <si>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</si>
  <si>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</si>
  <si>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</si>
  <si>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</si>
  <si>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</si>
  <si>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</si>
  <si>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</si>
  <si>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</si>
  <si>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</si>
  <si>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</si>
  <si>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</si>
  <si>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</si>
  <si>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</si>
  <si>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</si>
  <si>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</si>
  <si>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</si>
  <si>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</si>
  <si>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</si>
  <si>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</si>
  <si>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</si>
  <si>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</si>
  <si>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</si>
  <si>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</si>
  <si>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</si>
  <si>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</si>
  <si>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</si>
  <si>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</si>
  <si>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</si>
  <si>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</si>
  <si>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</si>
  <si>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</si>
  <si>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</si>
  <si>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</si>
  <si>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</si>
  <si>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</si>
  <si>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</si>
  <si>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</si>
  <si>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</si>
  <si>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</si>
  <si>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</si>
  <si>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</si>
  <si>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</si>
  <si>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</si>
  <si>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</si>
  <si>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</si>
  <si>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</si>
  <si>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</si>
  <si>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</si>
  <si>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</si>
  <si>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</si>
  <si>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</si>
  <si>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</si>
  <si>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</si>
  <si>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</si>
  <si>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</si>
  <si>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</si>
  <si>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</si>
  <si>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</si>
  <si>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</si>
  <si>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</si>
  <si>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</si>
  <si>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</si>
  <si>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</si>
  <si>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</si>
  <si>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</si>
  <si>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</si>
  <si>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</si>
  <si>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</si>
  <si>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</si>
  <si>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</si>
  <si>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</si>
  <si>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</si>
  <si>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</si>
  <si>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</si>
  <si>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</si>
  <si>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</si>
  <si>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</si>
  <si>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</si>
  <si>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</si>
  <si>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</si>
  <si>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</si>
  <si>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</si>
  <si>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</si>
  <si>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</si>
  <si>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</si>
  <si>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</si>
  <si>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</si>
  <si>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</si>
  <si>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</si>
  <si>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</si>
  <si>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</si>
  <si>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</si>
  <si>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</si>
  <si>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</si>
  <si>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</si>
  <si>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</si>
  <si>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</si>
  <si>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</si>
  <si>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</si>
  <si>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</si>
  <si>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</si>
  <si>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</si>
  <si>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</si>
  <si>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</si>
  <si>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</si>
  <si>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</si>
  <si>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</si>
  <si>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</si>
  <si>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</si>
  <si>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</si>
  <si>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</si>
  <si>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</si>
  <si>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</si>
  <si>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</si>
  <si>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</si>
  <si>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</si>
  <si>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</si>
  <si>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</si>
  <si>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</si>
  <si>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</si>
  <si>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</si>
  <si>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</si>
  <si>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</si>
  <si>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</si>
  <si>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</si>
  <si>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</si>
  <si>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</si>
  <si>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</si>
  <si>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</si>
  <si>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</si>
  <si>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</si>
  <si>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</si>
  <si>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</si>
  <si>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</si>
  <si>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</si>
  <si>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</si>
  <si>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</si>
  <si>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</si>
  <si>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</si>
  <si>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</si>
  <si>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</si>
  <si>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</si>
  <si>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</si>
  <si>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</si>
  <si>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</si>
  <si>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</si>
  <si>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</si>
  <si>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</si>
  <si>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</si>
  <si>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</si>
  <si>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</si>
  <si>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</si>
  <si>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</si>
  <si>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</si>
  <si>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</si>
  <si>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</si>
  <si>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</si>
  <si>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</si>
  <si>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</si>
  <si>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</si>
  <si>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</si>
  <si>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</si>
  <si>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</si>
  <si>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</si>
  <si>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</si>
  <si>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</si>
  <si>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</si>
  <si>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</si>
  <si>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</si>
  <si>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</si>
  <si>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</si>
  <si>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</si>
  <si>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</si>
  <si>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</si>
  <si>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</si>
  <si>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</si>
  <si>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</si>
  <si>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</si>
  <si>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</si>
  <si>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</si>
  <si>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</si>
  <si>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</si>
  <si>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</si>
  <si>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</si>
  <si>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</si>
  <si>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</si>
  <si>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</si>
  <si>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</si>
  <si>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</si>
  <si>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</si>
  <si>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</si>
  <si>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</si>
  <si>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</si>
  <si>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</si>
  <si>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</si>
  <si>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</si>
  <si>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</si>
  <si>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</si>
  <si>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</si>
  <si>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</si>
  <si>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</si>
  <si>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</si>
  <si>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</si>
  <si>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</si>
  <si>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</si>
  <si>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</si>
  <si>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</si>
  <si>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</si>
  <si>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</si>
  <si>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</si>
  <si>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</si>
  <si>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</si>
  <si>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</si>
  <si>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</si>
  <si>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</si>
  <si>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</si>
  <si>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</si>
  <si>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</si>
  <si>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</si>
  <si>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</si>
  <si>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</si>
  <si>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</si>
  <si>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</si>
  <si>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</si>
  <si>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</si>
  <si>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</si>
  <si>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</si>
  <si>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</si>
  <si>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</si>
  <si>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</si>
  <si>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</si>
  <si>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</si>
  <si>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</si>
  <si>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</si>
  <si>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</si>
  <si>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</si>
  <si>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</si>
  <si>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</si>
  <si>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</si>
  <si>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</si>
  <si>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</si>
  <si>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</si>
  <si>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</si>
  <si>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</si>
  <si>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</si>
  <si>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</si>
  <si>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</si>
  <si>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</si>
  <si>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</si>
  <si>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</si>
  <si>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</si>
  <si>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</si>
  <si>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</si>
  <si>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</si>
  <si>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</si>
  <si>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</si>
  <si>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</si>
  <si>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</si>
  <si>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</si>
  <si>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</si>
  <si>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</si>
  <si>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</si>
  <si>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</si>
  <si>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</si>
  <si>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</si>
  <si>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</si>
  <si>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</si>
  <si>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</si>
  <si>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</si>
  <si>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</si>
  <si>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</si>
  <si>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</si>
  <si>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</si>
  <si>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</si>
  <si>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</si>
  <si>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</si>
  <si>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</si>
  <si>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</si>
  <si>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</si>
  <si>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</si>
  <si>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</si>
  <si>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</si>
  <si>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</si>
  <si>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</si>
  <si>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</si>
  <si>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</si>
  <si>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</si>
  <si>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</si>
  <si>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</si>
  <si>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</si>
  <si>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</si>
  <si>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</si>
  <si>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</si>
  <si>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</si>
  <si>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</si>
  <si>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</si>
  <si>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</si>
  <si>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</si>
  <si>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</si>
  <si>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</si>
  <si>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</si>
  <si>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</si>
  <si>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</si>
  <si>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</si>
  <si>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</si>
  <si>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</si>
  <si>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</si>
  <si>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</si>
  <si>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</si>
  <si>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</si>
  <si>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</si>
  <si>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</si>
  <si>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</si>
  <si>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</si>
  <si>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</si>
  <si>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</si>
  <si>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</si>
  <si>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</si>
  <si>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</si>
  <si>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</si>
  <si>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</si>
  <si>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</si>
  <si>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</si>
  <si>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</si>
  <si>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</si>
  <si>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</si>
  <si>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</si>
  <si>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</si>
  <si>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</si>
  <si>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</si>
  <si>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</si>
  <si>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</si>
  <si>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</si>
  <si>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</si>
  <si>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</si>
  <si>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</si>
  <si>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</si>
  <si>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</si>
  <si>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</si>
  <si>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</si>
  <si>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</si>
  <si>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</si>
  <si>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</si>
  <si>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</si>
  <si>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</si>
  <si>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</si>
  <si>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</si>
  <si>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</si>
  <si>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</si>
  <si>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</si>
  <si>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</si>
  <si>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</si>
  <si>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</si>
  <si>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</si>
  <si>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</si>
  <si>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</si>
  <si>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</si>
  <si>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</si>
  <si>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</si>
  <si>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</si>
  <si>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</si>
  <si>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</si>
  <si>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</si>
  <si>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</si>
  <si>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</si>
  <si>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</si>
  <si>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</si>
  <si>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</si>
  <si>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</si>
  <si>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</si>
  <si>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</si>
  <si>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</si>
  <si>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</si>
  <si>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</si>
  <si>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</si>
  <si>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</si>
  <si>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</si>
  <si>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</si>
  <si>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</si>
  <si>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</si>
  <si>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</si>
  <si>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</si>
  <si>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</si>
  <si>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</si>
  <si>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</si>
  <si>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</si>
  <si>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</si>
  <si>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</si>
  <si>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</si>
  <si>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</si>
  <si>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</si>
  <si>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</si>
  <si>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</si>
  <si>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</si>
  <si>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</si>
  <si>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</si>
  <si>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</si>
  <si>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</si>
  <si>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</si>
  <si>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</si>
  <si>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</si>
  <si>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</si>
  <si>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</si>
  <si>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</si>
  <si>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</si>
  <si>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</si>
  <si>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</si>
  <si>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</si>
  <si>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</si>
  <si>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</si>
  <si>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</si>
  <si>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</si>
  <si>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</si>
  <si>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</si>
  <si>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</si>
  <si>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</si>
  <si>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</si>
  <si>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</si>
  <si>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</si>
  <si>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</si>
  <si>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</si>
  <si>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</si>
  <si>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</si>
  <si>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</si>
  <si>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</si>
  <si>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</si>
  <si>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</si>
  <si>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</si>
  <si>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</si>
  <si>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</si>
  <si>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</si>
  <si>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</si>
  <si>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</si>
  <si>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</si>
  <si>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</si>
  <si>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</si>
  <si>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</si>
  <si>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</si>
  <si>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</si>
  <si>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</si>
  <si>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</si>
  <si>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</si>
  <si>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</si>
  <si>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</si>
  <si>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</si>
  <si>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</si>
  <si>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</si>
  <si>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</si>
  <si>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</si>
  <si>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</si>
  <si>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</si>
  <si>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</si>
  <si>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</si>
  <si>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</si>
  <si>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</si>
  <si>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</si>
  <si>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</si>
  <si>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</si>
  <si>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</si>
  <si>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</si>
  <si>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</si>
  <si>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</si>
  <si>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</si>
  <si>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</si>
  <si>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</si>
  <si>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</si>
  <si>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</si>
  <si>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</si>
  <si>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</si>
  <si>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</si>
  <si>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</si>
  <si>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</si>
  <si>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</si>
  <si>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</si>
  <si>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</si>
  <si>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</si>
  <si>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</si>
  <si>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</si>
  <si>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</si>
  <si>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</si>
  <si>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</si>
  <si>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</si>
  <si>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</si>
  <si>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</si>
  <si>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</si>
  <si>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</si>
  <si>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</si>
  <si>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</si>
  <si>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</si>
  <si>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</si>
  <si>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</si>
  <si>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</si>
  <si>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</si>
  <si>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</si>
  <si>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</si>
  <si>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</si>
  <si>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</si>
  <si>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</si>
  <si>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</si>
  <si>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</si>
  <si>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</si>
  <si>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</si>
  <si>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</si>
  <si>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</si>
  <si>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</si>
  <si>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</si>
  <si>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</si>
  <si>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</si>
  <si>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</si>
  <si>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</si>
  <si>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</si>
  <si>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</si>
  <si>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</si>
  <si>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</si>
  <si>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</si>
  <si>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</si>
  <si>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</si>
  <si>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</si>
  <si>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</si>
  <si>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</si>
  <si>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</si>
  <si>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</si>
  <si>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</si>
  <si>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</si>
  <si>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</si>
  <si>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</si>
  <si>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</si>
  <si>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</si>
  <si>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</si>
  <si>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</si>
  <si>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</si>
  <si>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</si>
  <si>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</si>
  <si>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</si>
  <si>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</si>
  <si>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</si>
  <si>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</si>
  <si>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</si>
  <si>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</si>
  <si>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</si>
  <si>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</si>
  <si>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</si>
  <si>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</si>
  <si>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</si>
  <si>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</si>
  <si>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</si>
  <si>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</si>
  <si>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</si>
  <si>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</si>
  <si>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</si>
  <si>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</si>
  <si>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</si>
  <si>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</si>
  <si>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</si>
  <si>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</si>
  <si>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</si>
  <si>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</si>
  <si>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</si>
  <si>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</si>
  <si>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</si>
  <si>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</si>
  <si>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</si>
  <si>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</si>
  <si>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</si>
  <si>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</si>
  <si>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</si>
  <si>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</si>
  <si>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</si>
  <si>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</si>
  <si>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</si>
  <si>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</si>
  <si>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</si>
  <si>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</si>
  <si>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</si>
  <si>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</si>
  <si>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</si>
  <si>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</si>
  <si>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</si>
  <si>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</si>
  <si>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</si>
  <si>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</si>
  <si>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</si>
  <si>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</si>
  <si>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</si>
  <si>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</si>
  <si>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</si>
  <si>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</si>
  <si>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</si>
  <si>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</si>
  <si>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</si>
  <si>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</si>
  <si>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</si>
  <si>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</si>
  <si>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</si>
  <si>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</si>
  <si>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</si>
  <si>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</si>
  <si>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</si>
  <si>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</si>
  <si>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</si>
  <si>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</si>
  <si>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</si>
  <si>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</si>
  <si>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</si>
  <si>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</si>
  <si>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</si>
  <si>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</si>
  <si>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</si>
  <si>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</si>
  <si>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</si>
  <si>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</si>
  <si>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</si>
  <si>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</si>
  <si>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</si>
  <si>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</si>
  <si>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</si>
  <si>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</si>
  <si>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</si>
  <si>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</si>
  <si>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</si>
  <si>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</si>
  <si>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</si>
  <si>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</si>
  <si>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</si>
  <si>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</si>
  <si>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</si>
  <si>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</si>
  <si>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</si>
  <si>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</si>
  <si>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</si>
  <si>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</si>
  <si>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</si>
  <si>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</si>
  <si>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</si>
  <si>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</si>
  <si>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</si>
  <si>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</si>
  <si>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</si>
  <si>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</si>
  <si>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</si>
  <si>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</si>
  <si>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</si>
  <si>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</si>
  <si>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</si>
  <si>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</si>
  <si>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</si>
  <si>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</si>
  <si>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</si>
  <si>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</si>
  <si>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</si>
  <si>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</si>
  <si>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</si>
  <si>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</si>
  <si>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</si>
  <si>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</si>
  <si>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</si>
  <si>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</si>
  <si>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</si>
  <si>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</si>
  <si>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</si>
  <si>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</si>
  <si>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</si>
  <si>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</si>
  <si>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</si>
  <si>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</si>
  <si>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</si>
  <si>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</si>
  <si>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</si>
  <si>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</si>
  <si>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</si>
  <si>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</si>
  <si>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</si>
  <si>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</si>
  <si>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</si>
  <si>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</si>
  <si>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</si>
  <si>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</si>
  <si>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</si>
  <si>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</si>
  <si>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</si>
  <si>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</si>
  <si>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</si>
  <si>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</si>
  <si>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</si>
  <si>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</si>
  <si>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</si>
  <si>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</si>
  <si>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</si>
  <si>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</si>
  <si>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</si>
  <si>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</si>
  <si>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</si>
  <si>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</si>
  <si>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</si>
  <si>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</si>
  <si>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</si>
  <si>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</si>
  <si>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</si>
  <si>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</si>
  <si>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</si>
  <si>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</si>
  <si>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</si>
  <si>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</si>
  <si>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</si>
  <si>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</si>
  <si>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</si>
  <si>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</si>
  <si>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</si>
  <si>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</si>
  <si>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</si>
  <si>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</si>
  <si>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</si>
  <si>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</si>
  <si>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</si>
  <si>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</si>
  <si>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</si>
  <si>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</si>
  <si>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</si>
  <si>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</si>
  <si>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</si>
  <si>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</si>
  <si>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</si>
  <si>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</si>
  <si>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</si>
  <si>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</si>
  <si>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</si>
  <si>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</si>
  <si>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</si>
  <si>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</si>
  <si>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</si>
  <si>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</si>
  <si>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</si>
  <si>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</si>
  <si>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</si>
  <si>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</si>
  <si>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</si>
  <si>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</si>
  <si>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</si>
  <si>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</si>
  <si>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</si>
  <si>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</si>
  <si>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</si>
  <si>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</si>
  <si>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</si>
  <si>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</si>
  <si>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</si>
  <si>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</si>
  <si>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</si>
  <si>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</si>
  <si>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</si>
  <si>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</si>
  <si>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</si>
  <si>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</si>
  <si>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</si>
  <si>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</si>
  <si>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</si>
  <si>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</si>
  <si>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</si>
  <si>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</si>
  <si>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</si>
  <si>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</si>
  <si>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</si>
  <si>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</si>
  <si>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</si>
  <si>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</si>
  <si>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</si>
  <si>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</si>
  <si>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</si>
  <si>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</si>
  <si>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</si>
  <si>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</si>
  <si>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</si>
  <si>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</si>
  <si>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</si>
  <si>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</si>
  <si>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</si>
  <si>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</si>
  <si>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</si>
  <si>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</si>
  <si>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</si>
  <si>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</si>
  <si>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</si>
  <si>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</si>
  <si>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</si>
  <si>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</si>
  <si>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</si>
  <si>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</si>
  <si>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</si>
  <si>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</si>
  <si>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</si>
  <si>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</si>
  <si>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</si>
  <si>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</si>
  <si>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</si>
  <si>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</si>
  <si>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</si>
  <si>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</si>
  <si>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</si>
  <si>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</si>
  <si>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</si>
  <si>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</si>
  <si>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</si>
  <si>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</si>
  <si>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</si>
  <si>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</si>
  <si>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</si>
  <si>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</si>
  <si>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</si>
  <si>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</si>
  <si>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</si>
  <si>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</si>
  <si>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</si>
  <si>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</si>
  <si>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</si>
  <si>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</si>
  <si>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</si>
  <si>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</si>
  <si>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</si>
  <si>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</si>
  <si>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</si>
  <si>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</si>
  <si>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</si>
  <si>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</si>
  <si>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</si>
  <si>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</si>
  <si>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</si>
  <si>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</si>
  <si>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</si>
  <si>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</si>
  <si>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</si>
  <si>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</si>
  <si>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</si>
  <si>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</si>
  <si>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</si>
  <si>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</si>
  <si>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</si>
  <si>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</si>
  <si>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</si>
  <si>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</si>
  <si>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</si>
  <si>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</si>
  <si>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</si>
  <si>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</si>
  <si>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</si>
  <si>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</si>
  <si>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</si>
  <si>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</si>
  <si>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</si>
  <si>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</si>
  <si>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</si>
  <si>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</si>
  <si>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</si>
  <si>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</si>
  <si>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</si>
  <si>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</si>
  <si>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</si>
  <si>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</si>
  <si>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</si>
  <si>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</si>
  <si>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</si>
  <si>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</si>
  <si>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</si>
  <si>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</si>
  <si>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</si>
  <si>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</si>
  <si>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</si>
  <si>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</si>
  <si>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</si>
  <si>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</si>
  <si>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</si>
  <si>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</si>
  <si>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</si>
  <si>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</si>
  <si>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</si>
  <si>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</si>
  <si>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</si>
  <si>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</si>
  <si>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</si>
  <si>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</si>
  <si>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</si>
  <si>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</si>
  <si>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</si>
  <si>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</si>
  <si>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</si>
  <si>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</si>
  <si>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</si>
  <si>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</si>
  <si>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</si>
  <si>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</si>
  <si>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</si>
  <si>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</si>
  <si>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</si>
  <si>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</si>
  <si>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</si>
  <si>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</si>
  <si>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</si>
  <si>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</si>
  <si>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</si>
  <si>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</si>
  <si>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</si>
  <si>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</si>
  <si>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</si>
  <si>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</si>
  <si>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</si>
  <si>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</si>
  <si>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</si>
  <si>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</si>
  <si>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</si>
  <si>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</si>
  <si>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</si>
  <si>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</si>
  <si>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</si>
  <si>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</si>
  <si>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</si>
  <si>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</si>
  <si>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</si>
  <si>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</si>
  <si>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</si>
  <si>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</si>
  <si>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</si>
  <si>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</si>
  <si>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</si>
  <si>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</si>
  <si>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</si>
  <si>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</si>
  <si>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</si>
  <si>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</si>
  <si>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</si>
  <si>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</si>
  <si>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</si>
  <si>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</si>
  <si>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</si>
  <si>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</si>
  <si>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</si>
  <si>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</si>
  <si>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</si>
  <si>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</si>
  <si>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</si>
  <si>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</si>
  <si>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</si>
  <si>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</si>
  <si>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</si>
  <si>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</si>
  <si>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</si>
  <si>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</si>
  <si>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</si>
  <si>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</si>
  <si>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</si>
  <si>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</si>
  <si>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</si>
  <si>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</si>
  <si>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</si>
  <si>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</si>
  <si>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</si>
  <si>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</si>
  <si>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</si>
  <si>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</si>
  <si>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</si>
  <si>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</si>
  <si>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</si>
  <si>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</si>
  <si>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</si>
  <si>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</si>
  <si>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</si>
  <si>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</si>
  <si>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</si>
  <si>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</si>
  <si>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</si>
  <si>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</si>
  <si>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</si>
  <si>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</si>
  <si>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</si>
  <si>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</si>
  <si>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</si>
  <si>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</si>
  <si>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</si>
  <si>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</si>
  <si>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</si>
  <si>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</si>
  <si>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</si>
  <si>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</si>
  <si>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</si>
  <si>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</si>
  <si>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</si>
  <si>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</si>
  <si>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</si>
  <si>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</si>
  <si>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</si>
  <si>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</si>
  <si>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</si>
  <si>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</si>
  <si>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</si>
  <si>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</si>
  <si>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</si>
  <si>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</si>
  <si>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</si>
  <si>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</si>
  <si>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</si>
  <si>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</si>
  <si>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</si>
  <si>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</si>
  <si>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</si>
  <si>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</si>
  <si>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</si>
  <si>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</si>
  <si>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</si>
  <si>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</si>
  <si>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</si>
  <si>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</si>
  <si>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</si>
  <si>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</si>
  <si>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</si>
  <si>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</si>
  <si>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</si>
  <si>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</si>
  <si>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</si>
  <si>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</si>
  <si>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</si>
  <si>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</si>
  <si>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</si>
  <si>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</si>
  <si>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</si>
  <si>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</si>
  <si>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</si>
  <si>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</si>
  <si>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</si>
  <si>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</si>
  <si>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</si>
  <si>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</si>
  <si>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</si>
  <si>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</si>
  <si>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</si>
  <si>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</si>
  <si>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</si>
  <si>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</si>
  <si>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</si>
  <si>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</si>
  <si>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</si>
  <si>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</si>
  <si>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</si>
  <si>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</si>
  <si>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</si>
  <si>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</si>
  <si>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</si>
  <si>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</si>
  <si>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</si>
  <si>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</si>
  <si>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</si>
  <si>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</si>
  <si>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</si>
  <si>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</si>
  <si>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</si>
  <si>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</si>
  <si>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</si>
  <si>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</si>
  <si>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</si>
  <si>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</si>
  <si>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</si>
  <si>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</si>
  <si>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</si>
  <si>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</si>
  <si>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</si>
  <si>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</si>
  <si>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</si>
  <si>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</si>
  <si>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</si>
  <si>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</si>
  <si>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</si>
  <si>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</si>
  <si>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</si>
  <si>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</si>
  <si>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</si>
  <si>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</si>
  <si>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</si>
  <si>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</si>
  <si>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</si>
  <si>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</si>
  <si>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</si>
  <si>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</si>
  <si>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</si>
  <si>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</si>
  <si>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</si>
  <si>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</si>
  <si>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</si>
  <si>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</si>
  <si>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</si>
  <si>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</si>
  <si>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</si>
  <si>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</si>
  <si>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</si>
  <si>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</si>
  <si>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</si>
  <si>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</si>
  <si>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</si>
  <si>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</si>
  <si>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</si>
  <si>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</si>
  <si>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</si>
  <si>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</si>
  <si>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</si>
  <si>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</si>
  <si>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</si>
  <si>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</si>
  <si>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</si>
  <si>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</si>
  <si>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</si>
  <si>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</si>
  <si>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</si>
  <si>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</si>
  <si>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</si>
  <si>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</si>
  <si>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</si>
  <si>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</si>
  <si>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</si>
  <si>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</si>
  <si>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</si>
  <si>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</si>
  <si>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</si>
  <si>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</si>
  <si>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</si>
  <si>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</si>
  <si>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</si>
  <si>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</si>
  <si>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</si>
  <si>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</si>
  <si>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</si>
  <si>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</si>
  <si>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</si>
  <si>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</si>
  <si>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</si>
  <si>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</si>
  <si>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</si>
  <si>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</si>
  <si>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</si>
  <si>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</si>
  <si>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</si>
  <si>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</si>
  <si>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</si>
  <si>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</si>
  <si>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</si>
  <si>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</si>
  <si>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</si>
  <si>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</si>
  <si>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</si>
  <si>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</si>
  <si>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</si>
  <si>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</si>
  <si>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</si>
  <si>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</si>
  <si>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</si>
  <si>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</si>
  <si>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</si>
  <si>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</si>
  <si>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</si>
  <si>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</si>
  <si>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</si>
  <si>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</si>
  <si>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</si>
  <si>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</si>
  <si>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</si>
  <si>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</si>
  <si>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</si>
  <si>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</si>
  <si>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</si>
  <si>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</si>
  <si>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</si>
  <si>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</si>
  <si>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</si>
  <si>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</si>
  <si>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</si>
  <si>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</si>
  <si>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</si>
  <si>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</si>
  <si>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</si>
  <si>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</si>
  <si>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</si>
  <si>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</si>
  <si>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</si>
  <si>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</si>
  <si>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</si>
  <si>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</si>
  <si>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</si>
  <si>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</si>
  <si>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</si>
  <si>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</si>
  <si>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</si>
  <si>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</si>
  <si>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</si>
  <si>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</si>
  <si>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</si>
  <si>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</si>
  <si>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</si>
  <si>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</si>
  <si>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</si>
  <si>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</si>
  <si>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</si>
  <si>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</si>
  <si>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</si>
  <si>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</si>
  <si>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</si>
  <si>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</si>
  <si>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</si>
  <si>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</si>
  <si>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</si>
  <si>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</si>
  <si>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</si>
  <si>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</si>
  <si>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</si>
  <si>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</si>
  <si>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</si>
  <si>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</si>
  <si>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</si>
  <si>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</si>
  <si>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</si>
  <si>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</si>
  <si>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</si>
  <si>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</si>
  <si>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</si>
  <si>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</si>
  <si>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</si>
  <si>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</si>
  <si>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</si>
  <si>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</si>
  <si>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</si>
  <si>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</si>
  <si>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</si>
  <si>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</si>
  <si>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</si>
  <si>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</si>
  <si>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</si>
  <si>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</si>
  <si>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</si>
  <si>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</si>
  <si>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</si>
  <si>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</si>
  <si>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</si>
  <si>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</si>
  <si>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</si>
  <si>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</si>
  <si>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</si>
  <si>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</si>
  <si>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</si>
  <si>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</si>
  <si>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</si>
  <si>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</si>
  <si>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</si>
  <si>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</si>
  <si>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</si>
  <si>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</si>
  <si>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</si>
  <si>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</si>
  <si>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</si>
  <si>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</si>
  <si>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</si>
  <si>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</si>
  <si>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</si>
  <si>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</si>
  <si>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</si>
  <si>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</si>
  <si>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</si>
  <si>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</si>
  <si>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</si>
  <si>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</si>
  <si>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</si>
  <si>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</si>
  <si>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</si>
  <si>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</si>
  <si>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</si>
  <si>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</si>
  <si>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</si>
  <si>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</si>
  <si>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</si>
  <si>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</si>
  <si>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</si>
  <si>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</si>
  <si>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</si>
  <si>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</si>
  <si>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</si>
  <si>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</si>
  <si>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</si>
  <si>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</si>
  <si>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</si>
  <si>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</si>
  <si>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</si>
  <si>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</si>
  <si>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</si>
  <si>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</si>
  <si>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</si>
  <si>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</si>
  <si>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</si>
  <si>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</si>
  <si>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</si>
  <si>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</si>
  <si>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</si>
  <si>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</si>
  <si>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</si>
  <si>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</si>
  <si>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</si>
  <si>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</si>
  <si>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</si>
  <si>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</si>
  <si>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</si>
  <si>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</si>
  <si>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</si>
  <si>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</si>
  <si>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</si>
  <si>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</si>
  <si>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</si>
  <si>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</si>
  <si>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</si>
  <si>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</si>
  <si>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</si>
  <si>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</si>
  <si>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</si>
  <si>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</si>
  <si>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</si>
  <si>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</si>
  <si>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</si>
  <si>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</si>
  <si>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</si>
  <si>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</si>
  <si>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</si>
  <si>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</si>
  <si>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</si>
  <si>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</si>
  <si>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</si>
  <si>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</si>
  <si>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</si>
  <si>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</si>
  <si>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</si>
  <si>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</si>
  <si>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</si>
  <si>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</si>
  <si>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</si>
  <si>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</si>
  <si>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</si>
  <si>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</si>
  <si>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</si>
  <si>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</si>
  <si>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</si>
  <si>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</si>
  <si>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</si>
  <si>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</si>
  <si>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</si>
  <si>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</si>
  <si>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</si>
  <si>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</si>
  <si>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</si>
  <si>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</si>
  <si>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</si>
  <si>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</si>
  <si>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</si>
  <si>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</si>
  <si>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</si>
  <si>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</si>
  <si>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</si>
  <si>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</si>
  <si>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</si>
  <si>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</si>
  <si>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</si>
  <si>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</si>
  <si>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</si>
  <si>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</si>
  <si>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</si>
  <si>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</si>
  <si>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</si>
  <si>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</si>
  <si>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</si>
  <si>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</si>
  <si>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</si>
  <si>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</si>
  <si>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</si>
  <si>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</si>
  <si>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</si>
  <si>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</si>
  <si>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</si>
  <si>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</si>
  <si>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</si>
  <si>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</si>
  <si>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</si>
  <si>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</si>
  <si>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</si>
  <si>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</si>
  <si>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</si>
  <si>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</si>
  <si>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</si>
  <si>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</si>
  <si>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</si>
  <si>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</si>
  <si>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</si>
  <si>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</si>
  <si>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</si>
  <si>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</si>
  <si>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</si>
  <si>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</si>
  <si>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</si>
  <si>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</si>
  <si>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</si>
  <si>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</si>
  <si>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</si>
  <si>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</si>
  <si>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</si>
  <si>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</si>
  <si>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</si>
  <si>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</si>
  <si>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</si>
  <si>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</si>
  <si>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</si>
  <si>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</si>
  <si>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</si>
  <si>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</si>
  <si>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</si>
  <si>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</si>
  <si>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</si>
  <si>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</si>
  <si>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</si>
  <si>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</si>
  <si>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</si>
  <si>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</si>
  <si>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</si>
  <si>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</si>
  <si>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</si>
  <si>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</si>
  <si>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</si>
  <si>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</si>
  <si>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</si>
  <si>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</si>
  <si>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</si>
  <si>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</si>
  <si>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</si>
  <si>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</si>
  <si>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</si>
  <si>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</si>
  <si>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</si>
  <si>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</si>
  <si>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</si>
  <si>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</si>
  <si>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</si>
  <si>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</si>
  <si>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</si>
  <si>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</si>
  <si>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</si>
  <si>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</si>
  <si>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</si>
  <si>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</si>
  <si>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</si>
  <si>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</si>
  <si>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</si>
  <si>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</si>
  <si>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</si>
  <si>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</si>
  <si>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</si>
  <si>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</si>
  <si>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</si>
  <si>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</si>
  <si>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</si>
  <si>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</si>
  <si>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</si>
  <si>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</si>
  <si>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</si>
  <si>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</si>
  <si>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</si>
  <si>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</si>
  <si>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</si>
  <si>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</si>
  <si>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</si>
  <si>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</si>
  <si>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</si>
  <si>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</si>
  <si>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</si>
  <si>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</si>
  <si>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</si>
  <si>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</si>
  <si>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</si>
  <si>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</si>
  <si>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</si>
  <si>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</si>
  <si>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</si>
  <si>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</si>
  <si>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</si>
  <si>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</si>
  <si>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</si>
  <si>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</si>
  <si>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</si>
  <si>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</si>
  <si>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</si>
  <si>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</si>
  <si>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</si>
  <si>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</si>
  <si>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</si>
  <si>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</si>
  <si>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</si>
  <si>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</si>
  <si>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</si>
  <si>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</si>
  <si>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</si>
  <si>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</si>
  <si>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</si>
  <si>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</si>
  <si>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</si>
  <si>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</si>
  <si>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</si>
  <si>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</si>
  <si>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</si>
  <si>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</si>
  <si>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</si>
  <si>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</si>
  <si>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</si>
  <si>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</si>
  <si>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</si>
  <si>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</si>
  <si>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</si>
  <si>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</si>
  <si>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</si>
  <si>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</si>
  <si>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</si>
  <si>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</si>
  <si>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</si>
  <si>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</si>
  <si>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</si>
  <si>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</si>
  <si>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</si>
  <si>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</si>
  <si>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</si>
  <si>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</si>
  <si>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</si>
  <si>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</si>
  <si>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</si>
  <si>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</si>
  <si>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</si>
  <si>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</si>
  <si>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</si>
  <si>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</si>
  <si>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</si>
  <si>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</si>
  <si>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</si>
  <si>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</si>
  <si>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</si>
  <si>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</si>
  <si>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</si>
  <si>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</si>
  <si>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</si>
  <si>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</si>
  <si>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</si>
  <si>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</si>
  <si>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</si>
  <si>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</si>
  <si>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</si>
  <si>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</si>
  <si>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</si>
  <si>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</si>
  <si>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</si>
  <si>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</si>
  <si>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</si>
  <si>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</si>
  <si>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</si>
  <si>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</si>
  <si>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</si>
  <si>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</si>
  <si>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</si>
  <si>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</si>
  <si>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</si>
  <si>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</si>
  <si>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</si>
  <si>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</si>
  <si>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</si>
  <si>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</si>
  <si>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</si>
  <si>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</si>
  <si>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</si>
  <si>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</si>
  <si>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</si>
  <si>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</si>
  <si>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</si>
  <si>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</si>
  <si>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</si>
  <si>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</si>
  <si>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</si>
  <si>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</si>
  <si>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</si>
  <si>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</si>
  <si>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</si>
  <si>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</si>
  <si>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</si>
  <si>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</si>
  <si>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</si>
  <si>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</si>
  <si>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</si>
  <si>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</si>
  <si>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</si>
  <si>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</si>
  <si>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</si>
  <si>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</si>
  <si>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</si>
  <si>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</si>
  <si>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</si>
  <si>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</si>
  <si>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</si>
  <si>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</si>
  <si>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</si>
  <si>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</si>
  <si>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</si>
  <si>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</si>
  <si>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</si>
  <si>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</si>
  <si>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</si>
  <si>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</si>
  <si>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</si>
  <si>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</si>
  <si>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</si>
  <si>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</si>
  <si>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</si>
  <si>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</si>
  <si>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</si>
  <si>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</si>
  <si>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</si>
  <si>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</si>
  <si>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</si>
  <si>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</si>
  <si>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</si>
  <si>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</si>
  <si>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</si>
  <si>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</si>
  <si>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</si>
  <si>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</si>
  <si>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</si>
  <si>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</si>
  <si>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</si>
  <si>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</si>
  <si>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</si>
  <si>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</si>
  <si>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</si>
  <si>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</si>
  <si>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</si>
  <si>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</si>
  <si>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</si>
  <si>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</si>
  <si>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</si>
  <si>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</si>
  <si>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</si>
  <si>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</si>
  <si>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</si>
  <si>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</si>
  <si>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</si>
  <si>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</si>
  <si>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</si>
  <si>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</si>
  <si>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</si>
  <si>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</si>
  <si>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</si>
  <si>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</si>
  <si>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</si>
  <si>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</si>
  <si>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</si>
  <si>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</si>
  <si>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</si>
  <si>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</si>
  <si>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</si>
  <si>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</si>
  <si>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</si>
  <si>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</si>
  <si>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</si>
  <si>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</si>
  <si>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</si>
  <si>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</si>
  <si>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</si>
  <si>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</si>
  <si>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</si>
  <si>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</si>
  <si>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</si>
  <si>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</si>
  <si>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</si>
  <si>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</si>
  <si>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</si>
  <si>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</si>
  <si>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</si>
  <si>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</si>
  <si>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</si>
  <si>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</si>
  <si>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</si>
  <si>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</si>
  <si>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</si>
  <si>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</si>
  <si>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</si>
  <si>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</si>
  <si>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</si>
  <si>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</si>
  <si>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</si>
  <si>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</si>
  <si>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</si>
  <si>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</si>
  <si>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</si>
  <si>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</si>
  <si>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</si>
  <si>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</si>
  <si>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</si>
  <si>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</si>
  <si>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</si>
  <si>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</si>
  <si>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</si>
  <si>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</si>
  <si>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</si>
  <si>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</si>
  <si>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</si>
  <si>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</si>
  <si>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</si>
  <si>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</si>
  <si>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</si>
  <si>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</si>
  <si>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</si>
  <si>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</si>
  <si>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</si>
  <si>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</si>
  <si>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</si>
  <si>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</si>
  <si>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</si>
  <si>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</si>
  <si>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</si>
  <si>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</si>
  <si>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</si>
  <si>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</si>
  <si>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</si>
  <si>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</si>
  <si>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</si>
  <si>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</si>
  <si>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</si>
  <si>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</si>
  <si>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</si>
  <si>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</si>
  <si>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</si>
  <si>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</si>
  <si>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</si>
  <si>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</si>
  <si>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</si>
  <si>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</si>
  <si>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</si>
  <si>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</si>
  <si>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</si>
  <si>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</si>
  <si>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</si>
  <si>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</si>
  <si>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</si>
  <si>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</si>
  <si>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</si>
  <si>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</si>
  <si>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</si>
  <si>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</si>
  <si>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</si>
  <si>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</si>
  <si>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</si>
  <si>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</si>
  <si>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</si>
  <si>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</si>
  <si>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</si>
  <si>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</si>
  <si>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</si>
  <si>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</si>
  <si>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</si>
  <si>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</si>
  <si>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</si>
  <si>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</si>
  <si>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</si>
  <si>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</si>
  <si>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</si>
  <si>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</si>
  <si>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</si>
  <si>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</si>
  <si>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</si>
  <si>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</si>
  <si>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</si>
  <si>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</si>
  <si>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</si>
  <si>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</si>
  <si>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</si>
  <si>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</si>
  <si>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</si>
  <si>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</si>
  <si>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</si>
  <si>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</si>
  <si>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</si>
  <si>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</si>
  <si>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</si>
  <si>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</si>
  <si>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</si>
  <si>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</si>
  <si>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</si>
  <si>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</si>
  <si>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</si>
  <si>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</si>
  <si>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</si>
  <si>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</si>
  <si>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</si>
  <si>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</si>
  <si>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</si>
  <si>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</si>
  <si>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</si>
  <si>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</si>
  <si>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</si>
  <si>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</si>
  <si>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</si>
  <si>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</si>
  <si>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</si>
  <si>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</si>
  <si>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</si>
  <si>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</si>
  <si>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</si>
  <si>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</si>
  <si>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</si>
  <si>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</si>
  <si>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</si>
  <si>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</si>
  <si>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</si>
  <si>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</si>
  <si>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</si>
  <si>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</si>
  <si>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</si>
  <si>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</si>
  <si>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</si>
  <si>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</si>
  <si>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</si>
  <si>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</si>
  <si>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</si>
  <si>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</si>
  <si>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</si>
  <si>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</si>
  <si>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</si>
  <si>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</si>
  <si>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</si>
  <si>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</si>
  <si>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</si>
  <si>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</si>
  <si>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</si>
  <si>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</si>
  <si>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</si>
  <si>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</si>
  <si>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</si>
  <si>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</si>
  <si>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</si>
  <si>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</si>
  <si>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</si>
  <si>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</si>
  <si>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</si>
  <si>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</si>
  <si>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</si>
  <si>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</si>
  <si>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</si>
  <si>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</si>
  <si>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</si>
  <si>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</si>
  <si>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</si>
  <si>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</si>
  <si>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</si>
  <si>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</si>
  <si>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</si>
  <si>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</si>
  <si>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</si>
  <si>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</si>
  <si>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</si>
  <si>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</si>
  <si>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</si>
  <si>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</si>
  <si>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</si>
  <si>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</si>
  <si>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</si>
  <si>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</si>
  <si>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</si>
  <si>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</si>
  <si>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</si>
  <si>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</si>
  <si>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</si>
  <si>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</si>
  <si>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</si>
  <si>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</si>
  <si>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</si>
  <si>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</si>
  <si>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</si>
  <si>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</si>
  <si>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</si>
  <si>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</si>
  <si>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</si>
  <si>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</si>
  <si>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</si>
  <si>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</si>
  <si>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</si>
  <si>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</si>
  <si>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</si>
  <si>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</si>
  <si>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</si>
  <si>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</si>
  <si>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</si>
  <si>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</si>
  <si>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</si>
  <si>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</si>
  <si>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</si>
  <si>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</si>
  <si>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</si>
  <si>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</si>
  <si>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</si>
  <si>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</si>
  <si>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</si>
  <si>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</si>
  <si>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</si>
  <si>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</si>
  <si>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</si>
  <si>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</si>
  <si>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</si>
  <si>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</si>
  <si>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</si>
  <si>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</si>
  <si>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</si>
  <si>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</si>
  <si>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</si>
  <si>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</si>
  <si>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</si>
  <si>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</si>
  <si>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</si>
  <si>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</si>
  <si>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</si>
  <si>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</si>
  <si>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</si>
  <si>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</si>
  <si>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</si>
  <si>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</si>
  <si>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</si>
  <si>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</si>
  <si>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</si>
  <si>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</si>
  <si>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</si>
  <si>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</si>
  <si>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</si>
  <si>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</si>
  <si>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</si>
  <si>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</si>
  <si>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</si>
  <si>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</si>
  <si>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</si>
  <si>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</si>
  <si>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</si>
  <si>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</si>
  <si>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</si>
  <si>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</si>
  <si>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</si>
  <si>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</si>
  <si>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</si>
  <si>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</si>
  <si>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</si>
  <si>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</si>
  <si>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</si>
  <si>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</si>
  <si>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</si>
  <si>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</si>
  <si>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</si>
  <si>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</si>
  <si>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</si>
  <si>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</si>
  <si>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</si>
  <si>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</si>
  <si>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</si>
  <si>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</si>
  <si>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</si>
  <si>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</si>
  <si>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</si>
  <si>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</si>
  <si>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</si>
  <si>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</si>
  <si>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</si>
  <si>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</si>
  <si>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</si>
  <si>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</si>
  <si>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</si>
  <si>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</si>
  <si>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</si>
  <si>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</si>
  <si>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</si>
  <si>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</si>
  <si>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</si>
  <si>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</si>
  <si>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</si>
  <si>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</si>
  <si>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</si>
  <si>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</si>
  <si>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</si>
  <si>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</si>
  <si>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</si>
  <si>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</si>
  <si>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</si>
  <si>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</si>
  <si>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</si>
  <si>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</si>
  <si>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</si>
  <si>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</si>
  <si>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</si>
  <si>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</si>
  <si>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</si>
  <si>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</si>
  <si>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</si>
  <si>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</si>
  <si>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</si>
  <si>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</si>
  <si>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</si>
  <si>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</si>
  <si>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</si>
  <si>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</si>
  <si>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</si>
  <si>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</si>
  <si>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</si>
  <si>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</si>
  <si>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</si>
  <si>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</si>
  <si>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</si>
  <si>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</si>
  <si>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</si>
  <si>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</si>
  <si>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</si>
  <si>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</si>
  <si>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</si>
  <si>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</si>
  <si>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</si>
  <si>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</si>
  <si>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</si>
  <si>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</si>
  <si>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</si>
  <si>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</si>
  <si>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</si>
  <si>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</si>
  <si>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</si>
  <si>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</si>
  <si>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</si>
  <si>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</si>
  <si>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</si>
  <si>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</si>
  <si>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</si>
  <si>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</si>
  <si>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</si>
  <si>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</si>
  <si>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</si>
  <si>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</si>
  <si>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</si>
  <si>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</si>
  <si>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</si>
  <si>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</si>
  <si>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</si>
  <si>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</si>
  <si>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</si>
  <si>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</si>
  <si>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</si>
  <si>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</si>
  <si>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</si>
  <si>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</si>
  <si>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</si>
  <si>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</si>
  <si>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</si>
  <si>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</si>
  <si>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</si>
  <si>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</si>
  <si>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</si>
  <si>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</si>
  <si>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</si>
  <si>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</si>
  <si>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</si>
  <si>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</si>
  <si>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</si>
  <si>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</si>
  <si>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</si>
  <si>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</si>
  <si>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</si>
  <si>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</si>
  <si>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</si>
  <si>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</si>
  <si>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</si>
  <si>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</si>
  <si>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</si>
  <si>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</si>
  <si>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</si>
  <si>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</si>
  <si>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</si>
  <si>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</si>
  <si>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</si>
  <si>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</si>
  <si>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</si>
  <si>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</si>
  <si>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</si>
  <si>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</si>
  <si>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</si>
  <si>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</si>
  <si>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</si>
  <si>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</si>
  <si>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</si>
  <si>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</si>
  <si>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</si>
  <si>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</si>
  <si>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</si>
  <si>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</si>
  <si>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</si>
  <si>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</si>
  <si>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</si>
  <si>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</si>
  <si>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</si>
  <si>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</si>
  <si>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</si>
  <si>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</si>
  <si>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</si>
  <si>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</si>
  <si>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</si>
  <si>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</si>
  <si>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</si>
  <si>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</si>
  <si>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</si>
  <si>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</si>
  <si>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</si>
  <si>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</si>
  <si>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</si>
  <si>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</si>
  <si>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</si>
  <si>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</si>
  <si>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</si>
  <si>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</si>
  <si>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</si>
  <si>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</si>
  <si>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</si>
  <si>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</si>
  <si>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</si>
  <si>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</si>
  <si>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</si>
  <si>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</si>
  <si>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</si>
  <si>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</si>
  <si>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</si>
  <si>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</si>
  <si>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</si>
  <si>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</si>
  <si>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</si>
  <si>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</si>
  <si>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</si>
  <si>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</si>
  <si>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</si>
  <si>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</si>
  <si>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</si>
  <si>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</si>
  <si>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</si>
  <si>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</si>
  <si>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</si>
  <si>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</si>
  <si>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</si>
  <si>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</si>
  <si>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</si>
  <si>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</si>
  <si>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</si>
  <si>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</si>
  <si>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</si>
  <si>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</si>
  <si>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</si>
  <si>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</si>
  <si>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</si>
  <si>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</si>
  <si>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</si>
  <si>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</si>
  <si>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</si>
  <si>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</si>
  <si>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</si>
  <si>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</si>
  <si>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</si>
  <si>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</si>
  <si>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</si>
  <si>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</si>
  <si>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</si>
  <si>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</si>
  <si>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</si>
  <si>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</si>
  <si>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</si>
  <si>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</si>
  <si>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</si>
  <si>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</si>
  <si>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</si>
  <si>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</si>
  <si>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</si>
  <si>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</si>
  <si>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</si>
  <si>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</si>
  <si>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</si>
  <si>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</si>
  <si>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</si>
  <si>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</si>
  <si>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</si>
  <si>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</si>
  <si>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</si>
  <si>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</si>
  <si>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</si>
  <si>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</si>
  <si>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</si>
  <si>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</si>
  <si>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</si>
  <si>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</si>
  <si>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</si>
  <si>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</si>
  <si>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</si>
  <si>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</si>
  <si>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</si>
  <si>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</si>
  <si>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</si>
  <si>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</si>
  <si>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</si>
  <si>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</si>
  <si>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</si>
  <si>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</si>
  <si>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</si>
  <si>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</si>
  <si>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</si>
  <si>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</si>
  <si>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</si>
  <si>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</si>
  <si>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</si>
  <si>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</si>
  <si>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</si>
  <si>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</si>
  <si>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</si>
  <si>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</si>
  <si>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</si>
  <si>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</si>
  <si>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</si>
  <si>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</si>
  <si>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</si>
  <si>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</si>
  <si>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</si>
  <si>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</si>
  <si>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</si>
  <si>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</si>
  <si>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</si>
  <si>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</si>
  <si>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</si>
  <si>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</si>
  <si>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</si>
  <si>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</si>
  <si>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</si>
  <si>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</si>
  <si>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</si>
  <si>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</si>
  <si>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</si>
  <si>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</si>
  <si>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</si>
  <si>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</si>
  <si>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</si>
  <si>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</si>
  <si>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</si>
  <si>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</si>
  <si>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</si>
  <si>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</si>
  <si>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</si>
  <si>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</si>
  <si>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</si>
  <si>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</si>
  <si>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</si>
  <si>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</si>
  <si>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</si>
  <si>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</si>
  <si>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</si>
  <si>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</si>
  <si>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</si>
  <si>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</si>
  <si>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</si>
  <si>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</si>
  <si>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</si>
  <si>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</si>
  <si>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</si>
  <si>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</si>
  <si>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</si>
  <si>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</si>
  <si>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</si>
  <si>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</si>
  <si>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</si>
  <si>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</si>
  <si>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</si>
  <si>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</si>
  <si>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</si>
  <si>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</si>
  <si>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</si>
  <si>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</si>
  <si>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</si>
  <si>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</si>
  <si>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</si>
  <si>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</si>
  <si>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</si>
  <si>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</si>
  <si>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</si>
  <si>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</si>
  <si>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</si>
  <si>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</si>
  <si>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</si>
  <si>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</si>
  <si>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</si>
  <si>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</si>
  <si>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</si>
  <si>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</si>
  <si>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</si>
  <si>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</si>
  <si>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</si>
  <si>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</si>
  <si>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</si>
  <si>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</si>
  <si>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</si>
  <si>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</si>
  <si>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</si>
  <si>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</si>
  <si>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</si>
  <si>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</si>
  <si>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</si>
  <si>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</si>
  <si>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</si>
  <si>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</si>
  <si>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</si>
  <si>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</si>
  <si>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</si>
  <si>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</si>
  <si>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</si>
  <si>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</si>
  <si>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</si>
  <si>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</si>
  <si>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</si>
  <si>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</si>
  <si>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</si>
  <si>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</si>
  <si>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</si>
  <si>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</si>
  <si>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</si>
  <si>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</si>
  <si>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</si>
  <si>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</si>
  <si>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</si>
  <si>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</si>
  <si>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</si>
  <si>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</si>
  <si>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</si>
  <si>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</si>
  <si>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</si>
  <si>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</si>
  <si>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</si>
  <si>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</si>
  <si>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</si>
  <si>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</si>
  <si>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</si>
  <si>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</si>
  <si>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</si>
  <si>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</si>
  <si>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</si>
  <si>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</si>
  <si>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</si>
  <si>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</si>
  <si>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</si>
  <si>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</si>
  <si>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</si>
  <si>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</si>
  <si>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</si>
  <si>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</si>
  <si>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</si>
  <si>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</si>
  <si>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</si>
  <si>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</si>
  <si>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</si>
  <si>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</si>
  <si>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</si>
  <si>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</si>
  <si>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</si>
  <si>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</si>
  <si>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</si>
  <si>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</si>
  <si>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</si>
  <si>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</si>
  <si>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</si>
  <si>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</si>
  <si>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</si>
  <si>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</si>
  <si>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</si>
  <si>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</si>
  <si>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</si>
  <si>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</si>
  <si>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</si>
  <si>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</si>
  <si>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</si>
  <si>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</si>
  <si>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</si>
  <si>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</si>
  <si>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</si>
  <si>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</si>
  <si>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</si>
  <si>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</si>
  <si>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</si>
  <si>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</si>
  <si>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</si>
  <si>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</si>
  <si>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</si>
  <si>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</si>
  <si>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</si>
  <si>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</si>
  <si>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</si>
  <si>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</si>
  <si>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</si>
  <si>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</si>
  <si>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</si>
  <si>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</si>
  <si>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</si>
  <si>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</si>
  <si>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</si>
  <si>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</si>
  <si>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</si>
  <si>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</si>
  <si>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</si>
  <si>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</si>
  <si>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</si>
  <si>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</si>
  <si>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</si>
  <si>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</si>
  <si>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</si>
  <si>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</si>
  <si>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</si>
  <si>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</si>
  <si>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</si>
  <si>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</si>
  <si>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</si>
  <si>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</si>
  <si>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</si>
  <si>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</si>
  <si>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</si>
  <si>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</si>
  <si>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</si>
  <si>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</si>
  <si>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</si>
  <si>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</si>
  <si>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</si>
  <si>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</si>
  <si>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</si>
  <si>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</si>
  <si>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</si>
  <si>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</si>
  <si>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</si>
  <si>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</si>
  <si>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</si>
  <si>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</si>
  <si>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</si>
  <si>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</si>
  <si>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</si>
  <si>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</si>
  <si>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</si>
  <si>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</si>
  <si>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</si>
  <si>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</si>
  <si>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</si>
  <si>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</si>
  <si>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</si>
  <si>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</si>
  <si>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</si>
  <si>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</si>
  <si>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</si>
  <si>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</si>
  <si>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</si>
  <si>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</si>
  <si>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</si>
  <si>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</si>
  <si>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</si>
  <si>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</si>
  <si>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</si>
  <si>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</si>
  <si>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</si>
  <si>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</si>
  <si>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</si>
  <si>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</si>
  <si>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</si>
  <si>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</si>
  <si>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</si>
  <si>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</si>
  <si>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</si>
  <si>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</si>
  <si>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</si>
  <si>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</si>
  <si>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</si>
  <si>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</si>
  <si>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</si>
  <si>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</si>
  <si>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</si>
  <si>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</si>
  <si>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</si>
  <si>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</si>
  <si>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</si>
  <si>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</si>
  <si>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</si>
  <si>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</si>
  <si>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</si>
  <si>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</si>
  <si>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</si>
  <si>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</si>
  <si>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</si>
  <si>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</si>
  <si>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</si>
  <si>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</si>
  <si>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</si>
  <si>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</si>
  <si>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</si>
  <si>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</si>
  <si>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</si>
  <si>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</si>
  <si>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</si>
  <si>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</si>
  <si>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</si>
  <si>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</si>
  <si>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</si>
  <si>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</si>
  <si>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</si>
  <si>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</si>
  <si>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</si>
  <si>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</si>
  <si>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</si>
  <si>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</si>
  <si>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</si>
  <si>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</si>
  <si>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</si>
  <si>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</si>
  <si>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</si>
  <si>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</si>
  <si>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</si>
  <si>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</si>
  <si>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</si>
  <si>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</si>
  <si>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</si>
  <si>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</si>
  <si>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</si>
  <si>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</si>
  <si>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</si>
  <si>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</si>
  <si>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</si>
  <si>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</si>
  <si>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</si>
  <si>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</si>
  <si>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</si>
  <si>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</si>
  <si>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</si>
  <si>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</si>
  <si>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</si>
  <si>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</si>
  <si>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</si>
  <si>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</si>
  <si>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</si>
  <si>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</si>
  <si>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</si>
  <si>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</si>
  <si>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</si>
  <si>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</si>
  <si>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</si>
  <si>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</si>
  <si>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</si>
  <si>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</si>
  <si>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</si>
  <si>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</si>
  <si>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</si>
  <si>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</si>
  <si>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</si>
  <si>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</si>
  <si>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</si>
  <si>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</si>
  <si>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</si>
  <si>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</si>
  <si>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</si>
  <si>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</si>
  <si>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</si>
  <si>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</si>
  <si>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</si>
  <si>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</si>
  <si>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</si>
  <si>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</si>
  <si>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</si>
  <si>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</si>
  <si>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</si>
  <si>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</si>
  <si>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</si>
  <si>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</si>
  <si>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</si>
  <si>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</si>
  <si>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</si>
  <si>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</si>
  <si>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</si>
  <si>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</si>
  <si>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</si>
  <si>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</si>
  <si>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</si>
  <si>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</si>
  <si>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</si>
  <si>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</si>
  <si>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</si>
  <si>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</si>
  <si>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</si>
  <si>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</si>
  <si>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</si>
  <si>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</si>
  <si>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</si>
  <si>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</si>
  <si>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</si>
  <si>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</si>
  <si>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</si>
  <si>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</si>
  <si>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</si>
  <si>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</si>
  <si>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</si>
  <si>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</si>
  <si>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</si>
  <si>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</si>
  <si>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</si>
  <si>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</si>
  <si>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</si>
  <si>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</si>
  <si>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</si>
  <si>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</si>
  <si>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</si>
  <si>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</si>
  <si>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</si>
  <si>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</si>
  <si>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</si>
  <si>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</si>
  <si>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</si>
  <si>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</si>
  <si>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</si>
  <si>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</si>
  <si>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</si>
  <si>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</si>
  <si>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</si>
  <si>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</si>
  <si>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</si>
  <si>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</si>
  <si>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</si>
  <si>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</si>
  <si>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</si>
  <si>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</si>
  <si>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</si>
  <si>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</si>
  <si>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</si>
  <si>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</si>
  <si>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</si>
  <si>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</si>
  <si>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</si>
  <si>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</si>
  <si>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</si>
  <si>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</si>
  <si>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</si>
  <si>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</si>
  <si>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</si>
  <si>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</si>
  <si>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</si>
  <si>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</si>
  <si>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</si>
  <si>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</si>
  <si>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</si>
  <si>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</si>
  <si>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</si>
  <si>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</si>
  <si>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</si>
  <si>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</si>
  <si>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</si>
  <si>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</si>
  <si>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</si>
  <si>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</si>
  <si>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</si>
  <si>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</si>
  <si>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</si>
  <si>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</si>
  <si>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</si>
  <si>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</si>
  <si>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</si>
  <si>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</si>
  <si>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</si>
  <si>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</si>
  <si>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</si>
  <si>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</si>
  <si>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</si>
  <si>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</si>
  <si>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</si>
  <si>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</si>
  <si>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</si>
  <si>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</si>
  <si>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</si>
  <si>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</si>
  <si>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</si>
  <si>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</si>
  <si>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</si>
  <si>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</si>
  <si>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</si>
  <si>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</si>
  <si>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</si>
  <si>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</si>
  <si>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</si>
  <si>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</si>
  <si>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</si>
  <si>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</si>
  <si>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</si>
  <si>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</si>
  <si>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</si>
  <si>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</si>
  <si>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</si>
  <si>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</si>
  <si>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</si>
  <si>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</si>
  <si>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</si>
  <si>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</si>
  <si>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</si>
  <si>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</si>
  <si>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</si>
  <si>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</si>
  <si>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</si>
  <si>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</si>
  <si>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</si>
  <si>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</si>
  <si>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</si>
  <si>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</si>
  <si>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</si>
  <si>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</si>
  <si>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</si>
  <si>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</si>
  <si>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</si>
  <si>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</si>
  <si>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</si>
  <si>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</si>
  <si>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</si>
  <si>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</si>
  <si>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</si>
  <si>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</si>
  <si>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</si>
  <si>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</si>
  <si>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</si>
  <si>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</si>
  <si>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</si>
  <si>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</si>
  <si>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</si>
  <si>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</si>
  <si>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</si>
  <si>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</si>
  <si>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</si>
  <si>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</si>
  <si>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</si>
  <si>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</si>
  <si>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</si>
  <si>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</si>
  <si>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</si>
  <si>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</si>
  <si>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</si>
  <si>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</si>
  <si>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</si>
  <si>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</si>
  <si>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</si>
  <si>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</si>
  <si>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</si>
  <si>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</si>
  <si>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</si>
  <si>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</si>
  <si>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</si>
  <si>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</si>
  <si>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</si>
  <si>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</si>
  <si>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</si>
  <si>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</si>
  <si>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</si>
  <si>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</si>
  <si>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</si>
  <si>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</si>
  <si>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</si>
  <si>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</si>
  <si>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</si>
  <si>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</si>
  <si>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</si>
  <si>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</si>
  <si>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</si>
  <si>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</si>
  <si>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</si>
  <si>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</si>
  <si>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</si>
  <si>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</si>
  <si>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</si>
  <si>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</si>
  <si>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</si>
  <si>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</si>
  <si>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</si>
  <si>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</si>
  <si>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</si>
  <si>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</si>
  <si>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</si>
  <si>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</si>
  <si>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</si>
  <si>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</si>
  <si>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</si>
  <si>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</si>
  <si>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</si>
  <si>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</si>
  <si>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</si>
  <si>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</si>
  <si>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</si>
  <si>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</si>
  <si>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</si>
  <si>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</si>
  <si>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</si>
  <si>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</si>
  <si>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</si>
  <si>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</si>
  <si>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</si>
  <si>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</si>
  <si>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</si>
  <si>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</si>
  <si>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</si>
  <si>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</si>
  <si>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</si>
  <si>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</si>
  <si>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</si>
  <si>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</si>
  <si>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</si>
  <si>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</si>
  <si>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</si>
  <si>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</si>
  <si>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</si>
  <si>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</si>
  <si>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</si>
  <si>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</si>
  <si>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</si>
  <si>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</si>
  <si>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</si>
  <si>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</si>
  <si>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</si>
  <si>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</si>
  <si>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</si>
  <si>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</si>
  <si>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</si>
  <si>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</si>
  <si>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</si>
  <si>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</si>
  <si>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</si>
  <si>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</si>
  <si>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</si>
  <si>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</si>
  <si>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</si>
  <si>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</si>
  <si>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</si>
  <si>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</si>
  <si>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</si>
  <si>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</si>
  <si>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</si>
  <si>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</si>
  <si>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</si>
  <si>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</si>
  <si>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</si>
  <si>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</si>
  <si>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</si>
  <si>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</si>
  <si>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</si>
  <si>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</si>
  <si>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</si>
  <si>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</si>
  <si>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</si>
  <si>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</si>
  <si>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</si>
  <si>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</si>
  <si>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</si>
  <si>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</si>
  <si>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</si>
  <si>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</si>
  <si>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</si>
  <si>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</si>
  <si>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</si>
  <si>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</si>
  <si>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</si>
  <si>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</si>
  <si>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</si>
  <si>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</si>
  <si>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</si>
  <si>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</si>
  <si>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</si>
  <si>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</si>
  <si>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</si>
  <si>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</si>
  <si>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</si>
  <si>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</si>
  <si>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</si>
  <si>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</si>
  <si>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</si>
  <si>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</si>
  <si>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</si>
  <si>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</si>
  <si>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</si>
  <si>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</si>
  <si>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</si>
  <si>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</si>
  <si>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</si>
  <si>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</si>
  <si>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</si>
  <si>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</si>
  <si>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</si>
  <si>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</si>
  <si>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</si>
  <si>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</si>
  <si>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</si>
  <si>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</si>
  <si>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</si>
  <si>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</si>
  <si>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</si>
  <si>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</si>
  <si>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</si>
  <si>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</si>
  <si>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</si>
  <si>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</si>
  <si>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</si>
  <si>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</si>
  <si>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</si>
  <si>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</si>
  <si>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</si>
  <si>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</si>
  <si>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</si>
  <si>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</si>
  <si>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</si>
  <si>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</si>
  <si>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</si>
  <si>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</si>
  <si>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</si>
  <si>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</si>
  <si>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</si>
  <si>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</si>
  <si>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</si>
  <si>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</si>
  <si>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</si>
  <si>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</si>
  <si>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</si>
  <si>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</si>
  <si>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</si>
  <si>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</si>
  <si>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</si>
  <si>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</si>
  <si>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</si>
  <si>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</si>
  <si>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</si>
  <si>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</si>
  <si>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</si>
  <si>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</si>
  <si>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</si>
  <si>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</si>
  <si>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</si>
  <si>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</si>
  <si>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</si>
  <si>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</si>
  <si>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</si>
  <si>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</si>
  <si>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</si>
  <si>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</si>
  <si>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</si>
  <si>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</si>
  <si>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</si>
  <si>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</si>
  <si>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</si>
  <si>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</si>
  <si>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</si>
  <si>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</si>
  <si>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</si>
  <si>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</si>
  <si>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</si>
  <si>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</si>
  <si>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</si>
  <si>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</si>
  <si>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</si>
  <si>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</si>
  <si>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</si>
  <si>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</si>
  <si>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</si>
  <si>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</si>
  <si>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</si>
  <si>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</si>
  <si>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</si>
  <si>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</si>
  <si>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</si>
  <si>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</si>
  <si>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</si>
  <si>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</si>
  <si>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</si>
  <si>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</si>
  <si>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</si>
  <si>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</si>
  <si>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</si>
  <si>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</si>
  <si>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</si>
  <si>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</si>
  <si>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</si>
  <si>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</si>
  <si>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</si>
  <si>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</si>
  <si>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</si>
  <si>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</si>
  <si>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</si>
  <si>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</si>
  <si>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</si>
  <si>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</si>
  <si>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</si>
  <si>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</si>
  <si>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</si>
  <si>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</si>
  <si>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</si>
  <si>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</si>
  <si>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</si>
  <si>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</si>
  <si>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</si>
  <si>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</si>
  <si>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</si>
  <si>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</si>
  <si>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</si>
  <si>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</si>
  <si>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</si>
  <si>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</si>
  <si>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</si>
  <si>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</si>
  <si>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</si>
  <si>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</si>
  <si>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</si>
  <si>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</si>
  <si>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</si>
  <si>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</si>
  <si>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</si>
  <si>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</si>
  <si>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</si>
  <si>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</si>
  <si>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</si>
  <si>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</si>
  <si>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</si>
  <si>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</si>
  <si>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</si>
  <si>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</si>
  <si>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</si>
  <si>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</si>
  <si>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</si>
  <si>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</si>
  <si>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</si>
  <si>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</si>
  <si>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</si>
  <si>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</si>
  <si>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</si>
  <si>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</si>
  <si>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</si>
  <si>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</si>
  <si>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</si>
  <si>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</si>
  <si>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</si>
  <si>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</si>
  <si>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</si>
  <si>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</si>
  <si>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</si>
  <si>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</si>
  <si>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</si>
  <si>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</si>
  <si>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</si>
  <si>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</si>
  <si>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</si>
  <si>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</si>
  <si>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</si>
  <si>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</si>
  <si>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</si>
  <si>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</si>
  <si>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</si>
  <si>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</si>
  <si>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</si>
  <si>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</si>
  <si>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</si>
  <si>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</si>
  <si>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</si>
  <si>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</si>
  <si>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</si>
  <si>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</si>
  <si>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</si>
  <si>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</si>
  <si>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</si>
  <si>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</si>
  <si>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</si>
  <si>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</si>
  <si>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</si>
  <si>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</si>
  <si>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</si>
  <si>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</si>
  <si>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</si>
  <si>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</si>
  <si>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</si>
  <si>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</si>
  <si>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</si>
  <si>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</si>
  <si>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</si>
  <si>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</si>
  <si>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</si>
  <si>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</si>
  <si>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</si>
  <si>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</si>
  <si>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</si>
  <si>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</si>
  <si>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</si>
  <si>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</si>
  <si>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</si>
  <si>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</si>
  <si>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</si>
  <si>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</si>
  <si>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</si>
  <si>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</si>
  <si>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</si>
  <si>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</si>
  <si>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</si>
  <si>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</si>
  <si>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</si>
  <si>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</si>
  <si>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</si>
  <si>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</si>
  <si>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</si>
  <si>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</si>
  <si>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</si>
  <si>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</si>
  <si>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</si>
  <si>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</si>
  <si>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</si>
  <si>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</si>
  <si>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</si>
  <si>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</si>
  <si>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</si>
  <si>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</si>
  <si>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</si>
  <si>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</si>
  <si>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</si>
  <si>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</si>
  <si>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</si>
  <si>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</si>
  <si>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</si>
  <si>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</si>
  <si>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</si>
  <si>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</si>
  <si>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</si>
  <si>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</si>
  <si>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</si>
  <si>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</si>
  <si>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</si>
  <si>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</si>
  <si>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</si>
  <si>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</si>
  <si>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</si>
  <si>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</si>
  <si>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</si>
  <si>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</si>
  <si>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</si>
  <si>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</si>
  <si>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</si>
  <si>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</si>
  <si>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</si>
  <si>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</si>
  <si>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</si>
  <si>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</si>
  <si>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</si>
  <si>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</si>
  <si>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</si>
  <si>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</si>
  <si>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</si>
  <si>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</si>
  <si>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</si>
  <si>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</si>
  <si>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</si>
  <si>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</si>
  <si>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</si>
  <si>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</si>
  <si>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</si>
  <si>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</si>
  <si>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</si>
  <si>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</si>
  <si>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</si>
  <si>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</si>
  <si>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</si>
  <si>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</si>
  <si>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</si>
  <si>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</si>
  <si>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</si>
  <si>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</si>
  <si>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</si>
  <si>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</si>
  <si>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</si>
  <si>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</si>
  <si>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</si>
  <si>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</si>
  <si>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</si>
  <si>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</si>
  <si>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</si>
  <si>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</si>
  <si>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</si>
  <si>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</si>
  <si>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</si>
  <si>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</si>
  <si>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</si>
  <si>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</si>
  <si>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</si>
  <si>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</si>
  <si>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</si>
  <si>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</si>
  <si>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</si>
  <si>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</si>
  <si>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</si>
  <si>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</si>
  <si>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</si>
  <si>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</si>
  <si>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</si>
  <si>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</si>
  <si>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</si>
  <si>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</si>
  <si>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</si>
  <si>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</si>
  <si>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</si>
  <si>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</si>
  <si>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</si>
  <si>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</si>
  <si>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</si>
  <si>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</si>
  <si>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</si>
  <si>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</si>
  <si>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</si>
  <si>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</si>
  <si>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</si>
  <si>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</si>
  <si>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</si>
  <si>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</si>
  <si>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</si>
  <si>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</si>
  <si>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</si>
  <si>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</si>
  <si>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</si>
  <si>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</si>
  <si>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</si>
  <si>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</si>
  <si>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</si>
  <si>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</si>
  <si>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</si>
  <si>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</si>
  <si>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</si>
  <si>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</si>
  <si>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</si>
  <si>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</si>
  <si>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</si>
  <si>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</si>
  <si>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</si>
  <si>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</si>
  <si>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</si>
  <si>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</si>
  <si>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</si>
  <si>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</si>
  <si>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</si>
  <si>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</si>
  <si>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</si>
  <si>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</si>
  <si>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</si>
  <si>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</si>
  <si>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</si>
  <si>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</si>
  <si>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</si>
  <si>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</si>
  <si>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</si>
  <si>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</si>
  <si>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</si>
  <si>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</si>
  <si>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</si>
  <si>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</si>
  <si>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</si>
  <si>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</si>
  <si>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</si>
  <si>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</si>
  <si>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</si>
  <si>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</si>
  <si>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</si>
  <si>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</si>
  <si>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</si>
  <si>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</si>
  <si>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</si>
  <si>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</si>
  <si>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</si>
  <si>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</si>
  <si>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</si>
  <si>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</si>
  <si>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</si>
  <si>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</si>
  <si>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</si>
  <si>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</si>
  <si>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</si>
  <si>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</si>
  <si>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</si>
  <si>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</si>
  <si>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</si>
  <si>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</si>
  <si>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</si>
  <si>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</si>
  <si>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</si>
  <si>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</si>
  <si>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</si>
  <si>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</si>
  <si>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</si>
  <si>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</si>
  <si>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</si>
  <si>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</si>
  <si>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</si>
  <si>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</si>
  <si>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</si>
  <si>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</si>
  <si>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</si>
  <si>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</si>
  <si>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</si>
  <si>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</si>
  <si>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</si>
  <si>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</si>
  <si>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</si>
  <si>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</si>
  <si>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</si>
  <si>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</si>
  <si>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</si>
  <si>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</si>
  <si>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</si>
  <si>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</si>
  <si>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</si>
  <si>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</si>
  <si>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</si>
  <si>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</si>
  <si>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</si>
  <si>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</si>
  <si>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</si>
  <si>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</si>
  <si>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</si>
  <si>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</si>
  <si>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</si>
  <si>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</si>
  <si>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</si>
  <si>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</si>
  <si>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</si>
  <si>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</si>
  <si>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</si>
  <si>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</si>
  <si>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</si>
  <si>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</si>
  <si>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</si>
  <si>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</si>
  <si>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</si>
  <si>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</si>
  <si>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</si>
  <si>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</si>
  <si>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</si>
  <si>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</si>
  <si>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</si>
  <si>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</si>
  <si>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</si>
  <si>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</si>
  <si>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</si>
  <si>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</si>
  <si>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</si>
  <si>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</si>
  <si>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</si>
  <si>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</si>
  <si>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</si>
  <si>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</si>
  <si>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</si>
  <si>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</si>
  <si>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</si>
  <si>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</si>
  <si>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</si>
  <si>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</si>
  <si>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</si>
  <si>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</si>
  <si>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</si>
  <si>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</si>
  <si>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</si>
  <si>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</si>
  <si>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</si>
  <si>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</si>
  <si>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</si>
  <si>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</si>
  <si>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</si>
  <si>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</si>
  <si>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</si>
  <si>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</si>
  <si>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</si>
  <si>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</si>
  <si>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</si>
  <si>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</si>
  <si>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</si>
  <si>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</si>
  <si>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</si>
  <si>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</si>
  <si>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</si>
  <si>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</si>
  <si>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</si>
  <si>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</si>
  <si>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</si>
  <si>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</si>
  <si>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</si>
  <si>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</si>
  <si>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</si>
  <si>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</si>
  <si>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</si>
  <si>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</si>
  <si>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</si>
  <si>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</si>
  <si>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</si>
  <si>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</si>
  <si>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</si>
  <si>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</si>
  <si>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</si>
  <si>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</si>
  <si>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</si>
  <si>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</si>
  <si>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</si>
  <si>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</si>
  <si>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</si>
  <si>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</si>
  <si>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</si>
  <si>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</si>
  <si>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</si>
  <si>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</si>
  <si>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</si>
  <si>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</si>
  <si>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</si>
  <si>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</si>
  <si>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</si>
  <si>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</si>
  <si>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</si>
  <si>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</si>
  <si>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</si>
  <si>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</si>
  <si>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</si>
  <si>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</si>
  <si>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</si>
  <si>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</si>
  <si>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</si>
  <si>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</si>
  <si>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</si>
  <si>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</si>
  <si>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</si>
  <si>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</si>
  <si>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</si>
  <si>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</si>
  <si>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</si>
  <si>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</si>
  <si>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</si>
  <si>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</si>
  <si>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</si>
  <si>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</si>
  <si>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</si>
  <si>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</si>
  <si>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</si>
  <si>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</si>
  <si>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</si>
  <si>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</si>
  <si>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</si>
  <si>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</si>
  <si>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</si>
  <si>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</si>
  <si>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</si>
  <si>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</si>
  <si>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</si>
  <si>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</si>
  <si>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</si>
  <si>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</si>
  <si>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</si>
  <si>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</si>
  <si>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</si>
  <si>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</si>
  <si>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</si>
  <si>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</si>
  <si>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</si>
  <si>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</si>
  <si>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</si>
  <si>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</si>
  <si>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</si>
  <si>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</si>
  <si>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</si>
  <si>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</si>
  <si>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</si>
  <si>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</si>
  <si>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</si>
  <si>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</si>
  <si>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</si>
  <si>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</si>
  <si>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</si>
  <si>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</si>
  <si>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</si>
  <si>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</si>
  <si>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</si>
  <si>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</si>
  <si>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</si>
  <si>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</si>
  <si>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</si>
  <si>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</si>
  <si>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</si>
  <si>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</si>
  <si>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</si>
  <si>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</si>
  <si>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</si>
  <si>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</si>
  <si>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</si>
  <si>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</si>
  <si>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</si>
  <si>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</si>
  <si>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</si>
  <si>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</si>
  <si>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</si>
  <si>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</si>
  <si>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</si>
  <si>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</si>
  <si>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</si>
  <si>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</si>
  <si>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</si>
  <si>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</si>
  <si>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</si>
  <si>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</si>
  <si>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</si>
  <si>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</si>
  <si>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</si>
  <si>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</si>
  <si>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</si>
  <si>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</si>
  <si>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</si>
  <si>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</si>
  <si>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</si>
  <si>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</si>
  <si>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</si>
  <si>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</si>
  <si>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</si>
  <si>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</si>
  <si>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</si>
  <si>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</si>
  <si>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</si>
  <si>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</si>
  <si>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</si>
  <si>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</si>
  <si>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</si>
  <si>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</si>
  <si>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</si>
  <si>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</si>
  <si>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</si>
  <si>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</si>
  <si>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</si>
  <si>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</si>
  <si>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</si>
  <si>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</si>
  <si>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</si>
  <si>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</si>
  <si>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</si>
  <si>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</si>
  <si>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</si>
  <si>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</si>
  <si>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</si>
  <si>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</si>
  <si>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</si>
  <si>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</si>
  <si>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</si>
  <si>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</si>
  <si>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</si>
  <si>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</si>
  <si>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</si>
  <si>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</si>
  <si>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</si>
  <si>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</si>
  <si>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</si>
  <si>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</si>
  <si>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</si>
  <si>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</si>
  <si>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</si>
  <si>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</si>
  <si>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</si>
  <si>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</si>
  <si>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</si>
  <si>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</si>
  <si>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</si>
  <si>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</si>
  <si>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</si>
  <si>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</si>
  <si>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</si>
  <si>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</si>
  <si>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</si>
  <si>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</si>
  <si>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</si>
  <si>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</si>
  <si>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</si>
  <si>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</si>
  <si>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</si>
  <si>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</si>
  <si>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</si>
  <si>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</si>
  <si>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</si>
  <si>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</si>
  <si>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</si>
  <si>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</si>
  <si>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</si>
  <si>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</si>
  <si>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</si>
  <si>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</si>
  <si>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</si>
  <si>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</si>
  <si>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</si>
  <si>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</si>
  <si>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</si>
  <si>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</si>
  <si>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</si>
  <si>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</si>
  <si>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</si>
  <si>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</si>
  <si>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</si>
  <si>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</si>
  <si>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</si>
  <si>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</si>
  <si>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</si>
  <si>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</si>
  <si>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</si>
  <si>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</si>
  <si>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</si>
  <si>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</si>
  <si>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</si>
  <si>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</si>
  <si>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</si>
  <si>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</si>
  <si>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</si>
  <si>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</si>
  <si>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</si>
  <si>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</si>
  <si>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</si>
  <si>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</si>
  <si>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</si>
  <si>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</si>
  <si>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</si>
  <si>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</si>
  <si>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</si>
  <si>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</si>
  <si>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</si>
  <si>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</si>
  <si>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</si>
  <si>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</si>
  <si>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</si>
  <si>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</si>
  <si>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</si>
  <si>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</si>
  <si>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</si>
  <si>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</si>
  <si>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</si>
  <si>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</si>
  <si>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</si>
  <si>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</si>
  <si>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</si>
  <si>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</si>
  <si>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</si>
  <si>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</si>
  <si>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</si>
  <si>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</si>
  <si>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</si>
  <si>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</si>
  <si>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</si>
  <si>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</si>
  <si>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</si>
  <si>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</si>
  <si>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</si>
  <si>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</si>
  <si>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</si>
  <si>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</si>
  <si>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</si>
  <si>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</si>
  <si>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</si>
  <si>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</si>
  <si>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</si>
  <si>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</si>
  <si>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</si>
  <si>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</si>
  <si>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</si>
  <si>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</si>
  <si>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</si>
  <si>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</si>
  <si>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</si>
  <si>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</si>
  <si>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</si>
  <si>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</si>
  <si>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</si>
  <si>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</si>
  <si>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</si>
  <si>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</si>
  <si>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</si>
  <si>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</si>
  <si>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</si>
  <si>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</si>
  <si>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</si>
  <si>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</si>
  <si>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</si>
  <si>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</si>
  <si>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</si>
  <si>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</si>
  <si>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</si>
  <si>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</si>
  <si>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</si>
  <si>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</si>
  <si>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</si>
  <si>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</si>
  <si>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</si>
  <si>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</si>
  <si>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</si>
  <si>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</si>
  <si>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</si>
  <si>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</si>
  <si>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</si>
  <si>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</si>
  <si>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</si>
  <si>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</si>
  <si>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</si>
  <si>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</si>
  <si>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</si>
  <si>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</si>
  <si>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</si>
  <si>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</si>
  <si>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</si>
  <si>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</si>
  <si>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</si>
  <si>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</si>
  <si>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</si>
  <si>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</si>
  <si>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</si>
  <si>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</si>
  <si>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</si>
  <si>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</si>
  <si>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</si>
  <si>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</si>
  <si>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</si>
  <si>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</si>
  <si>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</si>
  <si>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</si>
  <si>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</si>
  <si>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</si>
  <si>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</si>
  <si>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</si>
  <si>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</si>
  <si>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</si>
  <si>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</si>
  <si>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</si>
  <si>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</si>
  <si>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</si>
  <si>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</si>
  <si>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</si>
  <si>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</si>
  <si>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</si>
  <si>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</si>
  <si>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</si>
  <si>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</si>
  <si>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</si>
  <si>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</si>
  <si>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</si>
  <si>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</si>
  <si>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</si>
  <si>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</si>
  <si>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</si>
  <si>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</si>
  <si>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</si>
  <si>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</si>
  <si>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</si>
  <si>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</si>
  <si>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</si>
  <si>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</si>
  <si>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</si>
  <si>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</si>
  <si>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</si>
  <si>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</si>
  <si>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</si>
  <si>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</si>
  <si>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</si>
  <si>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</si>
  <si>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</si>
  <si>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</si>
  <si>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</si>
  <si>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</si>
  <si>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</si>
  <si>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</si>
  <si>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</si>
  <si>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</si>
  <si>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</si>
  <si>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</si>
  <si>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</si>
  <si>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</si>
  <si>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</si>
  <si>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</si>
  <si>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</si>
  <si>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</si>
  <si>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</si>
  <si>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</si>
  <si>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</si>
  <si>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</si>
  <si>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</si>
  <si>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</si>
  <si>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</si>
  <si>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</si>
  <si>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</si>
  <si>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</si>
  <si>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</si>
  <si>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</si>
  <si>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</si>
  <si>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</si>
  <si>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</si>
  <si>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</si>
  <si>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</si>
  <si>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</si>
  <si>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</si>
  <si>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</si>
  <si>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</si>
  <si>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</si>
  <si>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</si>
  <si>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</si>
  <si>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</si>
  <si>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</si>
  <si>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</si>
  <si>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</si>
  <si>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</si>
  <si>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</si>
  <si>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</si>
  <si>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</si>
  <si>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</si>
  <si>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</si>
  <si>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</si>
  <si>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</si>
  <si>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</si>
  <si>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</si>
  <si>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</si>
  <si>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</si>
  <si>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</si>
  <si>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</si>
  <si>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</si>
  <si>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</si>
  <si>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</si>
  <si>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</si>
  <si>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</si>
  <si>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</si>
  <si>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</si>
  <si>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</si>
  <si>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</si>
  <si>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</si>
  <si>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</si>
  <si>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</si>
  <si>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</si>
  <si>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</si>
  <si>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</si>
  <si>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</si>
  <si>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</si>
  <si>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</si>
  <si>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</si>
  <si>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</si>
  <si>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</si>
  <si>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</si>
  <si>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</si>
  <si>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</si>
  <si>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</si>
  <si>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</si>
  <si>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</si>
  <si>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</si>
  <si>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</si>
  <si>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</si>
  <si>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</si>
  <si>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</si>
  <si>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</si>
  <si>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</si>
  <si>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</si>
  <si>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</si>
  <si>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</si>
  <si>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</si>
  <si>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</si>
  <si>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</si>
  <si>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</si>
  <si>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</si>
  <si>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</si>
  <si>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</si>
  <si>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</si>
  <si>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</si>
  <si>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</si>
  <si>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</si>
  <si>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</si>
  <si>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</si>
  <si>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</si>
  <si>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</si>
  <si>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</si>
  <si>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</si>
  <si>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</si>
  <si>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</si>
  <si>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</si>
  <si>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</si>
  <si>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</si>
  <si>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</si>
  <si>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</si>
  <si>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</si>
  <si>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</si>
  <si>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</si>
  <si>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</si>
  <si>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</si>
  <si>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</si>
  <si>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</si>
  <si>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</si>
  <si>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</si>
  <si>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</si>
  <si>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</si>
  <si>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</si>
  <si>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</si>
  <si>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</si>
  <si>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</si>
  <si>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</si>
  <si>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</si>
  <si>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</si>
  <si>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</si>
  <si>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</si>
  <si>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</si>
  <si>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</si>
  <si>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</si>
  <si>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</si>
  <si>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</si>
  <si>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</si>
  <si>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</si>
  <si>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</si>
  <si>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</si>
  <si>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</si>
  <si>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</si>
  <si>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</si>
  <si>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</si>
  <si>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</si>
  <si>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</si>
  <si>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</si>
  <si>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</si>
  <si>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</si>
  <si>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</si>
  <si>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</si>
  <si>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</si>
  <si>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</si>
  <si>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</si>
  <si>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</si>
  <si>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</si>
  <si>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</si>
  <si>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</si>
  <si>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</si>
  <si>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</si>
  <si>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</si>
  <si>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</si>
  <si>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</si>
  <si>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</si>
  <si>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</si>
  <si>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</si>
  <si>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</si>
  <si>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</si>
  <si>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</si>
  <si>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</si>
  <si>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</si>
  <si>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</si>
  <si>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</si>
  <si>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</si>
  <si>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</si>
  <si>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</si>
  <si>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</si>
  <si>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</si>
  <si>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</si>
  <si>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</si>
  <si>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</si>
  <si>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</si>
  <si>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</si>
  <si>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</si>
  <si>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</si>
  <si>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</si>
  <si>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</si>
  <si>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</si>
  <si>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</si>
  <si>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</si>
  <si>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</si>
  <si>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</si>
  <si>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</si>
  <si>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</si>
  <si>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</si>
  <si>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</si>
  <si>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</si>
  <si>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</si>
  <si>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</si>
  <si>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</si>
  <si>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</si>
  <si>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</si>
  <si>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</si>
  <si>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</si>
  <si>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</si>
  <si>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</si>
  <si>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</si>
  <si>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</si>
  <si>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</si>
  <si>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</si>
  <si>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</si>
  <si>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</si>
  <si>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</si>
  <si>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</si>
  <si>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</si>
  <si>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</si>
  <si>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</si>
  <si>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</si>
  <si>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</si>
  <si>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</si>
  <si>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</si>
  <si>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</si>
  <si>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</si>
  <si>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</si>
  <si>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</si>
  <si>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</si>
  <si>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</si>
  <si>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</si>
  <si>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</si>
  <si>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</si>
  <si>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</si>
  <si>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</si>
  <si>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</si>
  <si>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</si>
  <si>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</si>
  <si>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</si>
  <si>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</si>
  <si>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</si>
  <si>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</si>
  <si>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</si>
  <si>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</si>
  <si>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</si>
  <si>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</si>
  <si>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</si>
  <si>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</si>
  <si>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</si>
  <si>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</si>
  <si>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</si>
  <si>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</si>
  <si>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</si>
  <si>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</si>
  <si>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</si>
  <si>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</si>
  <si>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</si>
  <si>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</si>
  <si>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</si>
  <si>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</si>
  <si>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</si>
  <si>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</si>
  <si>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</si>
  <si>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</si>
  <si>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</si>
  <si>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</si>
  <si>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</si>
  <si>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</si>
  <si>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</si>
  <si>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</si>
  <si>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</si>
  <si>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</si>
  <si>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</si>
  <si>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</si>
  <si>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</si>
  <si>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</si>
  <si>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</si>
  <si>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</si>
  <si>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</si>
  <si>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</si>
  <si>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</si>
  <si>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</si>
  <si>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</si>
  <si>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</si>
  <si>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</si>
  <si>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</si>
  <si>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</si>
  <si>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</si>
  <si>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</si>
  <si>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</si>
  <si>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</si>
  <si>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</si>
  <si>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</si>
  <si>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</si>
  <si>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</si>
  <si>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</si>
  <si>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</si>
  <si>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</si>
  <si>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</si>
  <si>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</si>
  <si>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</si>
  <si>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</si>
  <si>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</si>
  <si>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</si>
  <si>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</si>
  <si>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</si>
  <si>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</si>
  <si>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</si>
  <si>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</si>
  <si>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</si>
  <si>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</si>
  <si>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</si>
  <si>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</si>
  <si>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</si>
  <si>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</si>
  <si>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</si>
  <si>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</si>
  <si>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</si>
  <si>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</si>
  <si>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</si>
  <si>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</si>
  <si>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</si>
  <si>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</si>
  <si>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</si>
  <si>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</si>
  <si>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</si>
  <si>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</si>
  <si>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</si>
  <si>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</si>
  <si>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</si>
  <si>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</si>
  <si>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</si>
  <si>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</si>
  <si>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</si>
  <si>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</si>
  <si>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</si>
  <si>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</si>
  <si>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</si>
  <si>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</si>
  <si>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</si>
  <si>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</si>
  <si>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</si>
  <si>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</si>
  <si>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</si>
  <si>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</si>
  <si>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</si>
  <si>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</si>
  <si>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</si>
  <si>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</si>
  <si>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</si>
  <si>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</si>
  <si>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</si>
  <si>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</si>
  <si>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</si>
  <si>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</si>
  <si>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</si>
  <si>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</si>
  <si>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</si>
  <si>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</si>
  <si>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</si>
  <si>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</si>
  <si>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</si>
  <si>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</si>
  <si>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</si>
  <si>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</si>
  <si>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</si>
  <si>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</si>
  <si>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</si>
  <si>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</si>
  <si>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</si>
  <si>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</si>
  <si>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</si>
  <si>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</si>
  <si>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</si>
  <si>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</si>
  <si>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</si>
  <si>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</si>
  <si>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</si>
  <si>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</si>
  <si>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</si>
  <si>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</si>
  <si>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</si>
  <si>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</si>
  <si>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</si>
  <si>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</si>
  <si>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</si>
  <si>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</si>
  <si>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</si>
  <si>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</si>
  <si>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</si>
  <si>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</si>
  <si>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</si>
  <si>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</si>
  <si>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</si>
  <si>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</si>
  <si>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</si>
  <si>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</si>
  <si>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</si>
  <si>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</si>
  <si>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</si>
  <si>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</si>
  <si>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</si>
  <si>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</si>
  <si>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</si>
  <si>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</si>
  <si>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</si>
  <si>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</si>
  <si>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</si>
  <si>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</si>
  <si>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</si>
  <si>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</si>
  <si>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</si>
  <si>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</si>
  <si>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</si>
  <si>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</si>
  <si>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</si>
  <si>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</si>
  <si>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</si>
  <si>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</si>
  <si>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</si>
  <si>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</si>
  <si>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</si>
  <si>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</si>
  <si>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</si>
  <si>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</si>
  <si>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</si>
  <si>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</si>
  <si>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</si>
  <si>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</si>
  <si>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</si>
  <si>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</si>
  <si>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</si>
  <si>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</si>
  <si>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</si>
  <si>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</si>
  <si>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</si>
  <si>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</si>
  <si>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</si>
  <si>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</si>
  <si>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</si>
  <si>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</si>
  <si>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</si>
  <si>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</si>
  <si>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</si>
  <si>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</si>
  <si>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</si>
  <si>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</si>
  <si>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</si>
  <si>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</si>
  <si>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</si>
  <si>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</si>
  <si>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</si>
  <si>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</si>
  <si>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</si>
  <si>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</si>
  <si>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</si>
  <si>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</si>
  <si>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</si>
  <si>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</si>
  <si>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</si>
  <si>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</si>
  <si>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</si>
  <si>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</si>
  <si>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</si>
  <si>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</si>
  <si>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</si>
  <si>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</si>
  <si>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</si>
  <si>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</si>
  <si>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</si>
  <si>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</si>
  <si>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</si>
  <si>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</si>
  <si>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</si>
  <si>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</si>
  <si>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</si>
  <si>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</si>
  <si>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</si>
  <si>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</si>
  <si>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</si>
  <si>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</si>
  <si>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</si>
  <si>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</si>
  <si>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</si>
  <si>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</si>
  <si>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</si>
  <si>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</si>
  <si>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</si>
  <si>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</si>
  <si>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</si>
  <si>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</si>
  <si>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</si>
  <si>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</si>
  <si>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</si>
  <si>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</si>
  <si>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</si>
  <si>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</si>
  <si>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</si>
  <si>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</si>
  <si>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</si>
  <si>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</si>
  <si>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</si>
  <si>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</si>
  <si>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</si>
  <si>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</si>
  <si>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</si>
  <si>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</si>
  <si>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</si>
  <si>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</si>
  <si>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</si>
  <si>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</si>
  <si>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</si>
  <si>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</si>
  <si>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</si>
  <si>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</si>
  <si>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</si>
  <si>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</si>
  <si>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</si>
  <si>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</si>
  <si>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</si>
  <si>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</si>
  <si>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</si>
  <si>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</si>
  <si>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</si>
  <si>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</si>
  <si>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</si>
  <si>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</si>
  <si>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</si>
  <si>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</si>
  <si>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</si>
  <si>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</si>
  <si>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</si>
  <si>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</si>
  <si>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</si>
  <si>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</si>
  <si>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</si>
  <si>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</si>
  <si>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</si>
  <si>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</si>
  <si>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</si>
  <si>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</si>
  <si>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</si>
  <si>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</si>
  <si>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</si>
  <si>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</si>
  <si>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</si>
  <si>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</si>
  <si>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</si>
  <si>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</si>
  <si>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</si>
  <si>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</si>
  <si>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</si>
  <si>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</si>
  <si>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</si>
  <si>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</si>
  <si>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</si>
  <si>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</si>
  <si>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</si>
  <si>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</si>
  <si>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</si>
  <si>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</si>
  <si>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</si>
  <si>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</si>
  <si>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</si>
  <si>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</si>
  <si>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</si>
  <si>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</si>
  <si>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</si>
  <si>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</si>
  <si>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</si>
  <si>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</si>
  <si>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</si>
  <si>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</si>
  <si>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</si>
  <si>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</si>
  <si>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</si>
  <si>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</si>
  <si>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</si>
  <si>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</si>
  <si>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</si>
  <si>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</si>
  <si>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</si>
  <si>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</si>
  <si>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</si>
  <si>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</si>
  <si>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</si>
  <si>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</si>
  <si>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</si>
  <si>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</si>
  <si>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</si>
  <si>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</si>
  <si>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</si>
  <si>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</si>
  <si>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</si>
  <si>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</si>
  <si>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</si>
  <si>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</si>
  <si>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</si>
  <si>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</si>
  <si>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</si>
  <si>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</si>
  <si>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</si>
  <si>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</si>
  <si>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</si>
  <si>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</si>
  <si>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</si>
  <si>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</si>
  <si>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</si>
  <si>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</si>
  <si>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</si>
  <si>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</si>
  <si>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</si>
  <si>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</si>
  <si>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</si>
  <si>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</si>
  <si>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</si>
  <si>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</si>
  <si>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</si>
  <si>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</si>
  <si>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</si>
  <si>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</si>
  <si>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</si>
  <si>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</si>
  <si>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</si>
  <si>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</si>
  <si>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</si>
  <si>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</si>
  <si>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</si>
  <si>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</si>
  <si>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</si>
  <si>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</si>
  <si>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</si>
  <si>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</si>
  <si>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</si>
  <si>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</si>
  <si>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</si>
  <si>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</si>
  <si>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</si>
  <si>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</si>
  <si>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</si>
  <si>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</si>
  <si>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</si>
  <si>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</si>
  <si>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</si>
  <si>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</si>
  <si>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</si>
  <si>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</si>
  <si>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</si>
  <si>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</si>
  <si>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</si>
  <si>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</si>
  <si>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</si>
  <si>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</si>
  <si>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</si>
  <si>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</si>
  <si>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</si>
  <si>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</si>
  <si>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</si>
  <si>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</si>
  <si>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</si>
  <si>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</si>
  <si>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</si>
  <si>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</si>
  <si>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</si>
  <si>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</si>
  <si>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</si>
  <si>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</si>
  <si>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</si>
  <si>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</si>
  <si>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</si>
  <si>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</si>
  <si>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</si>
  <si>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</si>
  <si>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</si>
  <si>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</si>
  <si>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</si>
  <si>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</si>
  <si>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</si>
  <si>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</si>
  <si>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</si>
  <si>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</si>
  <si>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</si>
  <si>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</si>
  <si>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</si>
  <si>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</si>
  <si>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</si>
  <si>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</si>
  <si>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</si>
  <si>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</si>
  <si>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</si>
  <si>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</si>
  <si>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</si>
  <si>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</si>
  <si>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</si>
  <si>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</si>
  <si>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</si>
  <si>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</si>
  <si>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</si>
  <si>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</si>
  <si>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</si>
  <si>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</si>
  <si>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</si>
  <si>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</si>
  <si>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</si>
  <si>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</si>
  <si>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</si>
  <si>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</si>
  <si>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</si>
  <si>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</si>
  <si>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</si>
  <si>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</si>
  <si>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</si>
  <si>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</si>
  <si>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</si>
  <si>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</si>
  <si>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</si>
  <si>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</si>
  <si>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</si>
  <si>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</si>
  <si>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</si>
  <si>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</si>
  <si>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</si>
  <si>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</si>
  <si>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</si>
  <si>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</si>
  <si>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</si>
  <si>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</si>
  <si>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</si>
  <si>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</si>
  <si>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</si>
  <si>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</si>
  <si>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</si>
  <si>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</si>
  <si>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</si>
  <si>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</si>
  <si>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</si>
  <si>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</si>
  <si>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</si>
  <si>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</si>
  <si>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</si>
  <si>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</si>
  <si>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</si>
  <si>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</si>
  <si>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</si>
  <si>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</si>
  <si>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</si>
  <si>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</si>
  <si>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</si>
  <si>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</si>
  <si>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</si>
  <si>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</si>
  <si>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</si>
  <si>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</si>
  <si>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</si>
  <si>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</si>
  <si>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</si>
  <si>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</si>
  <si>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</si>
  <si>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</si>
  <si>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</si>
  <si>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</si>
  <si>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</si>
  <si>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</si>
  <si>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</si>
  <si>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</si>
  <si>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</si>
  <si>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</si>
  <si>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</si>
  <si>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</si>
  <si>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</si>
  <si>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</si>
  <si>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</si>
  <si>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</si>
  <si>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</si>
  <si>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</si>
  <si>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</si>
  <si>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</si>
  <si>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</si>
  <si>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</si>
  <si>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</si>
  <si>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</si>
  <si>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</si>
  <si>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</si>
  <si>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</si>
  <si>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</si>
  <si>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</si>
  <si>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</si>
  <si>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</si>
  <si>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</si>
  <si>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</si>
  <si>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</si>
  <si>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</si>
  <si>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</si>
  <si>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</si>
  <si>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</si>
  <si>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</si>
  <si>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</si>
  <si>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</si>
  <si>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</si>
  <si>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</si>
  <si>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</si>
  <si>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</si>
  <si>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</si>
  <si>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</si>
  <si>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</si>
  <si>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</si>
  <si>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</si>
  <si>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</si>
  <si>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</si>
  <si>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</si>
  <si>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</si>
  <si>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</si>
  <si>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</si>
  <si>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</si>
  <si>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</si>
  <si>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</si>
  <si>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</si>
  <si>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</si>
  <si>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</si>
  <si>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</si>
  <si>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</si>
  <si>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</si>
  <si>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</si>
  <si>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</si>
  <si>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</si>
  <si>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</si>
  <si>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</si>
  <si>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</si>
  <si>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</si>
  <si>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</si>
  <si>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</si>
  <si>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</si>
  <si>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</si>
  <si>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</si>
  <si>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</si>
  <si>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</si>
  <si>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</si>
  <si>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</si>
  <si>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</si>
  <si>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</si>
  <si>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</si>
  <si>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</si>
  <si>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</si>
  <si>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</si>
  <si>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</si>
  <si>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</si>
  <si>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</si>
  <si>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</si>
  <si>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</si>
  <si>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</si>
  <si>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</si>
  <si>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</si>
  <si>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</si>
  <si>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</si>
  <si>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</si>
  <si>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</si>
  <si>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</si>
  <si>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</si>
  <si>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</si>
  <si>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</si>
  <si>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</si>
  <si>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</si>
  <si>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</si>
  <si>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</si>
  <si>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</si>
  <si>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</si>
  <si>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</si>
  <si>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</si>
  <si>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</si>
  <si>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</si>
  <si>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</si>
  <si>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</si>
  <si>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</si>
  <si>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</si>
  <si>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</si>
  <si>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</si>
  <si>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</si>
  <si>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</si>
  <si>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</si>
  <si>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</si>
  <si>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</si>
  <si>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</si>
  <si>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</si>
  <si>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</si>
  <si>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</si>
  <si>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</si>
  <si>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</si>
  <si>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</si>
  <si>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</si>
  <si>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</si>
  <si>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</si>
  <si>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</si>
  <si>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</si>
  <si>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</si>
  <si>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</si>
  <si>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</si>
  <si>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</si>
  <si>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</si>
  <si>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</si>
  <si>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</si>
  <si>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</si>
  <si>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</si>
  <si>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</si>
  <si>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</si>
  <si>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</si>
  <si>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</si>
  <si>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</si>
  <si>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</si>
  <si>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</si>
  <si>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</si>
  <si>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</si>
  <si>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</si>
  <si>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</si>
  <si>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</si>
  <si>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</si>
  <si>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</si>
  <si>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</si>
  <si>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</si>
  <si>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</si>
  <si>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</si>
  <si>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</si>
  <si>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</si>
  <si>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</si>
  <si>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</si>
  <si>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</si>
  <si>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</si>
  <si>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</si>
  <si>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</si>
  <si>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</si>
  <si>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</si>
  <si>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</si>
  <si>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</si>
  <si>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</si>
  <si>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</si>
  <si>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</si>
  <si>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</si>
  <si>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</si>
  <si>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</si>
  <si>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</si>
  <si>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</si>
  <si>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</si>
  <si>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</si>
  <si>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</si>
  <si>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</si>
  <si>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</si>
  <si>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</si>
  <si>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</si>
  <si>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</si>
  <si>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</si>
  <si>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</si>
  <si>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</si>
  <si>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</si>
  <si>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</si>
  <si>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</si>
  <si>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</si>
  <si>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</si>
  <si>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</si>
  <si>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</si>
  <si>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</si>
  <si>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</si>
  <si>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</si>
  <si>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</si>
  <si>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</si>
  <si>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</si>
  <si>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</si>
  <si>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</si>
  <si>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</si>
  <si>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</si>
  <si>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</si>
  <si>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</si>
  <si>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</si>
  <si>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</si>
  <si>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</si>
  <si>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</si>
  <si>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</si>
  <si>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</si>
  <si>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</si>
  <si>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</si>
  <si>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</si>
  <si>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</si>
  <si>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</si>
  <si>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</si>
  <si>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</si>
  <si>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</si>
  <si>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</si>
  <si>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</si>
  <si>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</si>
  <si>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</si>
  <si>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</si>
  <si>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</si>
  <si>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</si>
  <si>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</si>
  <si>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</si>
  <si>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</si>
  <si>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</si>
  <si>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</si>
  <si>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</si>
  <si>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</si>
  <si>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</si>
  <si>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</si>
  <si>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</si>
  <si>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</si>
  <si>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</si>
  <si>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</si>
  <si>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</si>
  <si>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</si>
  <si>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</si>
  <si>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</si>
  <si>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</si>
  <si>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</si>
  <si>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</si>
  <si>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</si>
  <si>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</si>
  <si>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</si>
  <si>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</si>
  <si>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</si>
  <si>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</si>
  <si>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</si>
  <si>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</si>
  <si>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</si>
  <si>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</si>
  <si>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</si>
  <si>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</si>
  <si>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</si>
  <si>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</si>
  <si>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</si>
  <si>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</si>
  <si>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</si>
  <si>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</si>
  <si>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</si>
  <si>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</si>
  <si>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</si>
  <si>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</si>
  <si>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</si>
  <si>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</si>
  <si>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</si>
  <si>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</si>
  <si>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</si>
  <si>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</si>
  <si>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</si>
  <si>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</si>
  <si>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</si>
  <si>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</si>
  <si>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</si>
  <si>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</si>
  <si>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</si>
  <si>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</si>
  <si>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</si>
  <si>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</si>
  <si>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</si>
  <si>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</si>
  <si>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</si>
  <si>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</si>
  <si>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</si>
  <si>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</si>
  <si>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</si>
  <si>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</si>
  <si>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</si>
  <si>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</si>
  <si>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</si>
  <si>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</si>
  <si>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</si>
  <si>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</si>
  <si>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</si>
  <si>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</si>
  <si>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</si>
  <si>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</si>
  <si>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</si>
  <si>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</si>
  <si>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</si>
  <si>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</si>
  <si>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</si>
  <si>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</si>
  <si>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</si>
  <si>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</si>
  <si>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</si>
  <si>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</si>
  <si>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</si>
  <si>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</si>
  <si>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</si>
  <si>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</si>
  <si>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</si>
  <si>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</si>
  <si>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</si>
  <si>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</si>
  <si>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</si>
  <si>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</si>
  <si>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</si>
  <si>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</si>
  <si>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</si>
  <si>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</si>
  <si>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</si>
  <si>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</si>
  <si>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</si>
  <si>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</si>
  <si>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</si>
  <si>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</si>
  <si>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</si>
  <si>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</si>
  <si>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</si>
  <si>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</si>
  <si>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</si>
  <si>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</si>
  <si>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</si>
  <si>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</si>
  <si>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</si>
  <si>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</si>
  <si>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</si>
  <si>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</si>
  <si>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</si>
  <si>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</si>
  <si>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</si>
  <si>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</si>
  <si>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</si>
  <si>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</si>
  <si>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</si>
  <si>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</si>
  <si>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</si>
  <si>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</si>
  <si>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</si>
  <si>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</si>
  <si>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</si>
  <si>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</si>
  <si>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</si>
  <si>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</si>
  <si>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</si>
  <si>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</si>
  <si>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</si>
  <si>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</si>
  <si>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</si>
  <si>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</si>
  <si>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</si>
  <si>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</si>
  <si>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</si>
  <si>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</si>
  <si>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</si>
  <si>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</si>
  <si>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</si>
  <si>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</si>
  <si>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</si>
  <si>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</si>
  <si>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</si>
  <si>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</si>
  <si>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</si>
  <si>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</si>
  <si>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</si>
  <si>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</si>
  <si>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</si>
  <si>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</si>
  <si>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</si>
  <si>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</si>
  <si>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</si>
  <si>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</si>
  <si>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</si>
  <si>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</si>
  <si>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</si>
  <si>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</si>
  <si>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</si>
  <si>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</si>
  <si>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</si>
  <si>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</si>
  <si>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</si>
  <si>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</si>
  <si>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</si>
  <si>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</si>
  <si>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</si>
  <si>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</si>
  <si>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</si>
  <si>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</si>
  <si>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</si>
  <si>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</si>
  <si>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</si>
  <si>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</si>
  <si>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</si>
  <si>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</si>
  <si>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</si>
  <si>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</si>
  <si>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</si>
  <si>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</si>
  <si>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</si>
  <si>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</si>
  <si>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</si>
  <si>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</si>
  <si>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</si>
  <si>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</si>
  <si>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</si>
  <si>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</si>
  <si>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</si>
  <si>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</si>
  <si>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</si>
  <si>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</si>
  <si>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</si>
  <si>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</si>
  <si>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</si>
  <si>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</si>
  <si>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</si>
  <si>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</si>
  <si>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</si>
  <si>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</si>
  <si>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</si>
  <si>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</si>
  <si>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</si>
  <si>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</si>
  <si>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</si>
  <si>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</si>
  <si>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</si>
  <si>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</si>
  <si>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</si>
  <si>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</si>
  <si>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</si>
  <si>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</si>
  <si>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</si>
  <si>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</si>
  <si>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</si>
  <si>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</si>
  <si>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</si>
  <si>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</si>
  <si>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</si>
  <si>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</si>
  <si>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</si>
  <si>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</si>
  <si>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</si>
  <si>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</si>
  <si>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</si>
  <si>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</si>
  <si>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</si>
  <si>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</si>
  <si>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</si>
  <si>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</si>
  <si>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</si>
  <si>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</si>
  <si>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</si>
  <si>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</si>
  <si>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</si>
  <si>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</si>
  <si>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</si>
  <si>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</si>
  <si>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</si>
  <si>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</si>
  <si>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</si>
  <si>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</si>
  <si>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</si>
  <si>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</si>
  <si>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</si>
  <si>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</si>
  <si>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</si>
  <si>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</si>
  <si>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</si>
  <si>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</si>
  <si>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</si>
  <si>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</si>
  <si>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</si>
  <si>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</si>
  <si>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</si>
  <si>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</si>
  <si>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</si>
  <si>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</si>
  <si>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</si>
  <si>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</si>
  <si>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</si>
  <si>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</si>
  <si>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</si>
  <si>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</si>
  <si>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</si>
  <si>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</si>
  <si>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</si>
  <si>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</si>
  <si>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</si>
  <si>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</si>
  <si>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</si>
  <si>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</si>
  <si>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</si>
  <si>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</si>
  <si>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</si>
  <si>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</si>
  <si>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</si>
  <si>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</si>
  <si>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</si>
  <si>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</si>
  <si>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</si>
  <si>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</si>
  <si>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</si>
  <si>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</si>
  <si>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</si>
  <si>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</si>
  <si>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</si>
  <si>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</si>
  <si>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</si>
  <si>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</si>
  <si>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</si>
  <si>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</si>
  <si>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</si>
  <si>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</si>
  <si>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</si>
  <si>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</si>
  <si>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</si>
  <si>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</si>
  <si>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</si>
  <si>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</si>
  <si>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</si>
  <si>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</si>
  <si>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</si>
  <si>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</si>
  <si>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</si>
  <si>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</si>
  <si>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</si>
  <si>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</si>
  <si>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</si>
  <si>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</si>
  <si>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</si>
  <si>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</si>
  <si>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</si>
  <si>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</si>
  <si>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</si>
  <si>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</si>
  <si>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</si>
  <si>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</si>
  <si>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</si>
  <si>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</si>
  <si>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</si>
  <si>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</si>
  <si>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</si>
  <si>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</si>
  <si>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</si>
  <si>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</si>
  <si>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</si>
  <si>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</si>
  <si>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</si>
  <si>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</si>
  <si>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</si>
  <si>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</si>
  <si>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</si>
  <si>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</si>
  <si>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</si>
  <si>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</si>
  <si>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</si>
  <si>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</si>
  <si>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</si>
  <si>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</si>
  <si>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</si>
  <si>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</si>
  <si>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</si>
  <si>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</si>
  <si>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</si>
  <si>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</si>
  <si>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</si>
  <si>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</si>
  <si>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</si>
  <si>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</si>
  <si>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</si>
  <si>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</si>
  <si>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</si>
  <si>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</si>
  <si>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</si>
  <si>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</si>
  <si>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</si>
  <si>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</si>
  <si>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</si>
  <si>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</si>
  <si>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</si>
  <si>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</si>
  <si>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</si>
  <si>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</si>
  <si>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</si>
  <si>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</si>
  <si>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</si>
  <si>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</si>
  <si>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</si>
  <si>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</si>
  <si>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</si>
  <si>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</si>
  <si>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</si>
  <si>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</si>
  <si>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</si>
  <si>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</si>
  <si>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</si>
  <si>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</si>
  <si>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</si>
  <si>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</si>
  <si>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</si>
  <si>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</si>
  <si>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</si>
  <si>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</si>
  <si>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</si>
  <si>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</si>
  <si>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</si>
  <si>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</si>
  <si>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</si>
  <si>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</si>
  <si>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</si>
  <si>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</si>
  <si>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</si>
  <si>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</si>
  <si>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</si>
  <si>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</si>
  <si>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</si>
  <si>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</si>
  <si>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</si>
  <si>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</si>
  <si>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</si>
  <si>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</si>
  <si>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</si>
  <si>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</si>
  <si>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</si>
  <si>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</si>
  <si>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</si>
  <si>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</si>
  <si>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</si>
  <si>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</si>
  <si>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</si>
  <si>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</si>
  <si>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</si>
  <si>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</si>
  <si>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</si>
  <si>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</si>
  <si>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</si>
  <si>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</si>
  <si>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</si>
  <si>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</si>
  <si>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</si>
  <si>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</si>
  <si>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</si>
  <si>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</si>
  <si>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</si>
  <si>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</si>
  <si>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</si>
  <si>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</si>
  <si>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</si>
  <si>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</si>
  <si>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</si>
  <si>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</si>
  <si>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</si>
  <si>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</si>
  <si>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</si>
  <si>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</si>
  <si>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</si>
  <si>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</si>
  <si>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</si>
  <si>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</si>
  <si>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</si>
  <si>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</si>
  <si>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</si>
  <si>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</si>
  <si>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</si>
  <si>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</si>
  <si>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</si>
  <si>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</si>
  <si>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</si>
  <si>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</si>
  <si>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</si>
  <si>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</si>
  <si>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</si>
  <si>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</si>
  <si>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</si>
  <si>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</si>
  <si>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</si>
  <si>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</si>
  <si>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</si>
  <si>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</si>
  <si>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</si>
  <si>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</si>
  <si>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</si>
  <si>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</si>
  <si>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</si>
  <si>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</si>
  <si>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</si>
  <si>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</si>
  <si>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</si>
  <si>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</si>
  <si>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</si>
  <si>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</si>
  <si>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</si>
  <si>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</si>
  <si>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</si>
  <si>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</si>
  <si>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</si>
  <si>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</si>
  <si>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</si>
  <si>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</si>
  <si>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</si>
  <si>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</si>
  <si>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</si>
  <si>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</si>
  <si>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</si>
  <si>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</si>
  <si>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</si>
  <si>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</si>
  <si>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</si>
  <si>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</si>
  <si>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</si>
  <si>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</si>
  <si>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</si>
  <si>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</si>
  <si>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</si>
  <si>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</si>
  <si>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</si>
  <si>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</si>
  <si>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</si>
  <si>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</si>
  <si>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</si>
  <si>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</si>
  <si>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</si>
  <si>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</si>
  <si>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</si>
  <si>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</si>
  <si>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</si>
  <si>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</si>
  <si>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</si>
  <si>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</si>
  <si>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</si>
  <si>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</si>
  <si>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</si>
  <si>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</si>
  <si>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</si>
  <si>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</si>
  <si>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</si>
  <si>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</si>
  <si>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</si>
  <si>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</si>
  <si>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</si>
  <si>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</si>
  <si>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</si>
  <si>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</si>
  <si>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</si>
  <si>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</si>
  <si>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</si>
  <si>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</si>
  <si>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</si>
  <si>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</si>
  <si>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</si>
  <si>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</si>
  <si>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</si>
  <si>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</si>
  <si>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</si>
  <si>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</si>
  <si>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</si>
  <si>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</si>
  <si>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</si>
  <si>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</si>
  <si>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</si>
  <si>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</si>
  <si>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</si>
  <si>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</si>
  <si>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</si>
  <si>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</si>
  <si>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</si>
  <si>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</si>
  <si>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</si>
  <si>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</si>
  <si>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</si>
  <si>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</si>
  <si>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</si>
  <si>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</si>
  <si>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</si>
  <si>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</si>
  <si>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</si>
  <si>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</si>
  <si>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</si>
  <si>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</si>
  <si>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</si>
  <si>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</si>
  <si>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</si>
  <si>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</si>
  <si>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</si>
  <si>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</si>
  <si>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</si>
  <si>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</si>
  <si>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</si>
  <si>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</si>
  <si>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</si>
  <si>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</si>
  <si>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</si>
  <si>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</si>
  <si>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</si>
  <si>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</si>
  <si>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</si>
  <si>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</si>
  <si>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</si>
  <si>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</si>
  <si>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</si>
  <si>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</si>
  <si>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</si>
  <si>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</si>
  <si>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</si>
  <si>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</si>
  <si>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</si>
  <si>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</si>
  <si>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</si>
  <si>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</si>
  <si>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</si>
  <si>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</si>
  <si>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</si>
  <si>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</si>
  <si>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</si>
  <si>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</si>
  <si>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</si>
  <si>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</si>
  <si>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</si>
  <si>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</si>
  <si>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</si>
  <si>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</si>
  <si>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</si>
  <si>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</si>
  <si>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</si>
  <si>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</si>
  <si>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</si>
  <si>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</si>
  <si>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</si>
  <si>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</si>
  <si>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</si>
  <si>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</si>
  <si>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</si>
  <si>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</si>
  <si>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</si>
  <si>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</si>
  <si>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</si>
  <si>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</si>
  <si>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</si>
  <si>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</si>
  <si>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</si>
  <si>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</si>
  <si>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</si>
  <si>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</si>
  <si>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</si>
  <si>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</si>
  <si>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</si>
  <si>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</si>
  <si>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</si>
  <si>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</si>
  <si>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</si>
  <si>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</si>
  <si>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</si>
  <si>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</si>
  <si>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</si>
  <si>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</si>
  <si>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</si>
  <si>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</si>
  <si>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</si>
  <si>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</si>
  <si>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</si>
  <si>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</si>
  <si>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</si>
  <si>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</si>
  <si>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</si>
  <si>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</si>
  <si>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</si>
  <si>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</si>
  <si>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</si>
  <si>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</si>
  <si>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</si>
  <si>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</si>
  <si>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</si>
  <si>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</si>
  <si>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</si>
  <si>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</si>
  <si>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</si>
  <si>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</si>
  <si>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</si>
  <si>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</si>
  <si>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</si>
  <si>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</si>
  <si>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</si>
  <si>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</si>
  <si>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</si>
  <si>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</si>
  <si>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</si>
  <si>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</si>
  <si>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</si>
  <si>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</si>
  <si>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</si>
  <si>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</si>
  <si>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</si>
  <si>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</si>
  <si>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</si>
  <si>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</si>
  <si>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</si>
  <si>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</si>
  <si>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</si>
  <si>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</si>
  <si>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</si>
  <si>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</si>
  <si>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</si>
  <si>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</si>
  <si>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</si>
  <si>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</si>
  <si>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</si>
  <si>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</si>
  <si>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</si>
  <si>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</si>
  <si>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</si>
  <si>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</si>
  <si>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</si>
  <si>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</si>
  <si>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</si>
  <si>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</si>
  <si>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</si>
  <si>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</si>
  <si>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</si>
  <si>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</si>
  <si>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</si>
  <si>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</si>
  <si>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</si>
  <si>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</si>
  <si>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</si>
  <si>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</si>
  <si>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</si>
  <si>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</si>
  <si>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</si>
  <si>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</si>
  <si>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</si>
  <si>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</si>
  <si>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</si>
  <si>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</si>
  <si>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</si>
  <si>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</si>
  <si>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</si>
  <si>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</si>
  <si>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</si>
  <si>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</si>
  <si>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</si>
  <si>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</si>
  <si>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</si>
  <si>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</si>
  <si>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</si>
  <si>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</si>
  <si>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</si>
  <si>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</si>
  <si>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</si>
  <si>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</si>
  <si>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</si>
  <si>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</si>
  <si>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</si>
  <si>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</si>
  <si>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</si>
  <si>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</si>
  <si>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</si>
  <si>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</si>
  <si>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</si>
  <si>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</si>
  <si>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</si>
  <si>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</si>
  <si>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</si>
  <si>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</si>
  <si>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</si>
  <si>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</si>
  <si>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</si>
  <si>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</si>
  <si>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</si>
  <si>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</si>
  <si>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</si>
  <si>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</si>
  <si>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</si>
  <si>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</si>
  <si>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</si>
  <si>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</si>
  <si>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</si>
  <si>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</si>
  <si>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</si>
  <si>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</si>
  <si>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</si>
  <si>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</si>
  <si>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</si>
  <si>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</si>
  <si>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</si>
  <si>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</si>
  <si>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</si>
  <si>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</si>
  <si>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</si>
  <si>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</si>
  <si>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</si>
  <si>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</si>
  <si>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</si>
  <si>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</si>
  <si>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</si>
  <si>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</si>
  <si>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</si>
  <si>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</si>
  <si>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</si>
  <si>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</si>
  <si>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</si>
  <si>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</si>
  <si>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</si>
  <si>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</si>
  <si>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</si>
  <si>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</si>
  <si>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</si>
  <si>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</si>
  <si>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</si>
  <si>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</si>
  <si>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</si>
  <si>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</si>
  <si>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</si>
  <si>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</si>
  <si>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</si>
  <si>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</si>
  <si>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</si>
  <si>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</si>
  <si>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</si>
  <si>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</si>
  <si>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</si>
  <si>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</si>
  <si>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</si>
  <si>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</si>
  <si>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</si>
  <si>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</si>
  <si>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</si>
  <si>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</si>
  <si>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</si>
  <si>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</si>
  <si>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</si>
  <si>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</si>
  <si>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</si>
  <si>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</si>
  <si>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</si>
  <si>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</si>
  <si>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</si>
  <si>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</si>
  <si>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</si>
  <si>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</si>
  <si>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</si>
  <si>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</si>
  <si>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</si>
  <si>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</si>
  <si>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</si>
  <si>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</si>
  <si>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</si>
  <si>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</si>
  <si>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</si>
  <si>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</si>
  <si>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</si>
  <si>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</si>
  <si>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</si>
  <si>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</si>
  <si>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</si>
  <si>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</si>
  <si>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</si>
  <si>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</si>
  <si>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</si>
  <si>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</si>
  <si>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</si>
  <si>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</si>
  <si>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</si>
  <si>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</si>
  <si>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</si>
  <si>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</si>
  <si>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</si>
  <si>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</si>
  <si>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</si>
  <si>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</si>
  <si>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</si>
  <si>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</si>
  <si>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</si>
  <si>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</si>
  <si>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</si>
  <si>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</si>
  <si>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</si>
  <si>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</si>
  <si>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</si>
  <si>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</si>
  <si>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</si>
  <si>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</si>
  <si>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</si>
  <si>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</si>
  <si>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</si>
  <si>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</si>
  <si>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</si>
  <si>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</si>
  <si>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</si>
  <si>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</si>
  <si>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</si>
  <si>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</si>
  <si>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</si>
  <si>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</si>
  <si>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</si>
  <si>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</si>
  <si>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</si>
  <si>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</si>
  <si>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</si>
  <si>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</si>
  <si>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</si>
  <si>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</si>
  <si>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</si>
  <si>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</si>
  <si>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</si>
  <si>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</si>
  <si>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</si>
  <si>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</si>
  <si>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</si>
  <si>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</si>
  <si>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</si>
  <si>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</si>
  <si>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</si>
  <si>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</si>
  <si>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</si>
  <si>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</si>
  <si>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</si>
  <si>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</si>
  <si>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</si>
  <si>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</si>
  <si>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</si>
  <si>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</si>
  <si>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</si>
  <si>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</si>
  <si>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</si>
  <si>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</si>
  <si>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</si>
  <si>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</si>
  <si>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</si>
  <si>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</si>
  <si>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</si>
  <si>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</si>
  <si>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</si>
  <si>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</si>
  <si>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</si>
  <si>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</si>
  <si>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</si>
  <si>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</si>
  <si>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</si>
  <si>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</si>
  <si>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</si>
  <si>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</si>
  <si>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</si>
  <si>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</si>
  <si>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</si>
  <si>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</si>
  <si>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</si>
  <si>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</si>
  <si>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</si>
  <si>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</si>
  <si>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</si>
  <si>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</si>
  <si>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</si>
  <si>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</si>
  <si>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</si>
  <si>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</si>
  <si>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</si>
  <si>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</si>
  <si>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</si>
  <si>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</si>
  <si>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</si>
  <si>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</si>
  <si>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</si>
  <si>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</si>
  <si>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</si>
  <si>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</si>
  <si>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</si>
  <si>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</si>
  <si>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</si>
  <si>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</si>
  <si>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</si>
  <si>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</si>
  <si>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</si>
  <si>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</si>
  <si>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</si>
  <si>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</si>
  <si>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</si>
  <si>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</si>
  <si>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</si>
  <si>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</si>
  <si>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</si>
  <si>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</si>
  <si>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</si>
  <si>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</si>
  <si>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</si>
  <si>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</si>
  <si>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</si>
  <si>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</si>
  <si>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</si>
  <si>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</si>
  <si>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</si>
  <si>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</si>
  <si>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</si>
  <si>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</si>
  <si>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</si>
  <si>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</si>
  <si>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</si>
  <si>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</si>
  <si>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</si>
  <si>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</si>
  <si>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</si>
  <si>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</si>
  <si>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</si>
  <si>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</si>
  <si>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</si>
  <si>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</si>
  <si>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</si>
  <si>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</si>
  <si>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</si>
  <si>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</si>
  <si>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</si>
  <si>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</si>
  <si>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</si>
  <si>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</si>
  <si>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</si>
  <si>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</si>
  <si>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</si>
  <si>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</si>
  <si>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</si>
  <si>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</si>
  <si>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</si>
  <si>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</si>
  <si>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</si>
  <si>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</si>
  <si>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</si>
  <si>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</si>
  <si>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</si>
  <si>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</si>
  <si>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</si>
  <si>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</si>
  <si>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</si>
  <si>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</si>
  <si>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</si>
  <si>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</si>
  <si>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</si>
  <si>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</si>
  <si>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</si>
  <si>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</si>
  <si>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</si>
  <si>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</si>
  <si>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</si>
  <si>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</si>
  <si>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</si>
  <si>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</si>
  <si>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</si>
  <si>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</si>
  <si>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</si>
  <si>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</si>
  <si>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</si>
  <si>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</si>
  <si>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</si>
  <si>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</si>
  <si>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</si>
  <si>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</si>
  <si>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</si>
  <si>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</si>
  <si>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</si>
  <si>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</si>
  <si>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</si>
  <si>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</si>
  <si>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</si>
  <si>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</si>
  <si>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</si>
  <si>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</si>
  <si>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</si>
  <si>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</si>
  <si>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</si>
  <si>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</si>
  <si>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</si>
  <si>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</si>
  <si>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</si>
  <si>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</si>
  <si>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</si>
  <si>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</si>
  <si>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</si>
  <si>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</si>
  <si>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</si>
  <si>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</si>
  <si>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</si>
  <si>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</si>
  <si>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</si>
  <si>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</si>
  <si>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</si>
  <si>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</si>
  <si>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</si>
  <si>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</si>
  <si>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</si>
  <si>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</si>
  <si>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</si>
  <si>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</si>
  <si>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</si>
  <si>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</si>
  <si>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</si>
  <si>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</si>
  <si>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</si>
  <si>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</si>
  <si>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</si>
  <si>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</si>
  <si>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</si>
  <si>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</si>
  <si>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</si>
  <si>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</si>
  <si>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</si>
  <si>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</si>
  <si>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</si>
  <si>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</si>
  <si>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</si>
  <si>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</si>
  <si>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</si>
  <si>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</si>
  <si>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</si>
  <si>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</si>
  <si>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</si>
  <si>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</si>
  <si>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</si>
  <si>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</si>
  <si>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</si>
  <si>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</si>
  <si>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</si>
  <si>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</si>
  <si>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</si>
  <si>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</si>
  <si>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</si>
  <si>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</si>
  <si>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</si>
  <si>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</si>
  <si>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</si>
  <si>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</si>
  <si>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</si>
  <si>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</si>
  <si>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</si>
  <si>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</si>
  <si>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</si>
  <si>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</si>
  <si>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</si>
  <si>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</si>
  <si>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</si>
  <si>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</si>
  <si>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</si>
  <si>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</si>
  <si>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</si>
  <si>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</si>
  <si>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</si>
  <si>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</si>
  <si>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</si>
  <si>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</si>
  <si>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</si>
  <si>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</si>
  <si>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</si>
  <si>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</si>
  <si>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</si>
  <si>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</si>
  <si>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</si>
  <si>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</si>
  <si>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</si>
  <si>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</si>
  <si>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</si>
  <si>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</si>
  <si>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</si>
  <si>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</si>
  <si>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</si>
  <si>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</si>
  <si>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</si>
  <si>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</si>
  <si>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</si>
  <si>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</si>
  <si>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</si>
  <si>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</si>
  <si>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</si>
  <si>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</si>
  <si>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</si>
  <si>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</si>
  <si>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</si>
  <si>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</si>
  <si>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</si>
  <si>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</si>
  <si>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</si>
  <si>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</si>
  <si>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</si>
  <si>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</si>
  <si>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</si>
  <si>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</si>
  <si>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</si>
  <si>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</si>
  <si>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</si>
  <si>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</si>
  <si>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</si>
  <si>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</si>
  <si>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</si>
  <si>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</si>
  <si>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</si>
  <si>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</si>
  <si>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</si>
  <si>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</si>
  <si>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</si>
  <si>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</si>
  <si>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</si>
  <si>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</si>
  <si>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</si>
  <si>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</si>
  <si>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</si>
  <si>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</si>
  <si>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</si>
  <si>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</si>
  <si>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</si>
  <si>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</si>
  <si>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</si>
  <si>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</si>
  <si>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</si>
  <si>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</si>
  <si>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</si>
  <si>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</si>
  <si>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</si>
  <si>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</si>
  <si>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</si>
  <si>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</si>
  <si>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</si>
  <si>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</si>
  <si>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</si>
  <si>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</si>
  <si>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</si>
  <si>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</si>
  <si>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</si>
  <si>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</si>
  <si>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</si>
  <si>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</si>
  <si>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</si>
  <si>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</si>
  <si>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</si>
  <si>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</si>
  <si>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</si>
  <si>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</si>
  <si>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</si>
  <si>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</si>
  <si>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</si>
  <si>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</si>
  <si>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</si>
  <si>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</si>
  <si>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</si>
  <si>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</si>
  <si>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</si>
  <si>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</si>
  <si>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</si>
  <si>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</si>
  <si>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</si>
  <si>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</si>
  <si>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</si>
  <si>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</si>
  <si>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</si>
  <si>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</si>
  <si>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</si>
  <si>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</si>
  <si>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</si>
  <si>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</si>
  <si>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</si>
  <si>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</si>
  <si>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</si>
  <si>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</si>
  <si>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</si>
  <si>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</si>
  <si>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</si>
  <si>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</si>
  <si>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</si>
  <si>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</si>
  <si>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</si>
  <si>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</si>
  <si>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</si>
  <si>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</si>
  <si>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</si>
  <si>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</si>
  <si>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</si>
  <si>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</si>
  <si>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</si>
  <si>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</si>
  <si>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</si>
  <si>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</si>
  <si>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</si>
  <si>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</si>
  <si>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</si>
  <si>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</si>
  <si>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</si>
  <si>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</si>
  <si>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</si>
  <si>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</si>
  <si>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</si>
  <si>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</si>
  <si>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</si>
  <si>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</si>
  <si>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</si>
  <si>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</si>
  <si>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</si>
  <si>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</si>
  <si>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</si>
  <si>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</si>
  <si>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</si>
  <si>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</si>
  <si>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</si>
  <si>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</si>
  <si>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</si>
  <si>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</si>
  <si>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</si>
  <si>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</si>
  <si>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</si>
  <si>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</si>
  <si>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</si>
  <si>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</si>
  <si>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</si>
  <si>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</si>
  <si>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</si>
  <si>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</si>
  <si>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</si>
  <si>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</si>
  <si>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</si>
  <si>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</si>
  <si>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</si>
  <si>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</si>
  <si>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</si>
  <si>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</si>
  <si>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</si>
  <si>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</si>
  <si>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</si>
  <si>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</si>
  <si>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</si>
  <si>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</si>
  <si>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</si>
  <si>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</si>
  <si>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</si>
  <si>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</si>
  <si>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</si>
  <si>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</si>
  <si>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</si>
  <si>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</si>
  <si>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</si>
  <si>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</si>
  <si>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</si>
  <si>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</si>
  <si>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</si>
  <si>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</si>
  <si>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</si>
  <si>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</si>
  <si>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</si>
  <si>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</si>
  <si>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</si>
  <si>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</si>
  <si>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</si>
  <si>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</si>
  <si>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</si>
  <si>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</si>
  <si>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</si>
  <si>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</si>
  <si>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</si>
  <si>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</si>
  <si>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</si>
  <si>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</si>
  <si>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</si>
  <si>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</si>
  <si>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</si>
  <si>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</si>
  <si>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</si>
  <si>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</si>
  <si>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</si>
  <si>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</si>
  <si>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</si>
  <si>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</si>
  <si>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</si>
  <si>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</si>
  <si>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</si>
  <si>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</si>
  <si>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</si>
  <si>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</si>
  <si>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</si>
  <si>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</si>
  <si>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</si>
  <si>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</si>
  <si>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</si>
  <si>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</si>
  <si>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</si>
  <si>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</si>
  <si>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</si>
  <si>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</si>
  <si>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</si>
  <si>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</si>
  <si>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</si>
  <si>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</si>
  <si>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</si>
  <si>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</si>
  <si>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</si>
  <si>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</si>
  <si>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</si>
  <si>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</si>
  <si>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</si>
  <si>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</si>
  <si>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</si>
  <si>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</si>
  <si>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</si>
  <si>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</si>
  <si>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</si>
  <si>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</si>
  <si>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</si>
  <si>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</si>
  <si>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</si>
  <si>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</si>
  <si>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</si>
  <si>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</si>
  <si>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</si>
  <si>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</si>
  <si>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</si>
  <si>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</si>
  <si>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</si>
  <si>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</si>
  <si>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</si>
  <si>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</si>
  <si>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</si>
  <si>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</si>
  <si>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</si>
  <si>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</si>
  <si>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</si>
  <si>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</si>
  <si>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</si>
  <si>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</si>
  <si>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</si>
  <si>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</si>
  <si>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</si>
  <si>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</si>
  <si>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</si>
  <si>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</si>
  <si>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</si>
  <si>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</si>
  <si>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</si>
  <si>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</si>
  <si>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</si>
  <si>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</si>
  <si>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</si>
  <si>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</si>
  <si>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</si>
  <si>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</si>
  <si>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</si>
  <si>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</si>
  <si>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</si>
  <si>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</si>
  <si>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</si>
  <si>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</si>
  <si>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</si>
  <si>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</si>
  <si>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</si>
  <si>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</si>
  <si>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</si>
  <si>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</si>
  <si>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</si>
  <si>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</si>
  <si>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</si>
  <si>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</si>
  <si>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</si>
  <si>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</si>
  <si>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</si>
  <si>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</si>
  <si>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</si>
  <si>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</si>
  <si>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</si>
  <si>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</si>
  <si>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</si>
  <si>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</si>
  <si>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</si>
  <si>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</si>
  <si>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</si>
  <si>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</si>
  <si>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</si>
  <si>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</si>
  <si>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</si>
  <si>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</si>
  <si>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</si>
  <si>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</si>
  <si>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</si>
  <si>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</si>
  <si>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</si>
  <si>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</si>
  <si>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</si>
  <si>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</si>
  <si>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</si>
  <si>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</si>
  <si>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</si>
  <si>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</si>
  <si>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</si>
  <si>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</si>
  <si>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</si>
  <si>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</si>
  <si>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</si>
  <si>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</si>
  <si>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</si>
  <si>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</si>
  <si>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</si>
  <si>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</si>
  <si>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</si>
  <si>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</si>
  <si>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</si>
  <si>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</si>
  <si>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</si>
  <si>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</si>
  <si>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</si>
  <si>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</si>
  <si>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</si>
  <si>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</si>
  <si>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</si>
  <si>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</si>
  <si>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</si>
  <si>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</si>
  <si>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</si>
  <si>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</si>
  <si>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</si>
  <si>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</si>
  <si>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</si>
  <si>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</si>
  <si>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</si>
  <si>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</si>
  <si>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</si>
  <si>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</si>
  <si>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</si>
  <si>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</si>
  <si>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</si>
  <si>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</si>
  <si>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</si>
  <si>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</si>
  <si>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</si>
  <si>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</si>
  <si>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</si>
  <si>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</si>
  <si>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</si>
  <si>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</si>
  <si>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</si>
  <si>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</si>
  <si>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</si>
  <si>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</si>
  <si>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</si>
  <si>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</si>
  <si>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</si>
  <si>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</si>
  <si>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</si>
  <si>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</si>
  <si>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</si>
  <si>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</si>
  <si>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</si>
  <si>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</si>
  <si>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</si>
  <si>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</si>
  <si>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</si>
  <si>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</si>
  <si>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</si>
  <si>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</si>
  <si>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</si>
  <si>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</si>
  <si>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</si>
  <si>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</si>
  <si>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</si>
  <si>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</si>
  <si>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</si>
  <si>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</si>
  <si>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</si>
  <si>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</si>
  <si>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</si>
  <si>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</si>
  <si>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</si>
  <si>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</si>
  <si>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</si>
  <si>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</si>
  <si>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</si>
  <si>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</si>
  <si>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</si>
  <si>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</si>
  <si>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</si>
  <si>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</si>
  <si>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</si>
  <si>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</si>
  <si>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</si>
  <si>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</si>
  <si>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</si>
  <si>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</si>
  <si>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</si>
  <si>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</si>
  <si>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</si>
  <si>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</si>
  <si>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</si>
  <si>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</si>
  <si>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</si>
  <si>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</si>
  <si>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</si>
  <si>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</si>
  <si>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</si>
  <si>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</si>
  <si>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</si>
  <si>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</si>
  <si>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</si>
  <si>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</si>
  <si>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</si>
  <si>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</si>
  <si>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</si>
  <si>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</si>
  <si>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</si>
  <si>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</si>
  <si>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</si>
  <si>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</si>
  <si>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</si>
  <si>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</si>
  <si>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</si>
  <si>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</si>
  <si>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</si>
  <si>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</si>
  <si>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</si>
  <si>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</si>
  <si>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</si>
  <si>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</si>
  <si>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</si>
  <si>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</si>
  <si>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</si>
  <si>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</si>
  <si>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</si>
  <si>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</si>
  <si>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</si>
  <si>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</si>
  <si>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</si>
  <si>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</si>
  <si>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</si>
  <si>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</si>
  <si>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</si>
  <si>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</si>
  <si>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</si>
  <si>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</si>
  <si>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</si>
  <si>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</si>
  <si>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</si>
  <si>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</si>
  <si>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</si>
  <si>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</si>
  <si>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</si>
  <si>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</si>
  <si>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</si>
  <si>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</si>
  <si>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</si>
  <si>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</si>
  <si>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</si>
  <si>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</si>
  <si>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</si>
  <si>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</si>
  <si>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</si>
  <si>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</si>
  <si>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</si>
  <si>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</si>
  <si>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</si>
  <si>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</si>
  <si>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</si>
  <si>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</si>
  <si>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</si>
  <si>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</si>
  <si>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</si>
  <si>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</si>
  <si>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</si>
  <si>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</si>
  <si>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</si>
  <si>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</si>
  <si>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</si>
  <si>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</si>
  <si>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</si>
  <si>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</si>
  <si>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</si>
  <si>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</si>
  <si>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</si>
  <si>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</si>
  <si>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</si>
  <si>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</si>
  <si>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</si>
  <si>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</si>
  <si>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</si>
  <si>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</si>
  <si>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</si>
  <si>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</si>
  <si>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</si>
  <si>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</si>
  <si>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</si>
  <si>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</si>
  <si>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</si>
  <si>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</si>
  <si>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</si>
  <si>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</si>
  <si>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</si>
  <si>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</si>
  <si>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</si>
  <si>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</si>
  <si>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</si>
  <si>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</si>
  <si>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</si>
  <si>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</si>
  <si>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</si>
  <si>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</si>
  <si>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</si>
  <si>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</si>
  <si>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</si>
  <si>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</si>
  <si>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</si>
  <si>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</si>
  <si>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</si>
  <si>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</si>
  <si>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</si>
  <si>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</si>
  <si>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</si>
  <si>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</si>
  <si>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</si>
  <si>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</si>
  <si>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</si>
  <si>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</si>
  <si>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</si>
  <si>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</si>
  <si>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</si>
  <si>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</si>
  <si>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</si>
  <si>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</si>
  <si>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</si>
  <si>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</si>
  <si>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</si>
  <si>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</si>
  <si>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</si>
  <si>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</si>
  <si>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</si>
  <si>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</si>
  <si>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</si>
  <si>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</si>
  <si>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</si>
  <si>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</si>
  <si>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</si>
  <si>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</si>
  <si>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</si>
  <si>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</si>
  <si>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</si>
  <si>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</si>
  <si>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</si>
  <si>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</si>
  <si>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</si>
  <si>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</si>
  <si>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</si>
  <si>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</si>
  <si>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</si>
  <si>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</si>
  <si>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</si>
  <si>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</si>
  <si>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</si>
  <si>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</si>
  <si>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</si>
  <si>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</si>
  <si>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</si>
  <si>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</si>
  <si>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</si>
  <si>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</si>
  <si>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</si>
  <si>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</si>
  <si>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</si>
  <si>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</si>
  <si>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</si>
  <si>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</si>
  <si>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</si>
  <si>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</si>
  <si>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</si>
  <si>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</si>
  <si>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</si>
  <si>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</si>
  <si>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</si>
  <si>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</si>
  <si>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</si>
  <si>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</si>
  <si>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</si>
  <si>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</si>
  <si>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</si>
  <si>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</si>
  <si>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</si>
  <si>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</si>
  <si>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</si>
  <si>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</si>
  <si>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</si>
  <si>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</si>
  <si>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</si>
  <si>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</si>
  <si>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</si>
  <si>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</si>
  <si>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</si>
  <si>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</si>
  <si>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</si>
  <si>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</si>
  <si>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</si>
  <si>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</si>
  <si>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</si>
  <si>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</si>
  <si>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</si>
  <si>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</si>
  <si>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</si>
  <si>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</si>
  <si>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</si>
  <si>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</si>
  <si>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</si>
  <si>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</si>
  <si>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</si>
  <si>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</si>
  <si>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</si>
  <si>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</si>
  <si>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</si>
  <si>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</si>
  <si>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</si>
  <si>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</si>
  <si>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</si>
  <si>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</si>
  <si>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</si>
  <si>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</si>
  <si>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</si>
  <si>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</si>
  <si>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</si>
  <si>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</si>
  <si>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</si>
  <si>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</si>
  <si>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</si>
  <si>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</si>
  <si>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</si>
  <si>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</si>
  <si>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</si>
  <si>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</si>
  <si>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</si>
  <si>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</si>
  <si>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</si>
  <si>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</si>
  <si>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</si>
  <si>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</si>
  <si>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</si>
  <si>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</si>
  <si>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</si>
  <si>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</si>
  <si>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</si>
  <si>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</si>
  <si>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</si>
  <si>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</si>
  <si>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</si>
  <si>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</si>
  <si>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</si>
  <si>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</si>
  <si>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</si>
  <si>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</si>
  <si>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</si>
  <si>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</si>
  <si>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</si>
  <si>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</si>
  <si>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</si>
  <si>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</si>
  <si>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</si>
  <si>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</si>
  <si>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</si>
  <si>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</si>
  <si>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</si>
  <si>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</si>
  <si>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</si>
  <si>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</si>
  <si>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</si>
  <si>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</si>
  <si>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</si>
  <si>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</si>
  <si>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</si>
  <si>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</si>
  <si>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</si>
  <si>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</si>
  <si>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</si>
  <si>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</si>
  <si>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</si>
  <si>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</si>
  <si>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</si>
  <si>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</si>
  <si>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</si>
  <si>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</si>
  <si>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</si>
  <si>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</si>
  <si>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</si>
  <si>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</si>
  <si>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</si>
  <si>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</si>
  <si>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</si>
  <si>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</si>
  <si>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</si>
  <si>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</si>
  <si>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</si>
  <si>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</si>
  <si>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</si>
  <si>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</si>
  <si>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</si>
  <si>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</si>
  <si>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</si>
  <si>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</si>
  <si>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</si>
  <si>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</si>
  <si>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</si>
  <si>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</si>
  <si>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</si>
  <si>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</si>
  <si>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</si>
  <si>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</si>
  <si>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</si>
  <si>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</si>
  <si>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</si>
  <si>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</si>
  <si>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</si>
  <si>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</si>
  <si>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</si>
  <si>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</si>
  <si>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</si>
  <si>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</si>
  <si>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</si>
  <si>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</si>
  <si>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</si>
  <si>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</si>
  <si>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</si>
  <si>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</si>
  <si>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</si>
  <si>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</si>
  <si>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</si>
  <si>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</si>
  <si>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</si>
  <si>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</si>
  <si>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</si>
  <si>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</si>
  <si>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</si>
  <si>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</si>
  <si>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</si>
  <si>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</si>
  <si>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</si>
  <si>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</si>
  <si>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</si>
  <si>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</si>
  <si>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</si>
  <si>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</si>
  <si>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</si>
  <si>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</si>
  <si>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</si>
  <si>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</si>
  <si>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</si>
  <si>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</si>
  <si>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</si>
  <si>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</si>
  <si>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</si>
  <si>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</si>
  <si>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</si>
  <si>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</si>
  <si>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</si>
  <si>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</si>
  <si>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</si>
  <si>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</si>
  <si>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</si>
  <si>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</si>
  <si>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</si>
  <si>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</si>
  <si>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</si>
  <si>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</si>
  <si>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</si>
  <si>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</si>
  <si>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</si>
  <si>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</si>
  <si>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</si>
  <si>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</si>
  <si>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</si>
  <si>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</si>
  <si>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</si>
  <si>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</si>
  <si>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</si>
  <si>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</si>
  <si>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</si>
  <si>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</si>
  <si>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</si>
  <si>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</si>
  <si>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</si>
  <si>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</si>
  <si>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</si>
  <si>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</si>
  <si>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</si>
  <si>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</si>
  <si>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</si>
  <si>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</si>
  <si>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</si>
  <si>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</si>
  <si>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</si>
  <si>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</si>
  <si>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</si>
  <si>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</si>
  <si>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</si>
  <si>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</si>
  <si>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</si>
  <si>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</si>
  <si>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</si>
  <si>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</si>
  <si>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</si>
  <si>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</si>
  <si>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</si>
  <si>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</si>
  <si>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</si>
  <si>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</si>
  <si>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</si>
  <si>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</si>
  <si>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</si>
  <si>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</si>
  <si>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</si>
  <si>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</si>
  <si>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</si>
  <si>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</si>
  <si>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</si>
  <si>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</si>
  <si>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</si>
  <si>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</si>
  <si>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</si>
  <si>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</si>
  <si>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</si>
  <si>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</si>
  <si>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</si>
  <si>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</si>
  <si>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</si>
  <si>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</si>
  <si>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</si>
  <si>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</si>
  <si>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</si>
  <si>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</si>
  <si>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</si>
  <si>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</si>
  <si>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</si>
  <si>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</si>
  <si>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</si>
  <si>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</si>
  <si>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</si>
  <si>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</si>
  <si>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</si>
  <si>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</si>
  <si>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</si>
  <si>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</si>
  <si>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</si>
  <si>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</si>
  <si>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</si>
  <si>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</si>
  <si>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</si>
  <si>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</si>
  <si>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</si>
  <si>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</si>
  <si>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</si>
  <si>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</si>
  <si>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</si>
  <si>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</si>
  <si>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</si>
  <si>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</si>
  <si>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</si>
  <si>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</si>
  <si>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</si>
  <si>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</si>
  <si>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</si>
  <si>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</si>
  <si>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</si>
  <si>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</si>
  <si>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</si>
  <si>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</si>
  <si>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</si>
  <si>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</si>
  <si>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</si>
  <si>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</si>
  <si>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</si>
  <si>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</si>
  <si>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</si>
  <si>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</si>
  <si>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</si>
  <si>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</si>
  <si>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</si>
  <si>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</si>
  <si>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</si>
  <si>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</si>
  <si>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</si>
  <si>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</si>
  <si>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</si>
  <si>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</si>
  <si>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</si>
  <si>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</si>
  <si>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</si>
  <si>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</si>
  <si>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</si>
  <si>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</si>
  <si>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</si>
  <si>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</si>
  <si>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</si>
  <si>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</si>
  <si>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</si>
  <si>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</si>
  <si>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</si>
  <si>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</si>
  <si>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</si>
  <si>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</si>
  <si>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</si>
  <si>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</si>
  <si>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</si>
  <si>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</si>
  <si>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</si>
  <si>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</si>
  <si>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</si>
  <si>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</si>
  <si>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</si>
  <si>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</si>
  <si>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</si>
  <si>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</si>
  <si>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</si>
  <si>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</si>
  <si>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</si>
  <si>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</si>
  <si>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</si>
  <si>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</si>
  <si>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</si>
  <si>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</si>
  <si>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</si>
  <si>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</si>
  <si>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</si>
  <si>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</si>
  <si>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</si>
  <si>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</si>
  <si>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</si>
  <si>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</si>
  <si>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</si>
  <si>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</si>
  <si>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</si>
  <si>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</si>
  <si>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</si>
  <si>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</si>
  <si>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</si>
  <si>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</si>
  <si>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</si>
  <si>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</si>
  <si>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</si>
  <si>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</si>
  <si>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</si>
  <si>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</si>
  <si>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</si>
  <si>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</si>
  <si>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</si>
  <si>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</si>
  <si>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</si>
  <si>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</si>
  <si>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</si>
  <si>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</si>
  <si>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</si>
  <si>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</si>
  <si>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</si>
  <si>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</si>
  <si>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</si>
  <si>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</si>
  <si>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</si>
  <si>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</si>
  <si>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</si>
  <si>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</si>
  <si>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</si>
  <si>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</si>
  <si>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</si>
  <si>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</si>
  <si>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</si>
  <si>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</si>
  <si>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</si>
  <si>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</si>
  <si>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</si>
  <si>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</si>
  <si>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</si>
  <si>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</si>
  <si>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</si>
  <si>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</si>
  <si>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</si>
  <si>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</si>
  <si>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</si>
  <si>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</si>
  <si>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</si>
  <si>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</si>
  <si>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</si>
  <si>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</si>
  <si>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</si>
  <si>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</si>
  <si>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</si>
  <si>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</si>
  <si>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</si>
  <si>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</si>
  <si>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</si>
  <si>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</si>
  <si>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</si>
  <si>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</si>
  <si>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</si>
  <si>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</si>
  <si>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</si>
  <si>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</si>
  <si>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</si>
  <si>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</si>
  <si>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</si>
  <si>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</si>
  <si>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</si>
  <si>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</si>
  <si>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</si>
  <si>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</si>
  <si>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</si>
  <si>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</si>
  <si>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</si>
  <si>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</si>
  <si>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</si>
  <si>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</si>
  <si>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</si>
  <si>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</si>
  <si>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</si>
  <si>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</si>
  <si>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</si>
  <si>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</si>
  <si>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</si>
  <si>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</si>
  <si>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</si>
  <si>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</si>
  <si>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</si>
  <si>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</si>
  <si>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</si>
  <si>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</si>
  <si>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</si>
  <si>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</si>
  <si>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</si>
  <si>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</si>
  <si>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</si>
  <si>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</si>
  <si>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</si>
  <si>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</si>
  <si>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</si>
  <si>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</si>
  <si>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</si>
  <si>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</si>
  <si>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</si>
  <si>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</si>
  <si>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</si>
  <si>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</si>
  <si>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</si>
  <si>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</si>
  <si>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</si>
  <si>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</si>
  <si>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</si>
  <si>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</si>
  <si>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</si>
  <si>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</si>
  <si>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</si>
  <si>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</si>
  <si>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</si>
  <si>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</si>
  <si>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</si>
  <si>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</si>
  <si>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</si>
  <si>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</si>
  <si>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</si>
  <si>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</si>
  <si>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</si>
  <si>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</si>
  <si>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</si>
  <si>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</si>
  <si>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</si>
  <si>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</si>
  <si>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</si>
  <si>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</si>
  <si>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</si>
  <si>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</si>
  <si>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</si>
  <si>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</si>
  <si>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</si>
  <si>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</si>
  <si>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</si>
  <si>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</si>
  <si>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</si>
  <si>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</si>
  <si>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</si>
  <si>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</si>
  <si>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</si>
  <si>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</si>
  <si>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</si>
  <si>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</si>
  <si>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</si>
  <si>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</si>
  <si>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</si>
  <si>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</si>
  <si>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</si>
  <si>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</si>
  <si>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</si>
  <si>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</si>
  <si>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</si>
  <si>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</si>
  <si>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</si>
  <si>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</si>
  <si>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</si>
  <si>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</si>
  <si>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</si>
  <si>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</si>
  <si>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</si>
  <si>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</si>
  <si>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</si>
  <si>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</si>
  <si>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</si>
  <si>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</si>
  <si>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</si>
  <si>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</si>
  <si>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</si>
  <si>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</si>
  <si>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</si>
  <si>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</si>
  <si>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</si>
  <si>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</si>
  <si>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</si>
  <si>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</si>
  <si>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</si>
  <si>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</si>
  <si>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</si>
  <si>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</si>
  <si>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</si>
  <si>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</si>
  <si>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</si>
  <si>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</si>
  <si>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</si>
  <si>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</si>
  <si>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</si>
  <si>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</si>
  <si>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</si>
  <si>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</si>
  <si>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</si>
  <si>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</si>
  <si>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</si>
  <si>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</si>
  <si>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</si>
  <si>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</si>
  <si>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</si>
  <si>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</si>
  <si>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</si>
  <si>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</si>
  <si>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</si>
  <si>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</si>
  <si>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</si>
  <si>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</si>
  <si>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</si>
  <si>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</si>
  <si>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</si>
  <si>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</si>
  <si>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</si>
  <si>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</si>
  <si>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</si>
  <si>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</si>
  <si>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</si>
  <si>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</si>
  <si>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</si>
  <si>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</si>
  <si>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</si>
  <si>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</si>
  <si>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</si>
  <si>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</si>
  <si>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</si>
  <si>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</si>
  <si>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</si>
  <si>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</si>
  <si>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</si>
  <si>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</si>
  <si>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</si>
  <si>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</si>
  <si>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</si>
  <si>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</si>
  <si>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</si>
  <si>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</si>
  <si>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</si>
  <si>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</si>
  <si>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</si>
  <si>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</si>
  <si>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</si>
  <si>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</si>
  <si>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</si>
  <si>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</si>
  <si>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</si>
  <si>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</si>
  <si>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</si>
  <si>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</si>
  <si>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</si>
  <si>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</si>
  <si>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</si>
  <si>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</si>
  <si>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</si>
  <si>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</si>
  <si>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</si>
  <si>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</si>
  <si>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</si>
  <si>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</si>
  <si>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</si>
  <si>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</si>
  <si>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</si>
  <si>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</si>
  <si>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</si>
  <si>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</si>
  <si>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</si>
  <si>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</si>
  <si>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</si>
  <si>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</si>
  <si>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</si>
  <si>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</si>
  <si>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</si>
  <si>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</si>
  <si>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</si>
  <si>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</si>
  <si>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</si>
  <si>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</si>
  <si>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</si>
  <si>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</si>
  <si>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</si>
  <si>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</si>
  <si>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</si>
  <si>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</si>
  <si>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</si>
  <si>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</si>
  <si>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</si>
  <si>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</si>
  <si>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</si>
  <si>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</si>
  <si>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</si>
  <si>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</si>
  <si>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</si>
  <si>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</si>
  <si>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</si>
  <si>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</si>
  <si>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</si>
  <si>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</si>
  <si>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</si>
  <si>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</si>
  <si>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</si>
  <si>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</si>
  <si>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</si>
  <si>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</si>
  <si>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</si>
  <si>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</si>
  <si>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</si>
  <si>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</si>
  <si>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</si>
  <si>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</si>
  <si>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</si>
  <si>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</si>
  <si>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</si>
  <si>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</si>
  <si>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</si>
  <si>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</si>
  <si>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</si>
  <si>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</si>
  <si>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</si>
  <si>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</si>
  <si>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</si>
  <si>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</si>
  <si>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</si>
  <si>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</si>
  <si>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</si>
  <si>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</si>
  <si>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</si>
  <si>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</si>
  <si>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</si>
  <si>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</si>
  <si>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</si>
  <si>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</si>
  <si>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</si>
  <si>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</si>
  <si>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</si>
  <si>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</si>
  <si>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</si>
  <si>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</si>
  <si>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</si>
  <si>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</si>
  <si>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</si>
  <si>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</si>
  <si>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</si>
  <si>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</si>
  <si>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</si>
  <si>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</si>
  <si>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</si>
  <si>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</si>
  <si>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</si>
  <si>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</si>
  <si>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</si>
  <si>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</si>
  <si>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</si>
  <si>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</si>
  <si>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</si>
  <si>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</si>
  <si>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</si>
  <si>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</si>
  <si>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</si>
  <si>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</si>
  <si>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</si>
  <si>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</si>
  <si>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</si>
  <si>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</si>
  <si>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</si>
  <si>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</si>
  <si>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</si>
  <si>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</si>
  <si>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</si>
  <si>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</si>
  <si>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</si>
  <si>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</si>
  <si>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</si>
  <si>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</si>
  <si>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</si>
  <si>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</si>
  <si>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</si>
  <si>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</si>
  <si>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</si>
  <si>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</si>
  <si>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</si>
  <si>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</si>
  <si>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</si>
  <si>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</si>
  <si>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</si>
  <si>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</si>
  <si>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</si>
  <si>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</si>
  <si>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</si>
  <si>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</si>
  <si>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</si>
  <si>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</si>
  <si>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</si>
  <si>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</si>
  <si>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</si>
  <si>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</si>
  <si>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</si>
  <si>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</si>
  <si>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</si>
  <si>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</si>
  <si>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</si>
  <si>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</si>
  <si>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</si>
  <si>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</si>
  <si>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</si>
  <si>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</si>
  <si>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</si>
  <si>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</si>
  <si>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</si>
  <si>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</si>
  <si>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</si>
  <si>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</si>
  <si>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</si>
  <si>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</si>
  <si>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</si>
  <si>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</si>
  <si>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</si>
  <si>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</si>
  <si>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</si>
  <si>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</si>
  <si>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</si>
  <si>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</si>
  <si>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</si>
  <si>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</si>
  <si>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</si>
  <si>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</si>
  <si>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</si>
  <si>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</si>
  <si>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</si>
  <si>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</si>
  <si>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</si>
  <si>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</si>
  <si>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</si>
  <si>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</si>
  <si>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</si>
  <si>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</si>
  <si>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</si>
  <si>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</si>
  <si>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</si>
  <si>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</si>
  <si>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</si>
  <si>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</si>
  <si>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</si>
  <si>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</si>
  <si>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</si>
  <si>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</si>
  <si>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</si>
  <si>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</si>
  <si>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</si>
  <si>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</si>
  <si>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</si>
  <si>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</si>
  <si>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</si>
  <si>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</si>
  <si>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</si>
  <si>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</si>
  <si>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</si>
  <si>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</si>
  <si>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</si>
  <si>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</si>
  <si>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</si>
  <si>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</si>
  <si>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</si>
  <si>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</si>
  <si>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</si>
  <si>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</si>
  <si>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</si>
  <si>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</si>
  <si>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</si>
  <si>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</si>
  <si>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</si>
  <si>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</si>
  <si>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</si>
  <si>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</si>
  <si>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</si>
  <si>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</si>
  <si>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</si>
  <si>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</si>
  <si>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</si>
  <si>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</si>
  <si>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</si>
  <si>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</si>
  <si>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</si>
  <si>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</si>
  <si>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</si>
  <si>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</si>
  <si>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</si>
  <si>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</si>
  <si>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</si>
  <si>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</si>
  <si>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</si>
  <si>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</si>
  <si>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</si>
  <si>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</si>
  <si>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</si>
  <si>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</si>
  <si>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</si>
  <si>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</si>
  <si>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</si>
  <si>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</si>
  <si>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</si>
  <si>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</si>
  <si>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</si>
  <si>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</si>
  <si>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</si>
  <si>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</si>
  <si>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</si>
  <si>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</si>
  <si>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</si>
  <si>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</si>
  <si>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</si>
  <si>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</si>
  <si>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</si>
  <si>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</si>
  <si>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</si>
  <si>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</si>
  <si>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</si>
  <si>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</si>
  <si>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</si>
  <si>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</si>
  <si>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</si>
  <si>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</si>
  <si>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</si>
  <si>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</si>
  <si>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</si>
  <si>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</si>
  <si>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</si>
  <si>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</si>
  <si>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</si>
  <si>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</si>
  <si>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</si>
  <si>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</si>
  <si>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</si>
  <si>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</si>
  <si>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</si>
  <si>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</si>
  <si>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</si>
  <si>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</si>
  <si>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</si>
  <si>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</si>
  <si>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</si>
  <si>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</si>
  <si>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</si>
  <si>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</si>
  <si>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</si>
  <si>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</si>
  <si>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</si>
  <si>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</si>
  <si>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</si>
  <si>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</si>
  <si>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</si>
  <si>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</si>
  <si>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</si>
  <si>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</si>
  <si>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</si>
  <si>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</si>
  <si>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</si>
  <si>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</si>
  <si>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</si>
  <si>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</si>
  <si>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</si>
  <si>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</si>
  <si>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</si>
  <si>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</si>
  <si>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</si>
  <si>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</si>
  <si>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</si>
  <si>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</si>
  <si>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</si>
  <si>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</si>
  <si>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</si>
  <si>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</si>
  <si>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</si>
  <si>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</si>
  <si>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</si>
  <si>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</si>
  <si>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</si>
  <si>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</si>
  <si>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</si>
  <si>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</si>
  <si>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</si>
  <si>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</si>
  <si>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</si>
  <si>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</si>
  <si>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</si>
  <si>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</si>
  <si>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</si>
  <si>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</si>
  <si>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</si>
  <si>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</si>
  <si>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</si>
  <si>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</si>
  <si>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</si>
  <si>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</si>
  <si>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</si>
  <si>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</si>
  <si>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</si>
  <si>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</si>
  <si>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</si>
  <si>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</si>
  <si>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</si>
  <si>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</si>
  <si>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</si>
  <si>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</si>
  <si>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</si>
  <si>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</si>
  <si>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</si>
  <si>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</si>
  <si>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</si>
  <si>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</si>
  <si>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</si>
  <si>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</si>
  <si>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</si>
  <si>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</si>
  <si>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</si>
  <si>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</si>
  <si>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</si>
  <si>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</si>
  <si>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</si>
  <si>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</si>
  <si>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</si>
  <si>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</si>
  <si>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</si>
  <si>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</si>
  <si>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</si>
  <si>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</si>
  <si>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</si>
  <si>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</si>
  <si>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</si>
  <si>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</si>
  <si>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</si>
  <si>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</si>
  <si>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</si>
  <si>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</si>
  <si>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</si>
  <si>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</si>
  <si>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</si>
  <si>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</si>
  <si>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</si>
  <si>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</si>
  <si>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</si>
  <si>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</si>
  <si>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</si>
  <si>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</si>
  <si>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</si>
  <si>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</si>
  <si>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</si>
  <si>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</si>
  <si>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</si>
  <si>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</si>
  <si>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</si>
  <si>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</si>
  <si>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</si>
  <si>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</si>
  <si>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</si>
  <si>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</si>
  <si>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</si>
  <si>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</si>
  <si>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</si>
  <si>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</si>
  <si>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</si>
  <si>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</si>
  <si>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</si>
  <si>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</si>
  <si>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</si>
  <si>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</si>
  <si>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</si>
  <si>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</si>
  <si>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</si>
  <si>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</si>
  <si>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</si>
  <si>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</si>
  <si>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</si>
  <si>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</si>
  <si>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</si>
  <si>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</si>
  <si>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</si>
  <si>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</si>
  <si>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</si>
  <si>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</si>
  <si>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</si>
  <si>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</si>
  <si>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</si>
  <si>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</si>
  <si>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</si>
  <si>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</si>
  <si>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</si>
  <si>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</si>
  <si>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</si>
  <si>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</si>
  <si>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</si>
  <si>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</si>
  <si>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</si>
  <si>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</si>
  <si>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</si>
  <si>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</si>
  <si>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</si>
  <si>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</si>
  <si>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</si>
  <si>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</si>
  <si>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</si>
  <si>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</si>
  <si>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</si>
  <si>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</si>
  <si>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</si>
  <si>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</si>
  <si>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</si>
  <si>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</si>
  <si>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</si>
  <si>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</si>
  <si>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</si>
  <si>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</si>
  <si>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</si>
  <si>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</si>
  <si>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</si>
  <si>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</si>
  <si>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</si>
  <si>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</si>
  <si>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</si>
  <si>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</si>
  <si>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</si>
  <si>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</si>
  <si>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</si>
  <si>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</si>
  <si>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</si>
  <si>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</si>
  <si>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</si>
  <si>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</si>
  <si>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</si>
  <si>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</si>
  <si>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</si>
  <si>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</si>
  <si>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</si>
  <si>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</si>
  <si>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</si>
  <si>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</si>
  <si>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</si>
  <si>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</si>
  <si>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</si>
  <si>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</si>
  <si>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</si>
  <si>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</si>
  <si>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</si>
  <si>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</si>
  <si>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</si>
  <si>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</si>
  <si>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</si>
  <si>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</si>
  <si>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</si>
  <si>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</si>
  <si>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</si>
  <si>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</si>
  <si>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</si>
  <si>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</si>
  <si>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</si>
  <si>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</si>
  <si>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</si>
  <si>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</si>
  <si>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</si>
  <si>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</si>
  <si>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</si>
  <si>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</si>
  <si>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</si>
  <si>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</si>
  <si>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</si>
  <si>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</si>
  <si>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</si>
  <si>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</si>
  <si>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</si>
  <si>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</si>
  <si>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</si>
  <si>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</si>
  <si>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</si>
  <si>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</si>
  <si>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</si>
  <si>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</si>
  <si>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</si>
  <si>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</si>
  <si>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</si>
  <si>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</si>
  <si>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</si>
  <si>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</si>
  <si>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</si>
  <si>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</si>
  <si>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</si>
  <si>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</si>
  <si>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</si>
  <si>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</si>
  <si>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</si>
  <si>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</si>
  <si>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</si>
  <si>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</si>
  <si>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</si>
  <si>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</si>
  <si>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</si>
  <si>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</si>
  <si>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</si>
  <si>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</si>
  <si>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Len</t>
  </si>
  <si>
    <t>Find</t>
  </si>
  <si>
    <t># of Characters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</si>
  <si>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</si>
  <si>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</si>
  <si>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</si>
  <si>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</si>
  <si>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</si>
  <si>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</si>
  <si>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</si>
  <si>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</si>
  <si>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</si>
  <si>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</si>
  <si>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</si>
  <si>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</si>
  <si>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Count of state</t>
  </si>
  <si>
    <t xml:space="preserve">Date Created Conversion 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</si>
  <si>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</si>
  <si>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</si>
  <si>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</si>
  <si>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</si>
  <si>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</si>
  <si>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</si>
  <si>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</si>
  <si>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</si>
  <si>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</si>
  <si>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</si>
  <si>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</si>
  <si>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</si>
  <si>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</si>
  <si>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</si>
  <si>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</si>
  <si>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</si>
  <si>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</si>
  <si>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</si>
  <si>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</si>
  <si>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</si>
  <si>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</si>
  <si>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</si>
  <si>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</si>
  <si>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</si>
  <si>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</si>
  <si>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</si>
  <si>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</si>
  <si>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</si>
  <si>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</si>
  <si>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</si>
  <si>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</si>
  <si>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</si>
  <si>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</si>
  <si>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</si>
  <si>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</si>
  <si>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</si>
  <si>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</si>
  <si>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</si>
  <si>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</si>
  <si>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</si>
  <si>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</si>
  <si>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</si>
  <si>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Goal</t>
  </si>
  <si>
    <t>Number Successful</t>
  </si>
  <si>
    <t>Number Failed</t>
  </si>
  <si>
    <t xml:space="preserve">Number Canceled </t>
  </si>
  <si>
    <t xml:space="preserve">Total Projects </t>
  </si>
  <si>
    <t>Percentage Successful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</si>
  <si>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</si>
  <si>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</si>
  <si>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</si>
  <si>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</si>
  <si>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</si>
  <si>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</si>
  <si>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</si>
  <si>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</si>
  <si>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</si>
  <si>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</si>
  <si>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</si>
  <si>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</si>
  <si>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</si>
  <si>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egual to 50000</t>
  </si>
  <si>
    <t xml:space="preserve">Failed Outcome </t>
  </si>
  <si>
    <t>Year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</si>
  <si>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</si>
  <si>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</si>
  <si>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</si>
  <si>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</si>
  <si>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</si>
  <si>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</si>
  <si>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</si>
  <si>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</si>
  <si>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</si>
  <si>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</si>
  <si>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</si>
  <si>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</si>
  <si>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</si>
  <si>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 xml:space="preserve">Successful Outcome </t>
  </si>
  <si>
    <t xml:space="preserve">Backers Count </t>
  </si>
  <si>
    <t>Mean Numebr of Backers</t>
  </si>
  <si>
    <t>Median Number of Backers</t>
  </si>
  <si>
    <t xml:space="preserve">Minimum Number of Backers </t>
  </si>
  <si>
    <t xml:space="preserve">Maximum Number of Backers </t>
  </si>
  <si>
    <t xml:space="preserve">Variance in Number of Backers </t>
  </si>
  <si>
    <t xml:space="preserve">StDev in Number of Backers </t>
  </si>
  <si>
    <t>Parent Category</t>
  </si>
  <si>
    <t>Successful Outcomes</t>
  </si>
  <si>
    <t>Failed Outcomes</t>
  </si>
  <si>
    <t xml:space="preserve">Statistical Analysis </t>
  </si>
  <si>
    <t xml:space="preserve">Deadline Date Conversion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</si>
</sst>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409]d\-m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1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[Kickstarter_Analysis.xlsx]Category &amp; State!PivotTable10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KICKSTARTER</a:t>
            </a:r>
            <a:r>
              <a:rPr lang="en-US" sz="1600" b="1" baseline="0"/>
              <a:t> CAMPAIGN PARENT CATEGORIES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&amp;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6-C348-B42F-2129802AA059}"/>
            </c:ext>
          </c:extLst>
        </c:ser>
        <c:ser>
          <c:idx val="1"/>
          <c:order val="1"/>
          <c:tx>
            <c:strRef>
              <c:f>'Category &amp;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B1-A249-9E9D-97A1D2806EA0}"/>
            </c:ext>
          </c:extLst>
        </c:ser>
        <c:ser>
          <c:idx val="2"/>
          <c:order val="2"/>
          <c:tx>
            <c:strRef>
              <c:f>'Category &amp;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B1-A249-9E9D-97A1D2806EA0}"/>
            </c:ext>
          </c:extLst>
        </c:ser>
        <c:ser>
          <c:idx val="3"/>
          <c:order val="3"/>
          <c:tx>
            <c:strRef>
              <c:f>'Category &amp;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B1-A249-9E9D-97A1D2806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37544240"/>
        <c:axId val="1538478048"/>
      </c:barChart>
      <c:catAx>
        <c:axId val="1537544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Parent</a:t>
                </a:r>
                <a:r>
                  <a:rPr lang="en-US" sz="1100" b="1" baseline="0"/>
                  <a:t> Category</a:t>
                </a:r>
                <a:endParaRPr lang="en-US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478048"/>
        <c:crosses val="autoZero"/>
        <c:auto val="1"/>
        <c:lblAlgn val="ctr"/>
        <c:lblOffset val="100"/>
        <c:noMultiLvlLbl val="0"/>
      </c:catAx>
      <c:valAx>
        <c:axId val="153847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Number</a:t>
                </a:r>
                <a:r>
                  <a:rPr lang="en-US" sz="1200" b="1" baseline="0"/>
                  <a:t> of Kickstarter Campaigns</a:t>
                </a:r>
                <a:endParaRPr lang="en-US" sz="1200" b="1"/>
              </a:p>
            </c:rich>
          </c:tx>
          <c:layout>
            <c:manualLayout>
              <c:xMode val="edge"/>
              <c:yMode val="edge"/>
              <c:x val="7.6277650648360028E-3"/>
              <c:y val="0.340189916106492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54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[Kickstarter_Analysis.xlsx]Sub-Category &amp; State!PivotTable11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</a:t>
            </a:r>
            <a:r>
              <a:rPr lang="en-US" baseline="0"/>
              <a:t> </a:t>
            </a:r>
            <a:r>
              <a:rPr lang="en-US"/>
              <a:t>Sub-categories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&amp;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B3-6F41-A111-6018111C37AA}"/>
            </c:ext>
          </c:extLst>
        </c:ser>
        <c:ser>
          <c:idx val="1"/>
          <c:order val="1"/>
          <c:tx>
            <c:strRef>
              <c:f>'Sub-Category &amp;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DB3-6F41-A111-6018111C37AA}"/>
            </c:ext>
          </c:extLst>
        </c:ser>
        <c:ser>
          <c:idx val="2"/>
          <c:order val="2"/>
          <c:tx>
            <c:strRef>
              <c:f>'Sub-Category &amp;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DB3-6F41-A111-6018111C37AA}"/>
            </c:ext>
          </c:extLst>
        </c:ser>
        <c:ser>
          <c:idx val="3"/>
          <c:order val="3"/>
          <c:tx>
            <c:strRef>
              <c:f>'Sub-Category &amp;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DB3-6F41-A111-6018111C37A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536895456"/>
        <c:axId val="1489105824"/>
      </c:barChart>
      <c:catAx>
        <c:axId val="1536895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Sub-Catergory</a:t>
                </a:r>
                <a:r>
                  <a:rPr lang="en-US" sz="1100" b="1" baseline="0"/>
                  <a:t> </a:t>
                </a:r>
                <a:endParaRPr lang="en-US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105824"/>
        <c:crosses val="autoZero"/>
        <c:auto val="1"/>
        <c:lblAlgn val="ctr"/>
        <c:lblOffset val="100"/>
        <c:noMultiLvlLbl val="0"/>
      </c:catAx>
      <c:valAx>
        <c:axId val="14891058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Number</a:t>
                </a:r>
                <a:r>
                  <a:rPr lang="en-US" sz="1100" b="1" baseline="0"/>
                  <a:t> of Kickstarter campaigns </a:t>
                </a:r>
                <a:endParaRPr lang="en-US" sz="1100" b="1"/>
              </a:p>
            </c:rich>
          </c:tx>
          <c:layout>
            <c:manualLayout>
              <c:xMode val="edge"/>
              <c:yMode val="edge"/>
              <c:x val="7.2072072072072073E-3"/>
              <c:y val="0.31821390175198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89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[Kickstarter_Analysis.xlsx]Yearly Report!PivotTable20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Monthly</a:t>
            </a:r>
            <a:r>
              <a:rPr lang="en-US" b="1" baseline="0"/>
              <a:t> </a:t>
            </a:r>
            <a:r>
              <a:rPr lang="en-US" b="1"/>
              <a:t>Campaign</a:t>
            </a:r>
            <a:r>
              <a:rPr lang="en-US" b="1" baseline="0"/>
              <a:t> Success Rate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'Yearly Report'!$B$4:$B$5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'Yearly Report'!$A$6:$A$18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'Yearly Report'!$B$6:$B$18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02-2B4B-9F08-C84A69FB06C5}"/>
            </c:ext>
          </c:extLst>
        </c:ser>
        <c:ser>
          <c:idx val="1"/>
          <c:order val="1"/>
          <c:tx>
            <c:strRef>
              <c:f>'Yearly Report'!$C$4:$C$5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'Yearly Report'!$A$6:$A$18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'Yearly Report'!$C$6:$C$18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B02-2B4B-9F08-C84A69FB06C5}"/>
            </c:ext>
          </c:extLst>
        </c:ser>
        <c:ser>
          <c:idx val="2"/>
          <c:order val="2"/>
          <c:tx>
            <c:strRef>
              <c:f>'Yearly Report'!$D$4:$D$5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'Yearly Report'!$A$6:$A$18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'Yearly Report'!$D$6:$D$18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B02-2B4B-9F08-C84A69FB06C5}"/>
            </c:ext>
          </c:extLst>
        </c:ser>
        <c:ser>
          <c:idx val="3"/>
          <c:order val="3"/>
          <c:tx>
            <c:strRef>
              <c:f>'Yearly Report'!$E$4:$E$5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'Yearly Report'!$A$6:$A$18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'Yearly Report'!$E$6:$E$18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B02-2B4B-9F08-C84A69FB0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615328"/>
        <c:axId val="1492616976"/>
      </c:lineChart>
      <c:catAx>
        <c:axId val="1492615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Month</a:t>
                </a:r>
              </a:p>
            </c:rich>
          </c:tx>
          <c:layout>
            <c:manualLayout>
              <c:xMode val="edge"/>
              <c:yMode val="edge"/>
              <c:x val="0.46991942867606667"/>
              <c:y val="0.9444818652849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616976"/>
        <c:crosses val="autoZero"/>
        <c:auto val="1"/>
        <c:lblAlgn val="ctr"/>
        <c:lblOffset val="100"/>
        <c:noMultiLvlLbl val="0"/>
      </c:catAx>
      <c:valAx>
        <c:axId val="149261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Number</a:t>
                </a:r>
                <a:r>
                  <a:rPr lang="en-US" sz="1100" b="1" baseline="0"/>
                  <a:t> of Cmapaigns </a:t>
                </a:r>
                <a:endParaRPr lang="en-US" sz="1100" b="1"/>
              </a:p>
            </c:rich>
          </c:tx>
          <c:layout>
            <c:manualLayout>
              <c:xMode val="edge"/>
              <c:yMode val="edge"/>
              <c:x val="7.1556350626118068E-3"/>
              <c:y val="0.35214046754518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61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Success</a:t>
            </a:r>
            <a:r>
              <a:rPr lang="en-US" b="1" baseline="0"/>
              <a:t> Rate of KickStarter Campaigns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Success Rate'!$F$1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Success Rate'!$A$2:$A$13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egual to 50000</c:v>
                </c:pt>
              </c:strCache>
            </c:strRef>
          </c:cat>
          <c:val>
            <c:numRef>
              <c:f>'Goal Success Rate'!$F$2:$F$13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9-554B-AF4D-BDF28B8EE285}"/>
            </c:ext>
          </c:extLst>
        </c:ser>
        <c:ser>
          <c:idx val="1"/>
          <c:order val="1"/>
          <c:tx>
            <c:strRef>
              <c:f>'Goal Success Rate'!$G$1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Success Rate'!$A$2:$A$13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egual to 50000</c:v>
                </c:pt>
              </c:strCache>
            </c:strRef>
          </c:cat>
          <c:val>
            <c:numRef>
              <c:f>'Goal Success Rate'!$G$2:$G$13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19-554B-AF4D-BDF28B8EE285}"/>
            </c:ext>
          </c:extLst>
        </c:ser>
        <c:ser>
          <c:idx val="2"/>
          <c:order val="2"/>
          <c:tx>
            <c:strRef>
              <c:f>'Goal Success Rate'!$H$1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Success Rate'!$A$2:$A$13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egual to 50000</c:v>
                </c:pt>
              </c:strCache>
            </c:strRef>
          </c:cat>
          <c:val>
            <c:numRef>
              <c:f>'Goal Success Rate'!$H$2:$H$13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19-554B-AF4D-BDF28B8EE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7516096"/>
        <c:axId val="1573078752"/>
      </c:lineChart>
      <c:catAx>
        <c:axId val="1517516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Campaign</a:t>
                </a:r>
                <a:r>
                  <a:rPr lang="en-US" sz="1200" b="1" baseline="0"/>
                  <a:t> Goal in Currency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078752"/>
        <c:crosses val="autoZero"/>
        <c:auto val="1"/>
        <c:lblAlgn val="ctr"/>
        <c:lblOffset val="100"/>
        <c:noMultiLvlLbl val="0"/>
      </c:catAx>
      <c:valAx>
        <c:axId val="157307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Percentage</a:t>
                </a:r>
              </a:p>
            </c:rich>
          </c:tx>
          <c:layout>
            <c:manualLayout>
              <c:xMode val="edge"/>
              <c:yMode val="edge"/>
              <c:x val="9.3023255813953487E-3"/>
              <c:y val="0.380202815557146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51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0</xdr:row>
      <xdr:rowOff>171450</xdr:rowOff>
    </xdr:from>
    <xdr:to>
      <xdr:col>22</xdr:col>
      <xdr:colOff>1104900</xdr:colOff>
      <xdr:row>35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C28F34-75B0-8B4B-88D6-75F10D776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501650</xdr:colOff>
      <xdr:row>2</xdr:row>
      <xdr:rowOff>57150</xdr:rowOff>
    </xdr:from>
    <xdr:to>
      <xdr:col>18</xdr:col>
      <xdr:colOff>177800</xdr:colOff>
      <xdr:row>36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6F926B-B12A-F74D-86B4-F6C661FA8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3</xdr:row>
      <xdr:rowOff>177800</xdr:rowOff>
    </xdr:from>
    <xdr:to>
      <xdr:col>15</xdr:col>
      <xdr:colOff>762000</xdr:colOff>
      <xdr:row>29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A035E1-683A-C541-9FEA-F4FA64008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215900</xdr:colOff>
      <xdr:row>14</xdr:row>
      <xdr:rowOff>25400</xdr:rowOff>
    </xdr:from>
    <xdr:to>
      <xdr:col>7</xdr:col>
      <xdr:colOff>927100</xdr:colOff>
      <xdr:row>39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0EAC43-7054-D147-BC90-D64C82E07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  Gunter" refreshedDate="44542.699478125003" createdVersion="7" refreshedVersion="7" minRefreshableVersion="3" recordCount="4114" xr:uid="{C1C0C581-52DD-014F-AD4D-ACAA4540D10C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  Gunter" refreshedDate="44547.721981365743" createdVersion="7" refreshedVersion="7" minRefreshableVersion="3" recordCount="4114" xr:uid="{DC2E0EBB-A4EA-034D-BB73-0B5A60BEA96B}">
  <cacheSource type="worksheet">
    <worksheetSource ref="A1:Y4115" sheet="KickStarter Data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Len" numFmtId="0">
      <sharedItems containsSemiMixedTypes="0" containsString="0" containsNumber="1" containsInteger="1" minValue="9" maxValue="28"/>
    </cacheField>
    <cacheField name="Find" numFmtId="0">
      <sharedItems containsSemiMixedTypes="0" containsString="0" containsNumber="1" containsInteger="1" minValue="5" maxValue="13"/>
    </cacheField>
    <cacheField name="# of Characters" numFmtId="0">
      <sharedItems containsSemiMixedTypes="0" containsString="0" containsNumber="1" containsInteger="1" minValue="3" maxValue="17"/>
    </cacheField>
    <cacheField name="Date Created Conversion " numFmtId="14">
      <sharedItems containsSemiMixedTypes="0" containsNonDate="0" containsDate="1" containsString="0" minDate="2009-05-17T03:55:13" maxDate="2017-03-15T15:30:07"/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Month" numFmtId="165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  <cacheField name="Year" numFmtId="0">
      <sharedItems count="9">
        <s v="2015"/>
        <s v="2017"/>
        <s v="2016"/>
        <s v="2014"/>
        <s v="2013"/>
        <s v="2012"/>
        <s v="2011"/>
        <s v="2010"/>
        <s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n v="23"/>
    <n v="13"/>
    <n v="10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n v="23"/>
    <n v="13"/>
    <n v="10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n v="23"/>
    <n v="13"/>
    <n v="10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n v="23"/>
    <n v="13"/>
    <n v="10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n v="23"/>
    <n v="13"/>
    <n v="10"/>
    <d v="2015-11-19T20:01:19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n v="23"/>
    <n v="13"/>
    <n v="10"/>
    <d v="2016-07-12T22:23:27"/>
    <d v="2016-07-29T05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n v="23"/>
    <n v="13"/>
    <n v="10"/>
    <d v="2014-06-04T01:44:10"/>
    <d v="2014-06-14T01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n v="23"/>
    <n v="13"/>
    <n v="10"/>
    <d v="2016-05-26T01:07:47"/>
    <d v="2016-07-05T01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n v="23"/>
    <n v="13"/>
    <n v="10"/>
    <d v="2016-04-08T22:40:12"/>
    <d v="2016-04-15T21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n v="23"/>
    <n v="13"/>
    <n v="10"/>
    <d v="2016-03-18T02:29:04"/>
    <d v="2016-04-17T02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n v="23"/>
    <n v="13"/>
    <n v="10"/>
    <d v="2014-05-21T01:37:59"/>
    <d v="2014-06-25T01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n v="23"/>
    <n v="13"/>
    <n v="10"/>
    <d v="2016-07-21T18:41:02"/>
    <d v="2016-08-22T03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n v="23"/>
    <n v="13"/>
    <n v="10"/>
    <d v="2014-06-01T17:07:05"/>
    <d v="2014-07-16T03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n v="23"/>
    <n v="13"/>
    <n v="10"/>
    <d v="2016-05-18T16:15:09"/>
    <d v="2016-06-23T20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n v="23"/>
    <n v="13"/>
    <n v="10"/>
    <d v="2014-06-18T00:38:08"/>
    <d v="2014-07-13T13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n v="23"/>
    <n v="13"/>
    <n v="10"/>
    <d v="2015-09-09T09:24:18"/>
    <d v="2015-09-27T20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n v="23"/>
    <n v="13"/>
    <n v="10"/>
    <d v="2014-05-01T19:06:51"/>
    <d v="2014-06-16T05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n v="23"/>
    <n v="13"/>
    <n v="10"/>
    <d v="2014-10-05T17:33:42"/>
    <d v="2014-11-04T18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n v="23"/>
    <n v="13"/>
    <n v="10"/>
    <d v="2014-08-18T13:00:56"/>
    <d v="2014-09-17T13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n v="23"/>
    <n v="13"/>
    <n v="10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n v="23"/>
    <n v="13"/>
    <n v="10"/>
    <d v="2015-07-15T18:11:52"/>
    <d v="2015-09-13T18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n v="23"/>
    <n v="13"/>
    <n v="10"/>
    <d v="2014-08-27T15:03:09"/>
    <d v="2014-09-26T15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n v="23"/>
    <n v="13"/>
    <n v="10"/>
    <d v="2014-12-16T21:52:20"/>
    <d v="2015-01-01T07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n v="23"/>
    <n v="13"/>
    <n v="10"/>
    <d v="2015-04-03T18:41:41"/>
    <d v="2015-04-30T15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n v="23"/>
    <n v="13"/>
    <n v="10"/>
    <d v="2015-08-13T19:41:03"/>
    <d v="2015-09-15T19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n v="23"/>
    <n v="13"/>
    <n v="10"/>
    <d v="2015-11-10T00:36:01"/>
    <d v="2016-01-09T00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n v="23"/>
    <n v="13"/>
    <n v="10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n v="23"/>
    <n v="13"/>
    <n v="10"/>
    <d v="2014-10-17T03:57:13"/>
    <d v="2014-11-16T04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n v="23"/>
    <n v="13"/>
    <n v="10"/>
    <d v="2015-11-16T23:08:04"/>
    <d v="2015-12-16T23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n v="23"/>
    <n v="13"/>
    <n v="10"/>
    <d v="2014-06-22T16:09:28"/>
    <d v="2014-07-22T16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n v="23"/>
    <n v="13"/>
    <n v="10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n v="23"/>
    <n v="13"/>
    <n v="10"/>
    <d v="2016-01-07T19:00:34"/>
    <d v="2016-01-25T19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n v="23"/>
    <n v="13"/>
    <n v="10"/>
    <d v="2016-04-01T15:03:37"/>
    <d v="2016-05-13T03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n v="23"/>
    <n v="13"/>
    <n v="10"/>
    <d v="2015-10-09T15:51:41"/>
    <d v="2015-11-08T16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n v="23"/>
    <n v="13"/>
    <n v="10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n v="23"/>
    <n v="13"/>
    <n v="10"/>
    <d v="2015-04-04T07:00:14"/>
    <d v="2015-04-28T00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n v="23"/>
    <n v="13"/>
    <n v="10"/>
    <d v="2015-03-05T07:22:05"/>
    <d v="2015-04-04T06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n v="23"/>
    <n v="13"/>
    <n v="10"/>
    <d v="2015-01-28T16:37:59"/>
    <d v="2015-02-27T16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n v="23"/>
    <n v="13"/>
    <n v="10"/>
    <d v="2013-04-11T01:22:24"/>
    <d v="2013-05-11T01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n v="23"/>
    <n v="13"/>
    <n v="10"/>
    <d v="2014-04-25T01:07:48"/>
    <d v="2014-05-25T22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n v="23"/>
    <n v="13"/>
    <n v="10"/>
    <d v="2014-05-30T05:08:08"/>
    <d v="2014-06-19T04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n v="23"/>
    <n v="13"/>
    <n v="10"/>
    <d v="2014-09-05T13:39:14"/>
    <d v="2014-10-05T13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n v="23"/>
    <n v="13"/>
    <n v="10"/>
    <d v="2014-11-28T15:20:26"/>
    <d v="2014-12-28T15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n v="23"/>
    <n v="13"/>
    <n v="10"/>
    <d v="2014-06-12T18:58:06"/>
    <d v="2014-07-13T00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n v="23"/>
    <n v="13"/>
    <n v="10"/>
    <d v="2014-08-23T02:22:17"/>
    <d v="2014-10-07T02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n v="23"/>
    <n v="13"/>
    <n v="10"/>
    <d v="2016-03-28T14:58:27"/>
    <d v="2016-04-27T14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n v="23"/>
    <n v="13"/>
    <n v="10"/>
    <d v="2015-11-15T23:09:34"/>
    <d v="2015-12-15T23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n v="23"/>
    <n v="13"/>
    <n v="10"/>
    <d v="2014-10-20T19:40:07"/>
    <d v="2014-12-19T20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n v="23"/>
    <n v="13"/>
    <n v="10"/>
    <d v="2015-01-29T12:24:20"/>
    <d v="2015-03-01T12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n v="23"/>
    <n v="13"/>
    <n v="10"/>
    <d v="2015-09-24T04:14:05"/>
    <d v="2015-10-24T04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n v="23"/>
    <n v="13"/>
    <n v="10"/>
    <d v="2014-12-22T18:04:18"/>
    <d v="2015-01-30T17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n v="23"/>
    <n v="13"/>
    <n v="10"/>
    <d v="2015-07-11T22:17:17"/>
    <d v="2015-08-10T22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n v="23"/>
    <n v="13"/>
    <n v="10"/>
    <d v="2014-06-17T16:50:46"/>
    <d v="2014-07-17T16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n v="23"/>
    <n v="13"/>
    <n v="10"/>
    <d v="2014-03-21T13:10:45"/>
    <d v="2014-04-04T22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n v="23"/>
    <n v="13"/>
    <n v="10"/>
    <d v="2015-11-25T17:07:01"/>
    <d v="2015-12-25T17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n v="23"/>
    <n v="13"/>
    <n v="10"/>
    <d v="2016-05-06T23:15:16"/>
    <d v="2016-05-27T23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n v="23"/>
    <n v="13"/>
    <n v="10"/>
    <d v="2015-05-25T13:10:24"/>
    <d v="2015-06-08T16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n v="23"/>
    <n v="13"/>
    <n v="10"/>
    <d v="2015-03-26T19:59:22"/>
    <d v="2015-04-25T19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n v="23"/>
    <n v="13"/>
    <n v="10"/>
    <d v="2014-10-20T17:52:52"/>
    <d v="2014-11-19T18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n v="23"/>
    <n v="13"/>
    <n v="10"/>
    <d v="2015-08-14T05:39:36"/>
    <d v="2015-09-14T21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n v="19"/>
    <n v="13"/>
    <n v="6"/>
    <d v="2014-03-03T21:38:37"/>
    <d v="2014-03-23T00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n v="19"/>
    <n v="13"/>
    <n v="6"/>
    <d v="2013-05-15T19:32:37"/>
    <d v="2013-06-06T19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n v="19"/>
    <n v="13"/>
    <n v="6"/>
    <d v="2013-02-06T19:11:18"/>
    <d v="2013-03-03T19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n v="19"/>
    <n v="13"/>
    <n v="6"/>
    <d v="2013-12-04T21:53:33"/>
    <d v="2013-12-28T04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n v="19"/>
    <n v="13"/>
    <n v="6"/>
    <d v="2013-06-08T00:26:21"/>
    <d v="2013-07-08T00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n v="19"/>
    <n v="13"/>
    <n v="6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n v="19"/>
    <n v="13"/>
    <n v="6"/>
    <d v="2016-06-18T20:23:40"/>
    <d v="2016-07-18T20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n v="19"/>
    <n v="13"/>
    <n v="6"/>
    <d v="2012-06-15T14:00:04"/>
    <d v="2012-07-15T14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n v="19"/>
    <n v="13"/>
    <n v="6"/>
    <d v="2014-01-24T13:39:51"/>
    <d v="2014-02-23T13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n v="19"/>
    <n v="13"/>
    <n v="6"/>
    <d v="2011-08-31T04:30:25"/>
    <d v="2011-10-02T06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n v="19"/>
    <n v="13"/>
    <n v="6"/>
    <d v="2011-07-06T21:30:45"/>
    <d v="2011-09-04T21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n v="19"/>
    <n v="13"/>
    <n v="6"/>
    <d v="2012-03-29T06:30:57"/>
    <d v="2012-05-28T06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n v="19"/>
    <n v="13"/>
    <n v="6"/>
    <d v="2012-10-26T00:14:41"/>
    <d v="2012-11-15T00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n v="19"/>
    <n v="13"/>
    <n v="6"/>
    <d v="2011-02-13T18:09:44"/>
    <d v="2011-05-03T03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n v="19"/>
    <n v="13"/>
    <n v="6"/>
    <d v="2015-12-22T11:41:35"/>
    <d v="2016-01-21T11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n v="19"/>
    <n v="13"/>
    <n v="6"/>
    <d v="2013-03-24T05:01:12"/>
    <d v="2013-04-23T05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n v="19"/>
    <n v="13"/>
    <n v="6"/>
    <d v="2011-10-28T16:35:58"/>
    <d v="2011-12-27T17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n v="19"/>
    <n v="13"/>
    <n v="6"/>
    <d v="2012-03-29T03:28:37"/>
    <d v="2012-05-21T02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n v="19"/>
    <n v="13"/>
    <n v="6"/>
    <d v="2016-08-22T17:32:01"/>
    <d v="2016-09-01T17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n v="19"/>
    <n v="13"/>
    <n v="6"/>
    <d v="2014-03-26T18:38:13"/>
    <d v="2014-04-25T18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n v="19"/>
    <n v="13"/>
    <n v="6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n v="19"/>
    <n v="13"/>
    <n v="6"/>
    <d v="2012-07-10T03:48:47"/>
    <d v="2012-07-14T03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n v="19"/>
    <n v="13"/>
    <n v="6"/>
    <d v="2011-09-09T19:41:01"/>
    <d v="2011-10-09T19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n v="19"/>
    <n v="13"/>
    <n v="6"/>
    <d v="2015-02-07T14:46:29"/>
    <d v="2015-02-22T11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n v="19"/>
    <n v="13"/>
    <n v="6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n v="19"/>
    <n v="13"/>
    <n v="6"/>
    <d v="2011-08-24T03:00:37"/>
    <d v="2011-09-23T03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n v="19"/>
    <n v="13"/>
    <n v="6"/>
    <d v="2015-10-14T13:20:45"/>
    <d v="2015-12-27T14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n v="19"/>
    <n v="13"/>
    <n v="6"/>
    <d v="2010-05-24T12:56:43"/>
    <d v="2010-06-03T01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n v="19"/>
    <n v="13"/>
    <n v="6"/>
    <d v="2014-05-27T15:48:51"/>
    <d v="2014-06-22T15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n v="19"/>
    <n v="13"/>
    <n v="6"/>
    <d v="2013-05-08T18:03:12"/>
    <d v="2013-06-02T18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n v="19"/>
    <n v="13"/>
    <n v="6"/>
    <d v="2011-06-12T07:08:19"/>
    <d v="2011-07-12T07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n v="19"/>
    <n v="13"/>
    <n v="6"/>
    <d v="2011-03-17T09:39:24"/>
    <d v="2011-05-17T09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n v="19"/>
    <n v="13"/>
    <n v="6"/>
    <d v="2016-12-17T04:46:23"/>
    <d v="2017-02-01T08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n v="19"/>
    <n v="13"/>
    <n v="6"/>
    <d v="2012-06-05T20:35:37"/>
    <d v="2012-07-03T21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n v="19"/>
    <n v="13"/>
    <n v="6"/>
    <d v="2014-03-18T17:13:42"/>
    <d v="2014-04-07T17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n v="19"/>
    <n v="13"/>
    <n v="6"/>
    <d v="2012-01-27T00:07:21"/>
    <d v="2012-02-26T00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n v="19"/>
    <n v="13"/>
    <n v="6"/>
    <d v="2010-05-26T15:54:01"/>
    <d v="2010-08-01T03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n v="19"/>
    <n v="13"/>
    <n v="6"/>
    <d v="2011-06-12T03:14:42"/>
    <d v="2011-07-12T03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n v="19"/>
    <n v="13"/>
    <n v="6"/>
    <d v="2012-11-01T19:04:34"/>
    <d v="2012-12-07T23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n v="19"/>
    <n v="13"/>
    <n v="6"/>
    <d v="2013-12-23T21:39:59"/>
    <d v="2014-01-22T21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n v="19"/>
    <n v="13"/>
    <n v="6"/>
    <d v="2012-10-15T18:04:46"/>
    <d v="2012-11-04T19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n v="19"/>
    <n v="13"/>
    <n v="6"/>
    <d v="2012-12-31T18:38:30"/>
    <d v="2013-01-24T18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n v="19"/>
    <n v="13"/>
    <n v="6"/>
    <d v="2010-11-23T03:08:53"/>
    <d v="2010-12-23T03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n v="19"/>
    <n v="13"/>
    <n v="6"/>
    <d v="2014-02-12T19:20:30"/>
    <d v="2014-03-07T19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n v="19"/>
    <n v="13"/>
    <n v="6"/>
    <d v="2011-03-10T16:41:06"/>
    <d v="2011-04-03T01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n v="19"/>
    <n v="13"/>
    <n v="6"/>
    <d v="2016-04-25T17:23:40"/>
    <d v="2016-05-14T00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n v="19"/>
    <n v="13"/>
    <n v="6"/>
    <d v="2012-03-19T18:38:21"/>
    <d v="2012-04-02T18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n v="19"/>
    <n v="13"/>
    <n v="6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n v="19"/>
    <n v="13"/>
    <n v="6"/>
    <d v="2013-04-01T14:42:50"/>
    <d v="2013-05-31T14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n v="19"/>
    <n v="13"/>
    <n v="6"/>
    <d v="2011-01-27T00:37:10"/>
    <d v="2011-02-26T00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n v="19"/>
    <n v="13"/>
    <n v="6"/>
    <d v="2013-10-10T22:47:33"/>
    <d v="2013-11-14T05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n v="19"/>
    <n v="13"/>
    <n v="6"/>
    <d v="2015-05-01T07:59:47"/>
    <d v="2015-05-31T07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n v="19"/>
    <n v="13"/>
    <n v="6"/>
    <d v="2014-03-20T01:01:58"/>
    <d v="2014-04-13T02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n v="19"/>
    <n v="13"/>
    <n v="6"/>
    <d v="2011-07-29T18:12:08"/>
    <d v="2011-08-06T15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n v="19"/>
    <n v="13"/>
    <n v="6"/>
    <d v="2011-11-14T06:34:48"/>
    <d v="2012-01-13T06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n v="19"/>
    <n v="13"/>
    <n v="6"/>
    <d v="2012-01-10T17:44:04"/>
    <d v="2012-02-04T17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n v="19"/>
    <n v="13"/>
    <n v="6"/>
    <d v="2011-02-21T11:55:55"/>
    <d v="2011-04-08T10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n v="19"/>
    <n v="13"/>
    <n v="6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n v="19"/>
    <n v="13"/>
    <n v="6"/>
    <d v="2011-06-29T01:17:16"/>
    <d v="2011-07-29T01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n v="19"/>
    <n v="13"/>
    <n v="6"/>
    <d v="2011-07-15T01:39:46"/>
    <d v="2011-08-13T23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n v="28"/>
    <n v="13"/>
    <n v="15"/>
    <d v="2016-09-03T01:11:47"/>
    <d v="2016-10-03T01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n v="28"/>
    <n v="13"/>
    <n v="15"/>
    <d v="2015-04-02T16:55:10"/>
    <d v="2015-04-18T10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n v="28"/>
    <n v="13"/>
    <n v="15"/>
    <d v="2016-08-11T10:21:47"/>
    <d v="2016-10-10T10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n v="28"/>
    <n v="13"/>
    <n v="15"/>
    <d v="2014-09-22T18:46:04"/>
    <d v="2014-10-28T22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n v="28"/>
    <n v="13"/>
    <n v="15"/>
    <d v="2015-04-20T22:17:22"/>
    <d v="2015-05-15T22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n v="28"/>
    <n v="13"/>
    <n v="15"/>
    <d v="2016-12-05T23:51:20"/>
    <d v="2017-02-03T23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n v="28"/>
    <n v="13"/>
    <n v="15"/>
    <d v="2015-05-11T14:08:57"/>
    <d v="2015-06-11T02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n v="28"/>
    <n v="13"/>
    <n v="15"/>
    <d v="2015-03-04T14:59:01"/>
    <d v="2015-04-03T13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n v="28"/>
    <n v="13"/>
    <n v="15"/>
    <d v="2016-09-15T05:28:13"/>
    <d v="2016-10-20T05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n v="28"/>
    <n v="13"/>
    <n v="15"/>
    <d v="2014-08-31T22:29:43"/>
    <d v="2014-10-30T22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n v="28"/>
    <n v="13"/>
    <n v="15"/>
    <d v="2014-05-19T21:58:12"/>
    <d v="2014-06-16T20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n v="28"/>
    <n v="13"/>
    <n v="15"/>
    <d v="2016-06-20T20:06:01"/>
    <d v="2016-07-06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n v="28"/>
    <n v="13"/>
    <n v="15"/>
    <d v="2014-09-23T19:30:07"/>
    <d v="2014-11-07T20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n v="28"/>
    <n v="13"/>
    <n v="15"/>
    <d v="2016-05-01T19:23:04"/>
    <d v="2016-05-31T17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n v="28"/>
    <n v="13"/>
    <n v="15"/>
    <d v="2015-08-05T21:50:18"/>
    <d v="2015-09-04T17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n v="28"/>
    <n v="13"/>
    <n v="15"/>
    <d v="2014-05-29T09:09:57"/>
    <d v="2014-07-01T19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n v="28"/>
    <n v="13"/>
    <n v="15"/>
    <d v="2015-04-02T09:50:34"/>
    <d v="2015-05-16T10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n v="28"/>
    <n v="13"/>
    <n v="15"/>
    <d v="2015-08-23T13:46:33"/>
    <d v="2015-10-12T13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n v="28"/>
    <n v="13"/>
    <n v="15"/>
    <d v="2015-07-01T06:10:41"/>
    <d v="2015-08-01T04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n v="28"/>
    <n v="13"/>
    <n v="15"/>
    <d v="2015-07-02T22:06:12"/>
    <d v="2015-07-12T22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n v="28"/>
    <n v="13"/>
    <n v="15"/>
    <d v="2015-02-18T04:45:32"/>
    <d v="2015-03-20T03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n v="28"/>
    <n v="13"/>
    <n v="15"/>
    <d v="2015-04-16T03:40:23"/>
    <d v="2015-05-31T03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n v="28"/>
    <n v="13"/>
    <n v="15"/>
    <d v="2014-10-26T21:26:18"/>
    <d v="2014-11-16T22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n v="28"/>
    <n v="13"/>
    <n v="15"/>
    <d v="2016-07-08T01:32:22"/>
    <d v="2016-09-03T05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n v="28"/>
    <n v="13"/>
    <n v="15"/>
    <d v="2015-02-12T18:17:52"/>
    <d v="2015-04-13T17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n v="28"/>
    <n v="13"/>
    <n v="15"/>
    <d v="2015-07-15T13:00:52"/>
    <d v="2015-08-11T13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n v="28"/>
    <n v="13"/>
    <n v="15"/>
    <d v="2016-11-19T00:23:18"/>
    <d v="2017-01-18T00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n v="28"/>
    <n v="13"/>
    <n v="15"/>
    <d v="2014-11-26T18:25:40"/>
    <d v="2015-01-08T18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n v="28"/>
    <n v="13"/>
    <n v="15"/>
    <d v="2016-01-28T06:45:36"/>
    <d v="2016-02-27T06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n v="28"/>
    <n v="13"/>
    <n v="15"/>
    <d v="2014-11-25T04:07:50"/>
    <d v="2014-12-25T08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n v="28"/>
    <n v="13"/>
    <n v="15"/>
    <d v="2015-03-27T03:53:02"/>
    <d v="2015-05-26T03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n v="28"/>
    <n v="13"/>
    <n v="15"/>
    <d v="2015-04-19T13:13:11"/>
    <d v="2015-06-18T13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n v="28"/>
    <n v="13"/>
    <n v="15"/>
    <d v="2014-08-24T01:51:40"/>
    <d v="2014-09-23T01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n v="28"/>
    <n v="13"/>
    <n v="15"/>
    <d v="2014-10-21T14:04:04"/>
    <d v="2014-12-02T15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n v="28"/>
    <n v="13"/>
    <n v="15"/>
    <d v="2015-04-21T13:08:15"/>
    <d v="2015-06-03T13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n v="28"/>
    <n v="13"/>
    <n v="15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n v="28"/>
    <n v="13"/>
    <n v="15"/>
    <d v="2014-06-04T02:59:56"/>
    <d v="2014-08-03T02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n v="28"/>
    <n v="13"/>
    <n v="15"/>
    <d v="2016-01-27T21:52:52"/>
    <d v="2016-02-26T21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n v="28"/>
    <n v="13"/>
    <n v="15"/>
    <d v="2014-09-22T01:50:28"/>
    <d v="2014-10-22T01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n v="28"/>
    <n v="13"/>
    <n v="15"/>
    <d v="2016-05-24T10:25:45"/>
    <d v="2016-07-03T10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n v="18"/>
    <n v="13"/>
    <n v="5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n v="18"/>
    <n v="13"/>
    <n v="5"/>
    <d v="2014-06-02T16:29:55"/>
    <d v="2014-07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n v="18"/>
    <n v="13"/>
    <n v="5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n v="18"/>
    <n v="13"/>
    <n v="5"/>
    <d v="2015-08-27T23:04:14"/>
    <d v="2015-10-01T00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n v="18"/>
    <n v="13"/>
    <n v="5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n v="18"/>
    <n v="13"/>
    <n v="5"/>
    <d v="2015-12-13T15:48:44"/>
    <d v="2016-01-12T15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n v="18"/>
    <n v="13"/>
    <n v="5"/>
    <d v="2016-12-17T01:49:22"/>
    <d v="2017-01-16T01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n v="18"/>
    <n v="13"/>
    <n v="5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n v="18"/>
    <n v="13"/>
    <n v="5"/>
    <d v="2015-02-17T20:02:50"/>
    <d v="2015-03-19T19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n v="18"/>
    <n v="13"/>
    <n v="5"/>
    <d v="2014-09-18T12:07:39"/>
    <d v="2014-10-18T12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n v="18"/>
    <n v="13"/>
    <n v="5"/>
    <d v="2015-07-31T23:28:03"/>
    <d v="2015-08-30T05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n v="18"/>
    <n v="13"/>
    <n v="5"/>
    <d v="2016-06-13T04:20:14"/>
    <d v="2016-08-12T04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n v="18"/>
    <n v="13"/>
    <n v="5"/>
    <d v="2015-02-12T09:28:43"/>
    <d v="2015-03-19T08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n v="18"/>
    <n v="13"/>
    <n v="5"/>
    <d v="2015-01-29T13:45:08"/>
    <d v="2015-02-28T13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n v="18"/>
    <n v="13"/>
    <n v="5"/>
    <d v="2015-03-09T18:12:56"/>
    <d v="2015-05-08T18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n v="18"/>
    <n v="13"/>
    <n v="5"/>
    <d v="2014-08-04T18:40:11"/>
    <d v="2014-08-29T18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n v="18"/>
    <n v="13"/>
    <n v="5"/>
    <d v="2015-07-06T19:46:39"/>
    <d v="2015-08-05T19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n v="18"/>
    <n v="13"/>
    <n v="5"/>
    <d v="2015-03-07T01:08:46"/>
    <d v="2015-03-24T00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n v="18"/>
    <n v="13"/>
    <n v="5"/>
    <d v="2015-10-27T22:55:45"/>
    <d v="2015-11-26T23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n v="18"/>
    <n v="13"/>
    <n v="5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n v="18"/>
    <n v="13"/>
    <n v="5"/>
    <d v="2015-03-04T23:47:23"/>
    <d v="2015-04-13T19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n v="18"/>
    <n v="13"/>
    <n v="5"/>
    <d v="2015-05-23T17:48:15"/>
    <d v="2015-06-22T17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n v="18"/>
    <n v="13"/>
    <n v="5"/>
    <d v="2016-12-08T00:17:12"/>
    <d v="2017-01-07T00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n v="18"/>
    <n v="13"/>
    <n v="5"/>
    <d v="2014-10-27T19:26:50"/>
    <d v="2014-11-26T20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n v="18"/>
    <n v="13"/>
    <n v="5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n v="18"/>
    <n v="13"/>
    <n v="5"/>
    <d v="2016-07-19T21:52:19"/>
    <d v="2016-08-18T21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n v="18"/>
    <n v="13"/>
    <n v="5"/>
    <d v="2017-02-01T19:30:34"/>
    <d v="2017-03-03T20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n v="18"/>
    <n v="13"/>
    <n v="5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n v="18"/>
    <n v="13"/>
    <n v="5"/>
    <d v="2014-08-06T04:23:35"/>
    <d v="2014-09-05T04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n v="18"/>
    <n v="13"/>
    <n v="5"/>
    <d v="2016-07-05T16:34:37"/>
    <d v="2016-09-03T16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n v="18"/>
    <n v="13"/>
    <n v="5"/>
    <d v="2016-06-06T15:37:26"/>
    <d v="2016-06-16T15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n v="18"/>
    <n v="13"/>
    <n v="5"/>
    <d v="2015-08-23T10:35:38"/>
    <d v="2015-10-02T10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n v="18"/>
    <n v="13"/>
    <n v="5"/>
    <d v="2014-09-17T19:00:32"/>
    <d v="2014-10-17T19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n v="18"/>
    <n v="13"/>
    <n v="5"/>
    <d v="2014-09-29T22:26:06"/>
    <d v="2014-11-28T23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n v="18"/>
    <n v="13"/>
    <n v="5"/>
    <d v="2016-01-06T23:55:31"/>
    <d v="2016-03-06T23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n v="18"/>
    <n v="13"/>
    <n v="5"/>
    <d v="2015-05-11T16:05:32"/>
    <d v="2015-07-10T16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n v="18"/>
    <n v="13"/>
    <n v="5"/>
    <d v="2015-09-12T13:01:38"/>
    <d v="2015-10-10T21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n v="18"/>
    <n v="13"/>
    <n v="5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n v="18"/>
    <n v="13"/>
    <n v="5"/>
    <d v="2014-09-05T09:12:02"/>
    <d v="2014-10-05T09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n v="18"/>
    <n v="13"/>
    <n v="5"/>
    <d v="2016-08-02T02:58:22"/>
    <d v="2016-09-01T02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n v="18"/>
    <n v="13"/>
    <n v="5"/>
    <d v="2014-08-16T02:00:03"/>
    <d v="2014-09-15T02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n v="18"/>
    <n v="13"/>
    <n v="5"/>
    <d v="2015-01-19T19:38:49"/>
    <d v="2015-02-08T19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n v="18"/>
    <n v="13"/>
    <n v="5"/>
    <d v="2015-09-08T22:16:04"/>
    <d v="2015-10-08T20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n v="18"/>
    <n v="13"/>
    <n v="5"/>
    <d v="2014-11-30T20:21:04"/>
    <d v="2015-01-29T20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n v="18"/>
    <n v="13"/>
    <n v="5"/>
    <d v="2016-07-05T14:00:03"/>
    <d v="2016-08-04T14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n v="18"/>
    <n v="13"/>
    <n v="5"/>
    <d v="2015-09-01T15:10:22"/>
    <d v="2015-10-06T15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n v="18"/>
    <n v="13"/>
    <n v="5"/>
    <d v="2016-07-16T00:06:23"/>
    <d v="2016-08-06T00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n v="18"/>
    <n v="13"/>
    <n v="5"/>
    <d v="2014-12-05T04:43:58"/>
    <d v="2015-01-04T04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n v="18"/>
    <n v="13"/>
    <n v="5"/>
    <d v="2014-11-16T08:52:47"/>
    <d v="2014-12-16T08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n v="18"/>
    <n v="13"/>
    <n v="5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n v="18"/>
    <n v="13"/>
    <n v="5"/>
    <d v="2015-09-02T01:33:12"/>
    <d v="2015-10-01T05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n v="18"/>
    <n v="13"/>
    <n v="5"/>
    <d v="2015-08-20T03:50:17"/>
    <d v="2015-09-19T03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n v="18"/>
    <n v="13"/>
    <n v="5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n v="18"/>
    <n v="13"/>
    <n v="5"/>
    <d v="2015-07-17T14:15:47"/>
    <d v="2015-08-16T14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n v="18"/>
    <n v="13"/>
    <n v="5"/>
    <d v="2015-01-05T15:22:29"/>
    <d v="2015-03-06T15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n v="18"/>
    <n v="13"/>
    <n v="5"/>
    <d v="2016-01-06T05:31:22"/>
    <d v="2016-02-17T23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n v="18"/>
    <n v="13"/>
    <n v="5"/>
    <d v="2015-03-03T23:00:37"/>
    <d v="2015-04-22T22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n v="18"/>
    <n v="13"/>
    <n v="5"/>
    <d v="2014-11-27T15:22:29"/>
    <d v="2014-12-28T15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n v="18"/>
    <n v="13"/>
    <n v="5"/>
    <d v="2015-03-16T15:04:49"/>
    <d v="2015-05-15T15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n v="18"/>
    <n v="13"/>
    <n v="5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n v="18"/>
    <n v="13"/>
    <n v="5"/>
    <d v="2015-07-10T15:27:10"/>
    <d v="2015-08-20T20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n v="18"/>
    <n v="13"/>
    <n v="5"/>
    <d v="2015-01-27T20:06:04"/>
    <d v="2015-03-28T19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n v="18"/>
    <n v="13"/>
    <n v="5"/>
    <d v="2015-01-27T18:28:38"/>
    <d v="2015-03-27T02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n v="18"/>
    <n v="13"/>
    <n v="5"/>
    <d v="2016-04-22T01:09:10"/>
    <d v="2016-05-22T01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n v="18"/>
    <n v="13"/>
    <n v="5"/>
    <d v="2015-05-11T05:38:46"/>
    <d v="2015-07-10T05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n v="18"/>
    <n v="13"/>
    <n v="5"/>
    <d v="2016-03-09T23:04:14"/>
    <d v="2016-04-08T22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n v="18"/>
    <n v="13"/>
    <n v="5"/>
    <d v="2015-04-12T15:59:04"/>
    <d v="2015-05-31T09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n v="18"/>
    <n v="13"/>
    <n v="5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n v="18"/>
    <n v="13"/>
    <n v="5"/>
    <d v="2015-04-02T16:28:25"/>
    <d v="2015-06-01T16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n v="18"/>
    <n v="13"/>
    <n v="5"/>
    <d v="2016-01-14T22:24:57"/>
    <d v="2016-02-13T22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n v="18"/>
    <n v="13"/>
    <n v="5"/>
    <d v="2015-05-05T18:39:11"/>
    <d v="2015-06-04T18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n v="18"/>
    <n v="13"/>
    <n v="5"/>
    <d v="2015-12-03T23:00:51"/>
    <d v="2016-01-02T23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n v="18"/>
    <n v="13"/>
    <n v="5"/>
    <d v="2015-01-28T19:49:06"/>
    <d v="2015-02-27T19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n v="18"/>
    <n v="13"/>
    <n v="5"/>
    <d v="2016-08-30T21:52:52"/>
    <d v="2016-09-29T21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n v="18"/>
    <n v="13"/>
    <n v="5"/>
    <d v="2015-05-12T00:50:59"/>
    <d v="2015-06-21T00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n v="18"/>
    <n v="13"/>
    <n v="5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n v="18"/>
    <n v="13"/>
    <n v="5"/>
    <d v="2015-11-13T02:01:39"/>
    <d v="2016-01-05T00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n v="18"/>
    <n v="13"/>
    <n v="5"/>
    <d v="2016-01-08T13:51:09"/>
    <d v="2016-03-08T13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n v="18"/>
    <n v="13"/>
    <n v="5"/>
    <d v="2016-12-09T23:06:00"/>
    <d v="2016-12-30T09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n v="18"/>
    <n v="13"/>
    <n v="5"/>
    <d v="2015-10-20T02:38:50"/>
    <d v="2015-11-08T12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n v="24"/>
    <n v="13"/>
    <n v="11"/>
    <d v="2013-03-21T17:00:11"/>
    <d v="2013-05-05T17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n v="24"/>
    <n v="13"/>
    <n v="11"/>
    <d v="2014-11-06T16:45:04"/>
    <d v="2014-12-21T16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n v="24"/>
    <n v="13"/>
    <n v="11"/>
    <d v="2011-11-15T11:49:50"/>
    <d v="2011-12-20T11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n v="24"/>
    <n v="13"/>
    <n v="11"/>
    <d v="2014-01-23T01:08:24"/>
    <d v="2014-02-22T01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n v="24"/>
    <n v="13"/>
    <n v="11"/>
    <d v="2010-02-04T07:45:59"/>
    <d v="2010-03-16T07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n v="24"/>
    <n v="13"/>
    <n v="11"/>
    <d v="2012-07-17T01:16:25"/>
    <d v="2012-08-16T01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n v="24"/>
    <n v="13"/>
    <n v="11"/>
    <d v="2010-10-29T08:43:25"/>
    <d v="2010-12-18T09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n v="24"/>
    <n v="13"/>
    <n v="11"/>
    <d v="2010-09-09T14:30:14"/>
    <d v="2010-10-16T03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n v="24"/>
    <n v="13"/>
    <n v="11"/>
    <d v="2011-11-23T18:35:09"/>
    <d v="2012-01-07T18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n v="24"/>
    <n v="13"/>
    <n v="11"/>
    <d v="2010-06-03T22:10:20"/>
    <d v="2010-08-22T17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n v="24"/>
    <n v="13"/>
    <n v="11"/>
    <d v="2013-05-07T13:34:51"/>
    <d v="2013-06-06T13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n v="24"/>
    <n v="13"/>
    <n v="11"/>
    <d v="2012-04-14T18:54:06"/>
    <d v="2012-05-16T19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n v="24"/>
    <n v="13"/>
    <n v="11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n v="24"/>
    <n v="13"/>
    <n v="11"/>
    <d v="2012-01-16T15:37:15"/>
    <d v="2012-02-15T15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n v="24"/>
    <n v="13"/>
    <n v="11"/>
    <d v="2015-09-16T22:51:50"/>
    <d v="2015-10-17T02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n v="24"/>
    <n v="13"/>
    <n v="11"/>
    <d v="2011-02-14T12:38:02"/>
    <d v="2011-03-16T11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n v="24"/>
    <n v="13"/>
    <n v="11"/>
    <d v="2013-02-14T18:27:47"/>
    <d v="2013-03-16T18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n v="24"/>
    <n v="13"/>
    <n v="11"/>
    <d v="2016-04-19T15:02:42"/>
    <d v="2016-05-19T15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n v="24"/>
    <n v="13"/>
    <n v="11"/>
    <d v="2011-05-19T01:14:26"/>
    <d v="2011-06-18T01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n v="24"/>
    <n v="13"/>
    <n v="11"/>
    <d v="2015-03-09T17:42:49"/>
    <d v="2015-04-08T17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n v="24"/>
    <n v="13"/>
    <n v="11"/>
    <d v="2010-06-01T18:07:59"/>
    <d v="2010-07-17T09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n v="24"/>
    <n v="13"/>
    <n v="11"/>
    <d v="2012-04-18T21:15:04"/>
    <d v="2012-06-07T14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n v="24"/>
    <n v="13"/>
    <n v="11"/>
    <d v="2011-01-12T05:57:08"/>
    <d v="2011-02-26T05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n v="24"/>
    <n v="13"/>
    <n v="11"/>
    <d v="2012-08-28T22:54:54"/>
    <d v="2012-09-27T22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n v="24"/>
    <n v="13"/>
    <n v="11"/>
    <d v="2012-04-11T14:53:15"/>
    <d v="2012-05-11T14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n v="24"/>
    <n v="13"/>
    <n v="11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n v="24"/>
    <n v="13"/>
    <n v="11"/>
    <d v="2010-01-27T04:11:47"/>
    <d v="2010-04-23T03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n v="24"/>
    <n v="13"/>
    <n v="11"/>
    <d v="2014-05-26T10:51:39"/>
    <d v="2014-06-25T10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n v="24"/>
    <n v="13"/>
    <n v="11"/>
    <d v="2011-09-23T03:39:38"/>
    <d v="2011-11-07T04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n v="24"/>
    <n v="13"/>
    <n v="11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n v="24"/>
    <n v="13"/>
    <n v="11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n v="24"/>
    <n v="13"/>
    <n v="11"/>
    <d v="2013-12-04T02:24:21"/>
    <d v="2014-01-02T08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n v="24"/>
    <n v="13"/>
    <n v="11"/>
    <d v="2010-02-26T21:36:31"/>
    <d v="2010-04-28T18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n v="24"/>
    <n v="13"/>
    <n v="11"/>
    <d v="2011-06-03T11:57:46"/>
    <d v="2011-07-03T11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n v="24"/>
    <n v="13"/>
    <n v="11"/>
    <d v="2012-03-01T21:53:49"/>
    <d v="2012-04-05T06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n v="24"/>
    <n v="13"/>
    <n v="11"/>
    <d v="2012-10-11T00:46:06"/>
    <d v="2012-11-10T01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n v="24"/>
    <n v="13"/>
    <n v="11"/>
    <d v="2012-02-28T01:57:54"/>
    <d v="2012-04-28T00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n v="24"/>
    <n v="13"/>
    <n v="11"/>
    <d v="2015-04-23T21:23:39"/>
    <d v="2015-05-23T21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n v="24"/>
    <n v="13"/>
    <n v="11"/>
    <d v="2012-09-12T00:58:59"/>
    <d v="2012-10-12T00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n v="24"/>
    <n v="13"/>
    <n v="11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n v="24"/>
    <n v="13"/>
    <n v="11"/>
    <d v="2014-04-15T14:10:35"/>
    <d v="2014-05-30T14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n v="24"/>
    <n v="13"/>
    <n v="11"/>
    <d v="2009-05-17T03:55:13"/>
    <d v="2009-08-10T19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n v="24"/>
    <n v="13"/>
    <n v="11"/>
    <d v="2010-01-16T22:04:52"/>
    <d v="2010-02-22T22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n v="24"/>
    <n v="13"/>
    <n v="11"/>
    <d v="2011-05-12T17:02:24"/>
    <d v="2011-06-01T04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n v="24"/>
    <n v="13"/>
    <n v="11"/>
    <d v="2011-12-27T17:43:00"/>
    <d v="2012-01-21T17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n v="24"/>
    <n v="13"/>
    <n v="11"/>
    <d v="2013-08-20T18:08:48"/>
    <d v="2013-09-19T18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n v="24"/>
    <n v="13"/>
    <n v="11"/>
    <d v="2013-02-08T19:35:24"/>
    <d v="2013-03-25T18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n v="24"/>
    <n v="13"/>
    <n v="11"/>
    <d v="2012-10-02T06:40:18"/>
    <d v="2012-11-02T04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n v="24"/>
    <n v="13"/>
    <n v="11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n v="24"/>
    <n v="13"/>
    <n v="11"/>
    <d v="2013-10-03T10:57:14"/>
    <d v="2013-11-02T10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n v="24"/>
    <n v="13"/>
    <n v="11"/>
    <d v="2010-12-14T08:51:37"/>
    <d v="2011-02-02T07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n v="24"/>
    <n v="13"/>
    <n v="11"/>
    <d v="2013-04-12T18:27:26"/>
    <d v="2013-05-01T00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n v="24"/>
    <n v="13"/>
    <n v="11"/>
    <d v="2011-09-26T19:16:39"/>
    <d v="2011-10-29T03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n v="24"/>
    <n v="13"/>
    <n v="11"/>
    <d v="2014-03-21T16:01:54"/>
    <d v="2014-04-20T16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n v="24"/>
    <n v="13"/>
    <n v="11"/>
    <d v="2010-06-14T02:01:34"/>
    <d v="2010-07-19T16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n v="24"/>
    <n v="13"/>
    <n v="11"/>
    <d v="2013-09-02T00:06:49"/>
    <d v="2013-11-01T00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n v="24"/>
    <n v="13"/>
    <n v="11"/>
    <d v="2012-08-13T11:24:43"/>
    <d v="2012-09-07T11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n v="24"/>
    <n v="13"/>
    <n v="11"/>
    <d v="2015-03-26T17:28:21"/>
    <d v="2015-05-01T03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n v="24"/>
    <n v="13"/>
    <n v="11"/>
    <d v="2014-03-11T11:07:28"/>
    <d v="2014-05-09T21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n v="24"/>
    <n v="13"/>
    <n v="11"/>
    <d v="2010-10-18T05:24:20"/>
    <d v="2010-11-17T06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n v="24"/>
    <n v="13"/>
    <n v="11"/>
    <d v="2011-03-24T23:02:18"/>
    <d v="2011-04-24T23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n v="24"/>
    <n v="13"/>
    <n v="11"/>
    <d v="2013-02-07T17:42:15"/>
    <d v="2013-03-19T16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n v="24"/>
    <n v="13"/>
    <n v="11"/>
    <d v="2012-01-25T20:33:58"/>
    <d v="2012-02-24T20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n v="24"/>
    <n v="13"/>
    <n v="11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n v="24"/>
    <n v="13"/>
    <n v="11"/>
    <d v="2012-07-24T02:16:37"/>
    <d v="2012-09-01T02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n v="24"/>
    <n v="13"/>
    <n v="11"/>
    <d v="2012-02-09T15:07:29"/>
    <d v="2012-03-10T15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n v="24"/>
    <n v="13"/>
    <n v="11"/>
    <d v="2013-02-28T20:05:33"/>
    <d v="2013-03-20T19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n v="24"/>
    <n v="13"/>
    <n v="11"/>
    <d v="2013-01-08T22:40:01"/>
    <d v="2013-02-07T22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n v="24"/>
    <n v="13"/>
    <n v="11"/>
    <d v="2011-01-24T16:40:10"/>
    <d v="2011-03-10T16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n v="24"/>
    <n v="13"/>
    <n v="11"/>
    <d v="2012-08-13T18:02:14"/>
    <d v="2012-09-03T18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n v="24"/>
    <n v="13"/>
    <n v="11"/>
    <d v="2011-10-05T04:23:43"/>
    <d v="2011-10-20T02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n v="24"/>
    <n v="13"/>
    <n v="11"/>
    <d v="2011-11-21T05:16:32"/>
    <d v="2012-01-01T07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n v="24"/>
    <n v="13"/>
    <n v="11"/>
    <d v="2013-03-15T21:03:52"/>
    <d v="2013-04-14T21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n v="24"/>
    <n v="13"/>
    <n v="11"/>
    <d v="2010-06-28T05:28:14"/>
    <d v="2010-08-11T15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n v="24"/>
    <n v="13"/>
    <n v="11"/>
    <d v="2013-01-30T19:59:48"/>
    <d v="2013-03-01T19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n v="24"/>
    <n v="13"/>
    <n v="11"/>
    <d v="2012-07-23T18:32:14"/>
    <d v="2012-08-22T18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n v="24"/>
    <n v="13"/>
    <n v="11"/>
    <d v="2014-11-07T22:09:57"/>
    <d v="2014-12-11T04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n v="24"/>
    <n v="13"/>
    <n v="11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n v="24"/>
    <n v="13"/>
    <n v="11"/>
    <d v="2013-02-25T00:55:51"/>
    <d v="2013-03-26T23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n v="24"/>
    <n v="13"/>
    <n v="11"/>
    <d v="2009-11-06T20:07:09"/>
    <d v="2010-02-02T07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n v="24"/>
    <n v="13"/>
    <n v="11"/>
    <d v="2015-11-23T13:13:53"/>
    <d v="2015-12-22T23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n v="24"/>
    <n v="13"/>
    <n v="11"/>
    <d v="2016-10-04T10:43:06"/>
    <d v="2016-11-08T11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n v="24"/>
    <n v="13"/>
    <n v="11"/>
    <d v="2016-04-13T13:40:48"/>
    <d v="2016-05-13T13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n v="24"/>
    <n v="13"/>
    <n v="11"/>
    <d v="2016-11-23T07:42:46"/>
    <d v="2016-12-21T07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n v="24"/>
    <n v="13"/>
    <n v="11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n v="24"/>
    <n v="13"/>
    <n v="11"/>
    <d v="2016-11-15T04:30:33"/>
    <d v="2016-12-20T04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n v="24"/>
    <n v="13"/>
    <n v="11"/>
    <d v="2017-02-09T07:33:26"/>
    <d v="2017-03-14T22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n v="24"/>
    <n v="13"/>
    <n v="11"/>
    <d v="2015-02-23T05:38:49"/>
    <d v="2015-03-22T08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n v="24"/>
    <n v="13"/>
    <n v="11"/>
    <d v="2015-10-01T22:43:08"/>
    <d v="2015-11-01T04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n v="24"/>
    <n v="13"/>
    <n v="11"/>
    <d v="2015-10-14T11:12:07"/>
    <d v="2015-11-07T04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n v="24"/>
    <n v="13"/>
    <n v="11"/>
    <d v="2013-04-15T12:22:43"/>
    <d v="2013-05-17T03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n v="24"/>
    <n v="13"/>
    <n v="11"/>
    <d v="2016-05-17T13:57:14"/>
    <d v="2016-06-17T13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n v="24"/>
    <n v="13"/>
    <n v="11"/>
    <d v="2015-09-16T16:19:37"/>
    <d v="2015-10-28T08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n v="24"/>
    <n v="13"/>
    <n v="11"/>
    <d v="2016-03-08T15:16:31"/>
    <d v="2016-04-07T14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n v="24"/>
    <n v="13"/>
    <n v="11"/>
    <d v="2015-04-07T16:22:37"/>
    <d v="2015-05-15T19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n v="24"/>
    <n v="13"/>
    <n v="11"/>
    <d v="2015-04-07T17:41:55"/>
    <d v="2015-05-08T22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n v="24"/>
    <n v="13"/>
    <n v="11"/>
    <d v="2015-10-14T14:18:38"/>
    <d v="2015-11-13T15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n v="24"/>
    <n v="13"/>
    <n v="11"/>
    <d v="2015-02-12T03:05:08"/>
    <d v="2015-03-14T02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n v="24"/>
    <n v="13"/>
    <n v="11"/>
    <d v="2016-07-08T18:08:10"/>
    <d v="2016-09-03T01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n v="24"/>
    <n v="13"/>
    <n v="11"/>
    <d v="2015-03-30T18:14:28"/>
    <d v="2015-04-29T18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n v="24"/>
    <n v="13"/>
    <n v="11"/>
    <d v="2017-02-06T16:03:27"/>
    <d v="2017-03-08T21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n v="24"/>
    <n v="13"/>
    <n v="11"/>
    <d v="2014-09-12T21:06:38"/>
    <d v="2014-10-01T03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n v="24"/>
    <n v="13"/>
    <n v="11"/>
    <d v="2016-03-30T18:44:25"/>
    <d v="2016-04-29T18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n v="24"/>
    <n v="13"/>
    <n v="11"/>
    <d v="2014-10-14T17:42:25"/>
    <d v="2014-11-14T03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n v="24"/>
    <n v="13"/>
    <n v="11"/>
    <d v="2015-04-17T23:18:14"/>
    <d v="2015-06-01T02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n v="24"/>
    <n v="13"/>
    <n v="11"/>
    <d v="2015-04-20T22:39:50"/>
    <d v="2015-05-20T22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n v="24"/>
    <n v="13"/>
    <n v="11"/>
    <d v="2015-09-14T12:00:21"/>
    <d v="2015-10-14T12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n v="24"/>
    <n v="13"/>
    <n v="11"/>
    <d v="2015-10-15T11:53:29"/>
    <d v="2015-11-14T12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n v="24"/>
    <n v="13"/>
    <n v="11"/>
    <d v="2015-07-22T14:05:16"/>
    <d v="2015-08-21T14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n v="24"/>
    <n v="13"/>
    <n v="11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n v="24"/>
    <n v="13"/>
    <n v="11"/>
    <d v="2016-08-04T01:35:09"/>
    <d v="2016-09-11T03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n v="24"/>
    <n v="13"/>
    <n v="11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n v="24"/>
    <n v="13"/>
    <n v="11"/>
    <d v="2014-09-08T04:01:08"/>
    <d v="2014-10-08T04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n v="24"/>
    <n v="13"/>
    <n v="11"/>
    <d v="2015-10-20T19:00:19"/>
    <d v="2015-11-19T20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n v="24"/>
    <n v="13"/>
    <n v="11"/>
    <d v="2016-03-09T19:52:01"/>
    <d v="2016-04-08T18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n v="24"/>
    <n v="13"/>
    <n v="11"/>
    <d v="2014-10-31T07:03:14"/>
    <d v="2014-12-01T08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n v="24"/>
    <n v="13"/>
    <n v="11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n v="24"/>
    <n v="13"/>
    <n v="11"/>
    <d v="2015-03-15T05:19:57"/>
    <d v="2015-04-24T05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n v="24"/>
    <n v="13"/>
    <n v="11"/>
    <d v="2016-05-17T20:38:41"/>
    <d v="2016-06-15T15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n v="24"/>
    <n v="13"/>
    <n v="11"/>
    <d v="2014-10-23T01:41:30"/>
    <d v="2014-11-14T05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n v="24"/>
    <n v="13"/>
    <n v="11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n v="24"/>
    <n v="13"/>
    <n v="11"/>
    <d v="2014-10-24T00:01:46"/>
    <d v="2014-11-23T01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n v="24"/>
    <n v="13"/>
    <n v="11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n v="24"/>
    <n v="13"/>
    <n v="11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n v="24"/>
    <n v="13"/>
    <n v="11"/>
    <d v="2014-05-21T20:37:52"/>
    <d v="2014-06-21T03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n v="24"/>
    <n v="13"/>
    <n v="11"/>
    <d v="2014-01-29T14:33:19"/>
    <d v="2014-02-28T14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n v="24"/>
    <n v="13"/>
    <n v="11"/>
    <d v="2012-04-20T19:01:58"/>
    <d v="2012-05-20T19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n v="24"/>
    <n v="13"/>
    <n v="11"/>
    <d v="2013-03-22T13:51:18"/>
    <d v="2013-05-01T04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n v="24"/>
    <n v="13"/>
    <n v="11"/>
    <d v="2015-02-08T14:32:02"/>
    <d v="2015-03-15T13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n v="24"/>
    <n v="13"/>
    <n v="11"/>
    <d v="2011-12-16T13:14:29"/>
    <d v="2012-01-15T13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n v="24"/>
    <n v="13"/>
    <n v="11"/>
    <d v="2016-12-07T19:05:00"/>
    <d v="2017-01-06T19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n v="24"/>
    <n v="13"/>
    <n v="11"/>
    <d v="2012-12-18T18:25:39"/>
    <d v="2013-02-01T18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n v="24"/>
    <n v="13"/>
    <n v="11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n v="24"/>
    <n v="13"/>
    <n v="11"/>
    <d v="2012-06-18T21:53:18"/>
    <d v="2012-07-18T21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n v="24"/>
    <n v="13"/>
    <n v="11"/>
    <d v="2011-08-02T21:20:31"/>
    <d v="2011-09-16T21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n v="24"/>
    <n v="13"/>
    <n v="11"/>
    <d v="2014-01-18T23:38:31"/>
    <d v="2014-03-01T17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n v="24"/>
    <n v="13"/>
    <n v="11"/>
    <d v="2016-07-25T10:51:56"/>
    <d v="2016-08-25T10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n v="24"/>
    <n v="13"/>
    <n v="11"/>
    <d v="2015-10-15T06:01:08"/>
    <d v="2015-11-14T07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n v="24"/>
    <n v="13"/>
    <n v="11"/>
    <d v="2016-01-01T13:43:28"/>
    <d v="2016-01-25T23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n v="24"/>
    <n v="13"/>
    <n v="11"/>
    <d v="2012-03-19T16:31:12"/>
    <d v="2012-05-03T16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n v="24"/>
    <n v="13"/>
    <n v="11"/>
    <d v="2015-12-29T17:16:32"/>
    <d v="2016-01-23T17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n v="24"/>
    <n v="13"/>
    <n v="11"/>
    <d v="2012-06-25T16:45:17"/>
    <d v="2012-07-30T05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n v="24"/>
    <n v="13"/>
    <n v="11"/>
    <d v="2012-08-23T17:01:40"/>
    <d v="2012-09-06T17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n v="24"/>
    <n v="13"/>
    <n v="11"/>
    <d v="2014-04-26T02:49:19"/>
    <d v="2014-05-19T02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n v="24"/>
    <n v="13"/>
    <n v="11"/>
    <d v="2014-12-07T18:45:47"/>
    <d v="2015-01-06T18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n v="24"/>
    <n v="13"/>
    <n v="11"/>
    <d v="2014-10-22T14:01:41"/>
    <d v="2014-11-21T15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n v="24"/>
    <n v="13"/>
    <n v="11"/>
    <d v="2015-07-26T22:49:51"/>
    <d v="2015-08-10T22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n v="24"/>
    <n v="13"/>
    <n v="11"/>
    <d v="2015-07-15T16:14:18"/>
    <d v="2015-08-15T06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n v="24"/>
    <n v="13"/>
    <n v="11"/>
    <d v="2016-06-28T01:49:40"/>
    <d v="2016-07-28T01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n v="24"/>
    <n v="13"/>
    <n v="11"/>
    <d v="2014-02-04T01:30:50"/>
    <d v="2014-03-07T22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n v="24"/>
    <n v="13"/>
    <n v="11"/>
    <d v="2015-04-18T00:52:52"/>
    <d v="2015-05-08T00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n v="24"/>
    <n v="13"/>
    <n v="11"/>
    <d v="2011-11-18T01:00:51"/>
    <d v="2011-12-18T00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n v="24"/>
    <n v="13"/>
    <n v="11"/>
    <d v="2011-08-08T17:12:51"/>
    <d v="2011-09-08T03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n v="24"/>
    <n v="13"/>
    <n v="11"/>
    <d v="2013-09-09T17:00:52"/>
    <d v="2013-10-10T17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n v="24"/>
    <n v="13"/>
    <n v="11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n v="24"/>
    <n v="13"/>
    <n v="11"/>
    <d v="2012-03-22T21:49:20"/>
    <d v="2012-04-27T21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n v="24"/>
    <n v="13"/>
    <n v="11"/>
    <d v="2012-06-22T13:33:26"/>
    <d v="2012-07-07T13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n v="24"/>
    <n v="13"/>
    <n v="11"/>
    <d v="2010-07-20T18:38:04"/>
    <d v="2010-09-01T03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n v="24"/>
    <n v="13"/>
    <n v="11"/>
    <d v="2015-03-15T19:02:06"/>
    <d v="2015-04-29T19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n v="24"/>
    <n v="13"/>
    <n v="11"/>
    <d v="2016-11-13T21:01:07"/>
    <d v="2016-12-14T12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n v="24"/>
    <n v="13"/>
    <n v="11"/>
    <d v="2014-04-16T15:15:47"/>
    <d v="2014-05-17T03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n v="24"/>
    <n v="13"/>
    <n v="11"/>
    <d v="2011-07-08T20:12:50"/>
    <d v="2011-08-07T20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n v="24"/>
    <n v="13"/>
    <n v="11"/>
    <d v="2015-10-15T12:56:57"/>
    <d v="2015-11-05T13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n v="24"/>
    <n v="13"/>
    <n v="11"/>
    <d v="2011-06-24T07:27:21"/>
    <d v="2011-08-10T07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n v="24"/>
    <n v="13"/>
    <n v="11"/>
    <d v="2014-01-07T15:04:22"/>
    <d v="2014-02-05T23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n v="24"/>
    <n v="13"/>
    <n v="11"/>
    <d v="2014-02-04T02:02:19"/>
    <d v="2014-03-06T02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n v="24"/>
    <n v="13"/>
    <n v="11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n v="24"/>
    <n v="13"/>
    <n v="11"/>
    <d v="2011-09-20T20:54:10"/>
    <d v="2011-11-19T21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n v="24"/>
    <n v="13"/>
    <n v="11"/>
    <d v="2013-09-26T17:39:50"/>
    <d v="2013-11-05T18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n v="24"/>
    <n v="13"/>
    <n v="11"/>
    <d v="2016-06-22T20:42:24"/>
    <d v="2016-07-22T20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n v="24"/>
    <n v="13"/>
    <n v="11"/>
    <d v="2015-04-19T23:33:17"/>
    <d v="2015-06-18T23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n v="24"/>
    <n v="13"/>
    <n v="11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n v="24"/>
    <n v="13"/>
    <n v="11"/>
    <d v="2012-07-09T17:49:38"/>
    <d v="2012-07-25T17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n v="24"/>
    <n v="13"/>
    <n v="11"/>
    <d v="2012-06-19T21:03:31"/>
    <d v="2012-07-19T21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n v="24"/>
    <n v="13"/>
    <n v="11"/>
    <d v="2013-09-12T01:31:05"/>
    <d v="2013-10-12T01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n v="24"/>
    <n v="13"/>
    <n v="11"/>
    <d v="2014-09-22T20:26:42"/>
    <d v="2014-10-17T12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n v="24"/>
    <n v="13"/>
    <n v="11"/>
    <d v="2014-01-09T09:30:31"/>
    <d v="2014-02-08T09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n v="24"/>
    <n v="13"/>
    <n v="11"/>
    <d v="2013-03-27T23:17:40"/>
    <d v="2013-04-08T04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n v="24"/>
    <n v="13"/>
    <n v="11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n v="24"/>
    <n v="13"/>
    <n v="11"/>
    <d v="2013-04-30T20:13:07"/>
    <d v="2013-06-29T20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n v="22"/>
    <n v="13"/>
    <n v="9"/>
    <d v="2014-02-12T05:40:31"/>
    <d v="2014-03-14T04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n v="22"/>
    <n v="13"/>
    <n v="9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n v="22"/>
    <n v="13"/>
    <n v="9"/>
    <d v="2014-08-12T06:14:57"/>
    <d v="2014-09-11T06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n v="22"/>
    <n v="13"/>
    <n v="9"/>
    <d v="2013-05-06T22:13:50"/>
    <d v="2013-06-05T22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n v="22"/>
    <n v="13"/>
    <n v="9"/>
    <d v="2012-01-26T09:01:39"/>
    <d v="2012-03-26T08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n v="22"/>
    <n v="13"/>
    <n v="9"/>
    <d v="2015-09-28T20:40:04"/>
    <d v="2015-11-27T21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n v="22"/>
    <n v="13"/>
    <n v="9"/>
    <d v="2016-01-31T17:05:14"/>
    <d v="2016-03-01T17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n v="22"/>
    <n v="13"/>
    <n v="9"/>
    <d v="2015-10-08T21:49:00"/>
    <d v="2015-10-22T18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n v="22"/>
    <n v="13"/>
    <n v="9"/>
    <d v="2014-05-19T18:24:05"/>
    <d v="2014-06-16T22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n v="22"/>
    <n v="13"/>
    <n v="9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n v="22"/>
    <n v="13"/>
    <n v="9"/>
    <d v="2013-08-27T02:34:27"/>
    <d v="2013-09-11T02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n v="22"/>
    <n v="13"/>
    <n v="9"/>
    <d v="2016-06-05T20:54:43"/>
    <d v="2016-07-05T20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n v="22"/>
    <n v="13"/>
    <n v="9"/>
    <d v="2015-08-22T17:26:21"/>
    <d v="2015-10-21T17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n v="22"/>
    <n v="13"/>
    <n v="9"/>
    <d v="2015-08-12T15:07:02"/>
    <d v="2015-10-11T15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n v="22"/>
    <n v="13"/>
    <n v="9"/>
    <d v="2013-10-29T20:01:42"/>
    <d v="2013-12-01T21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n v="22"/>
    <n v="13"/>
    <n v="9"/>
    <d v="2013-08-14T17:56:20"/>
    <d v="2013-09-13T17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n v="22"/>
    <n v="13"/>
    <n v="9"/>
    <d v="2013-07-01T08:41:53"/>
    <d v="2013-07-31T08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n v="22"/>
    <n v="13"/>
    <n v="9"/>
    <d v="2016-08-09T07:38:46"/>
    <d v="2016-10-08T07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n v="22"/>
    <n v="13"/>
    <n v="9"/>
    <d v="2015-10-19T06:15:58"/>
    <d v="2015-11-18T07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n v="22"/>
    <n v="13"/>
    <n v="9"/>
    <d v="2014-10-07T18:16:58"/>
    <d v="2014-10-17T18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n v="22"/>
    <n v="13"/>
    <n v="9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n v="22"/>
    <n v="13"/>
    <n v="9"/>
    <d v="2013-10-03T19:03:16"/>
    <d v="2013-11-02T19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n v="22"/>
    <n v="13"/>
    <n v="9"/>
    <d v="2015-01-20T21:19:43"/>
    <d v="2015-02-19T21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n v="22"/>
    <n v="13"/>
    <n v="9"/>
    <d v="2014-01-11T00:21:41"/>
    <d v="2014-02-10T00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n v="22"/>
    <n v="13"/>
    <n v="9"/>
    <d v="2011-12-17T21:46:01"/>
    <d v="2012-02-15T21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n v="22"/>
    <n v="13"/>
    <n v="9"/>
    <d v="2015-05-06T08:02:55"/>
    <d v="2015-05-21T08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n v="22"/>
    <n v="13"/>
    <n v="9"/>
    <d v="2015-02-02T02:00:20"/>
    <d v="2015-03-04T02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n v="22"/>
    <n v="13"/>
    <n v="9"/>
    <d v="2013-02-26T13:19:23"/>
    <d v="2013-03-23T12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n v="22"/>
    <n v="13"/>
    <n v="9"/>
    <d v="2014-04-24T18:11:35"/>
    <d v="2014-05-14T18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n v="22"/>
    <n v="13"/>
    <n v="9"/>
    <d v="2013-09-17T13:38:05"/>
    <d v="2013-10-17T13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n v="22"/>
    <n v="13"/>
    <n v="9"/>
    <d v="2014-01-15T22:43:20"/>
    <d v="2014-02-14T22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n v="22"/>
    <n v="13"/>
    <n v="9"/>
    <d v="2013-12-26T17:09:51"/>
    <d v="2014-01-25T17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n v="22"/>
    <n v="13"/>
    <n v="9"/>
    <d v="2015-04-13T16:53:35"/>
    <d v="2015-05-13T16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n v="22"/>
    <n v="13"/>
    <n v="9"/>
    <d v="2015-02-03T19:47:59"/>
    <d v="2015-02-19T19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n v="22"/>
    <n v="13"/>
    <n v="9"/>
    <d v="2014-10-26T17:12:51"/>
    <d v="2014-11-26T13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n v="22"/>
    <n v="13"/>
    <n v="9"/>
    <d v="2012-03-03T00:03:42"/>
    <d v="2012-04-17T00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n v="22"/>
    <n v="13"/>
    <n v="9"/>
    <d v="2013-09-30T16:40:01"/>
    <d v="2013-10-22T03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n v="22"/>
    <n v="13"/>
    <n v="9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n v="22"/>
    <n v="13"/>
    <n v="9"/>
    <d v="2013-04-14T16:47:40"/>
    <d v="2013-05-14T16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n v="22"/>
    <n v="13"/>
    <n v="9"/>
    <d v="2011-09-14T15:22:07"/>
    <d v="2011-11-13T16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n v="22"/>
    <n v="13"/>
    <n v="9"/>
    <d v="2014-04-30T13:01:15"/>
    <d v="2014-06-01T04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n v="22"/>
    <n v="13"/>
    <n v="9"/>
    <d v="2013-05-13T20:19:27"/>
    <d v="2013-06-02T20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n v="22"/>
    <n v="13"/>
    <n v="9"/>
    <d v="2011-06-11T03:02:21"/>
    <d v="2011-08-10T03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n v="22"/>
    <n v="13"/>
    <n v="9"/>
    <d v="2011-07-26T17:02:33"/>
    <d v="2011-09-24T17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n v="22"/>
    <n v="13"/>
    <n v="9"/>
    <d v="2016-04-28T20:22:15"/>
    <d v="2016-05-18T20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n v="22"/>
    <n v="13"/>
    <n v="9"/>
    <d v="2014-06-11T02:52:54"/>
    <d v="2014-06-27T02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n v="22"/>
    <n v="13"/>
    <n v="9"/>
    <d v="2012-08-08T22:37:44"/>
    <d v="2012-09-07T22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n v="22"/>
    <n v="13"/>
    <n v="9"/>
    <d v="2012-08-14T16:18:54"/>
    <d v="2012-09-28T16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n v="22"/>
    <n v="13"/>
    <n v="9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n v="22"/>
    <n v="13"/>
    <n v="9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n v="22"/>
    <n v="13"/>
    <n v="9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n v="22"/>
    <n v="13"/>
    <n v="9"/>
    <d v="2014-03-05T17:19:39"/>
    <d v="2014-04-19T16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n v="22"/>
    <n v="13"/>
    <n v="9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n v="22"/>
    <n v="13"/>
    <n v="9"/>
    <d v="2014-08-18T16:45:19"/>
    <d v="2014-09-17T16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n v="22"/>
    <n v="13"/>
    <n v="9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n v="22"/>
    <n v="13"/>
    <n v="9"/>
    <d v="2015-04-06T02:04:03"/>
    <d v="2015-05-06T02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n v="22"/>
    <n v="13"/>
    <n v="9"/>
    <d v="2014-04-28T23:24:01"/>
    <d v="2014-06-03T03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n v="22"/>
    <n v="13"/>
    <n v="9"/>
    <d v="2012-03-19T20:02:14"/>
    <d v="2012-05-18T20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n v="22"/>
    <n v="13"/>
    <n v="9"/>
    <d v="2015-03-02T21:51:49"/>
    <d v="2015-04-01T20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n v="22"/>
    <n v="13"/>
    <n v="9"/>
    <d v="2014-09-22T09:47:15"/>
    <d v="2014-11-21T10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n v="22"/>
    <n v="13"/>
    <n v="9"/>
    <d v="2013-07-10T12:00:15"/>
    <d v="2013-08-09T12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n v="22"/>
    <n v="13"/>
    <n v="9"/>
    <d v="2012-09-10T16:08:09"/>
    <d v="2012-10-10T16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n v="22"/>
    <n v="13"/>
    <n v="9"/>
    <d v="2016-03-18T21:31:30"/>
    <d v="2016-04-14T14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n v="22"/>
    <n v="13"/>
    <n v="9"/>
    <d v="2012-11-30T04:44:32"/>
    <d v="2013-01-29T04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n v="22"/>
    <n v="13"/>
    <n v="9"/>
    <d v="2015-09-25T22:32:52"/>
    <d v="2015-11-05T23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n v="22"/>
    <n v="13"/>
    <n v="9"/>
    <d v="2013-04-17T12:08:19"/>
    <d v="2013-05-17T12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n v="22"/>
    <n v="13"/>
    <n v="9"/>
    <d v="2014-05-02T22:37:19"/>
    <d v="2014-06-01T22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n v="22"/>
    <n v="13"/>
    <n v="9"/>
    <d v="2016-10-26T14:16:34"/>
    <d v="2016-12-25T15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n v="22"/>
    <n v="13"/>
    <n v="9"/>
    <d v="2016-12-10T01:18:20"/>
    <d v="2017-01-09T01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n v="22"/>
    <n v="13"/>
    <n v="9"/>
    <d v="2011-12-05T11:33:36"/>
    <d v="2012-01-05T11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n v="22"/>
    <n v="13"/>
    <n v="9"/>
    <d v="2012-07-23T23:14:45"/>
    <d v="2012-08-22T23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n v="22"/>
    <n v="13"/>
    <n v="9"/>
    <d v="2015-12-28T23:34:59"/>
    <d v="2016-01-27T23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n v="22"/>
    <n v="13"/>
    <n v="9"/>
    <d v="2016-08-14T00:50:30"/>
    <d v="2016-10-13T00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n v="22"/>
    <n v="13"/>
    <n v="9"/>
    <d v="2015-04-20T17:25:38"/>
    <d v="2015-05-20T17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n v="22"/>
    <n v="13"/>
    <n v="9"/>
    <d v="2014-06-09T19:56:05"/>
    <d v="2014-07-03T03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n v="22"/>
    <n v="13"/>
    <n v="9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n v="22"/>
    <n v="13"/>
    <n v="9"/>
    <d v="2013-12-12T22:21:14"/>
    <d v="2014-02-10T22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n v="22"/>
    <n v="13"/>
    <n v="9"/>
    <d v="2014-11-02T00:54:25"/>
    <d v="2014-12-25T05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n v="22"/>
    <n v="13"/>
    <n v="9"/>
    <d v="2011-11-11T18:17:29"/>
    <d v="2011-12-23T18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n v="22"/>
    <n v="13"/>
    <n v="9"/>
    <d v="2009-08-18T21:29:28"/>
    <d v="2009-10-12T20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n v="22"/>
    <n v="13"/>
    <n v="9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n v="22"/>
    <n v="13"/>
    <n v="9"/>
    <d v="2011-06-09T05:37:31"/>
    <d v="2011-07-09T05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n v="22"/>
    <n v="13"/>
    <n v="9"/>
    <d v="2012-02-17T13:17:05"/>
    <d v="2012-03-18T12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n v="22"/>
    <n v="13"/>
    <n v="9"/>
    <d v="2014-12-18T12:38:23"/>
    <d v="2015-01-17T12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n v="22"/>
    <n v="13"/>
    <n v="9"/>
    <d v="2012-02-10T23:36:27"/>
    <d v="2012-04-10T22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n v="22"/>
    <n v="13"/>
    <n v="9"/>
    <d v="2015-11-10T02:21:26"/>
    <d v="2015-12-25T02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n v="22"/>
    <n v="13"/>
    <n v="9"/>
    <d v="2013-07-11T13:15:20"/>
    <d v="2013-08-10T13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n v="22"/>
    <n v="13"/>
    <n v="9"/>
    <d v="2012-09-04T23:00:57"/>
    <d v="2012-10-19T23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n v="22"/>
    <n v="13"/>
    <n v="9"/>
    <d v="2012-03-27T00:35:01"/>
    <d v="2012-05-25T14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n v="22"/>
    <n v="13"/>
    <n v="9"/>
    <d v="2015-05-29T15:09:30"/>
    <d v="2015-06-28T15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n v="22"/>
    <n v="13"/>
    <n v="9"/>
    <d v="2016-01-31T04:13:59"/>
    <d v="2016-03-01T04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n v="22"/>
    <n v="13"/>
    <n v="9"/>
    <d v="2013-03-07T07:16:22"/>
    <d v="2013-04-06T06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n v="22"/>
    <n v="13"/>
    <n v="9"/>
    <d v="2016-10-06T17:48:47"/>
    <d v="2016-11-20T18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n v="22"/>
    <n v="13"/>
    <n v="9"/>
    <d v="2016-07-01T15:41:45"/>
    <d v="2016-08-15T07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n v="22"/>
    <n v="13"/>
    <n v="9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n v="22"/>
    <n v="13"/>
    <n v="9"/>
    <d v="2015-11-19T11:46:41"/>
    <d v="2015-12-29T11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n v="22"/>
    <n v="13"/>
    <n v="9"/>
    <d v="2015-03-28T18:41:20"/>
    <d v="2015-05-27T18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n v="22"/>
    <n v="13"/>
    <n v="9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n v="22"/>
    <n v="13"/>
    <n v="9"/>
    <d v="2015-08-07T14:47:04"/>
    <d v="2015-09-06T14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n v="22"/>
    <n v="13"/>
    <n v="9"/>
    <d v="2012-11-05T09:23:41"/>
    <d v="2012-12-05T09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n v="13"/>
    <n v="8"/>
    <n v="5"/>
    <d v="2015-11-10T16:51:01"/>
    <d v="2015-12-10T16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n v="13"/>
    <n v="8"/>
    <n v="5"/>
    <d v="2016-10-03T02:13:39"/>
    <d v="2016-11-01T04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n v="13"/>
    <n v="8"/>
    <n v="5"/>
    <d v="2016-03-01T00:58:45"/>
    <d v="2016-03-20T23:58:45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n v="13"/>
    <n v="8"/>
    <n v="5"/>
    <d v="2015-08-22T03:11:16"/>
    <d v="2015-09-21T03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n v="13"/>
    <n v="8"/>
    <n v="5"/>
    <d v="2016-05-02T17:12:49"/>
    <d v="2016-06-01T17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n v="13"/>
    <n v="8"/>
    <n v="5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n v="13"/>
    <n v="8"/>
    <n v="5"/>
    <d v="2015-07-07T14:12:24"/>
    <d v="2015-08-07T17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n v="13"/>
    <n v="8"/>
    <n v="5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n v="13"/>
    <n v="8"/>
    <n v="5"/>
    <d v="2015-05-31T22:05:07"/>
    <d v="2015-06-21T21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n v="13"/>
    <n v="8"/>
    <n v="5"/>
    <d v="2016-12-21T00:44:54"/>
    <d v="2017-01-11T05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n v="13"/>
    <n v="8"/>
    <n v="5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n v="13"/>
    <n v="8"/>
    <n v="5"/>
    <d v="2016-11-02T01:33:49"/>
    <d v="2016-12-17T06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n v="13"/>
    <n v="8"/>
    <n v="5"/>
    <d v="2016-04-13T00:10:08"/>
    <d v="2016-05-13T00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n v="13"/>
    <n v="8"/>
    <n v="5"/>
    <d v="2016-04-22T10:26:05"/>
    <d v="2016-05-16T10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n v="13"/>
    <n v="8"/>
    <n v="5"/>
    <d v="2015-09-23T19:27:50"/>
    <d v="2015-11-01T23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n v="13"/>
    <n v="8"/>
    <n v="5"/>
    <d v="2016-12-07T13:05:05"/>
    <d v="2017-01-06T13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n v="13"/>
    <n v="8"/>
    <n v="5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n v="13"/>
    <n v="8"/>
    <n v="5"/>
    <d v="2015-10-05T18:26:31"/>
    <d v="2015-11-04T19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n v="13"/>
    <n v="8"/>
    <n v="5"/>
    <d v="2016-04-13T19:04:23"/>
    <d v="2016-05-13T19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n v="13"/>
    <n v="8"/>
    <n v="5"/>
    <d v="2016-06-14T01:11:47"/>
    <d v="2016-07-05T01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n v="14"/>
    <n v="11"/>
    <n v="3"/>
    <d v="2015-01-05T19:36:46"/>
    <d v="2015-02-04T19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n v="14"/>
    <n v="11"/>
    <n v="3"/>
    <d v="2015-09-29T01:07:14"/>
    <d v="2015-10-29T01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n v="14"/>
    <n v="11"/>
    <n v="3"/>
    <d v="2016-03-04T17:41:56"/>
    <d v="2016-05-03T16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n v="14"/>
    <n v="11"/>
    <n v="3"/>
    <d v="2014-10-02T02:12:42"/>
    <d v="2014-11-01T02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n v="14"/>
    <n v="11"/>
    <n v="3"/>
    <d v="2016-06-04T15:46:00"/>
    <d v="2016-07-04T15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n v="14"/>
    <n v="11"/>
    <n v="3"/>
    <d v="2015-10-06T14:13:09"/>
    <d v="2015-11-15T15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n v="14"/>
    <n v="11"/>
    <n v="3"/>
    <d v="2015-09-02T16:01:55"/>
    <d v="2015-10-17T16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n v="14"/>
    <n v="11"/>
    <n v="3"/>
    <d v="2016-01-11T16:42:44"/>
    <d v="2016-02-10T16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n v="14"/>
    <n v="11"/>
    <n v="3"/>
    <d v="2015-09-29T21:40:48"/>
    <d v="2015-10-29T21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n v="14"/>
    <n v="11"/>
    <n v="3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n v="14"/>
    <n v="11"/>
    <n v="3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n v="14"/>
    <n v="11"/>
    <n v="3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n v="14"/>
    <n v="11"/>
    <n v="3"/>
    <d v="2015-11-10T14:48:16"/>
    <d v="2016-01-09T14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n v="14"/>
    <n v="11"/>
    <n v="3"/>
    <d v="2014-10-15T17:16:31"/>
    <d v="2014-11-14T18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n v="14"/>
    <n v="11"/>
    <n v="3"/>
    <d v="2014-09-19T16:26:12"/>
    <d v="2014-10-19T16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n v="14"/>
    <n v="11"/>
    <n v="3"/>
    <d v="2016-05-13T08:29:03"/>
    <d v="2016-06-12T08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n v="14"/>
    <n v="11"/>
    <n v="3"/>
    <d v="2015-12-07T20:38:37"/>
    <d v="2016-01-06T20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n v="14"/>
    <n v="11"/>
    <n v="3"/>
    <d v="2016-11-02T22:36:43"/>
    <d v="2016-12-02T23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n v="14"/>
    <n v="11"/>
    <n v="3"/>
    <d v="2015-02-22T21:11:45"/>
    <d v="2015-03-24T20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n v="14"/>
    <n v="11"/>
    <n v="3"/>
    <d v="2015-11-13T06:47:40"/>
    <d v="2015-12-13T06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n v="14"/>
    <n v="11"/>
    <n v="3"/>
    <d v="2014-11-17T18:30:45"/>
    <d v="2014-12-17T18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n v="14"/>
    <n v="11"/>
    <n v="3"/>
    <d v="2015-09-21T15:48:33"/>
    <d v="2015-10-26T15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n v="14"/>
    <n v="11"/>
    <n v="3"/>
    <d v="2016-11-18T09:20:15"/>
    <d v="2016-12-18T09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n v="14"/>
    <n v="11"/>
    <n v="3"/>
    <d v="2015-01-18T01:40:47"/>
    <d v="2015-02-17T01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n v="14"/>
    <n v="11"/>
    <n v="3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n v="14"/>
    <n v="11"/>
    <n v="3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n v="14"/>
    <n v="11"/>
    <n v="3"/>
    <d v="2016-06-14T16:25:33"/>
    <d v="2016-07-14T16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n v="14"/>
    <n v="11"/>
    <n v="3"/>
    <d v="2014-12-02T20:13:14"/>
    <d v="2015-01-01T20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n v="14"/>
    <n v="11"/>
    <n v="3"/>
    <d v="2015-12-10T22:07:03"/>
    <d v="2016-01-16T11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n v="14"/>
    <n v="11"/>
    <n v="3"/>
    <d v="2015-12-02T20:20:12"/>
    <d v="2016-01-01T20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n v="14"/>
    <n v="11"/>
    <n v="3"/>
    <d v="2016-01-19T19:09:29"/>
    <d v="2016-02-18T19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n v="14"/>
    <n v="11"/>
    <n v="3"/>
    <d v="2015-07-07T19:35:23"/>
    <d v="2015-07-27T03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n v="14"/>
    <n v="11"/>
    <n v="3"/>
    <d v="2015-10-05T17:11:28"/>
    <d v="2015-11-04T18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n v="14"/>
    <n v="11"/>
    <n v="3"/>
    <d v="2014-11-20T01:12:11"/>
    <d v="2015-01-18T01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n v="14"/>
    <n v="11"/>
    <n v="3"/>
    <d v="2016-09-19T10:38:27"/>
    <d v="2016-10-19T10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n v="14"/>
    <n v="11"/>
    <n v="3"/>
    <d v="2015-05-14T16:37:23"/>
    <d v="2015-06-13T16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n v="14"/>
    <n v="11"/>
    <n v="3"/>
    <d v="2015-01-27T11:19:12"/>
    <d v="2015-03-28T10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n v="14"/>
    <n v="11"/>
    <n v="3"/>
    <d v="2016-03-21T14:08:22"/>
    <d v="2016-05-20T14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n v="14"/>
    <n v="11"/>
    <n v="3"/>
    <d v="2015-08-14T13:53:13"/>
    <d v="2015-09-07T13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n v="14"/>
    <n v="11"/>
    <n v="3"/>
    <d v="2014-11-25T20:27:03"/>
    <d v="2014-12-25T20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n v="14"/>
    <n v="11"/>
    <n v="3"/>
    <d v="2016-08-23T21:47:47"/>
    <d v="2016-09-22T21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n v="14"/>
    <n v="11"/>
    <n v="3"/>
    <d v="2015-07-03T00:18:24"/>
    <d v="2015-08-02T00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n v="14"/>
    <n v="11"/>
    <n v="3"/>
    <d v="2015-02-20T17:45:19"/>
    <d v="2015-03-15T18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n v="14"/>
    <n v="11"/>
    <n v="3"/>
    <d v="2015-02-17T22:31:27"/>
    <d v="2015-03-19T21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n v="14"/>
    <n v="11"/>
    <n v="3"/>
    <d v="2015-02-14T17:11:56"/>
    <d v="2015-03-16T16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n v="14"/>
    <n v="11"/>
    <n v="3"/>
    <d v="2015-10-06T09:22:57"/>
    <d v="2015-12-01T00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n v="14"/>
    <n v="11"/>
    <n v="3"/>
    <d v="2015-01-16T20:30:07"/>
    <d v="2015-02-15T20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n v="14"/>
    <n v="11"/>
    <n v="3"/>
    <d v="2015-03-17T18:10:33"/>
    <d v="2015-04-16T18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n v="14"/>
    <n v="11"/>
    <n v="3"/>
    <d v="2016-09-18T18:28:06"/>
    <d v="2016-11-17T19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n v="14"/>
    <n v="11"/>
    <n v="3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n v="14"/>
    <n v="11"/>
    <n v="3"/>
    <d v="2016-01-08T13:18:51"/>
    <d v="2016-02-08T13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n v="14"/>
    <n v="11"/>
    <n v="3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n v="14"/>
    <n v="11"/>
    <n v="3"/>
    <d v="2014-11-03T05:34:20"/>
    <d v="2014-12-03T05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n v="14"/>
    <n v="11"/>
    <n v="3"/>
    <d v="2015-03-07T16:15:45"/>
    <d v="2015-04-06T15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n v="14"/>
    <n v="11"/>
    <n v="3"/>
    <d v="2016-03-17T18:43:26"/>
    <d v="2016-04-16T18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n v="14"/>
    <n v="11"/>
    <n v="3"/>
    <d v="2015-03-20T01:40:38"/>
    <d v="2015-05-04T01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n v="14"/>
    <n v="11"/>
    <n v="3"/>
    <d v="2016-10-03T21:31:32"/>
    <d v="2016-11-02T21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n v="14"/>
    <n v="11"/>
    <n v="3"/>
    <d v="2016-06-24T16:55:35"/>
    <d v="2016-07-31T16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n v="14"/>
    <n v="11"/>
    <n v="3"/>
    <d v="2014-11-05T00:03:01"/>
    <d v="2014-12-05T00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n v="14"/>
    <n v="11"/>
    <n v="3"/>
    <d v="2015-02-12T19:30:02"/>
    <d v="2015-03-08T15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n v="14"/>
    <n v="11"/>
    <n v="3"/>
    <d v="2015-03-10T19:09:22"/>
    <d v="2015-05-09T19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n v="14"/>
    <n v="11"/>
    <n v="3"/>
    <d v="2014-11-26T20:35:39"/>
    <d v="2014-12-26T20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n v="14"/>
    <n v="11"/>
    <n v="3"/>
    <d v="2015-05-19T19:03:35"/>
    <d v="2015-06-18T19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n v="14"/>
    <n v="11"/>
    <n v="3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n v="14"/>
    <n v="11"/>
    <n v="3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n v="14"/>
    <n v="11"/>
    <n v="3"/>
    <d v="2015-07-09T08:35:08"/>
    <d v="2015-08-23T08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n v="14"/>
    <n v="11"/>
    <n v="3"/>
    <d v="2015-04-08T15:36:49"/>
    <d v="2015-05-24T15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n v="14"/>
    <n v="11"/>
    <n v="3"/>
    <d v="2015-10-23T19:48:56"/>
    <d v="2015-11-22T20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n v="14"/>
    <n v="11"/>
    <n v="3"/>
    <d v="2015-05-16T22:06:20"/>
    <d v="2015-06-15T22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n v="14"/>
    <n v="11"/>
    <n v="3"/>
    <d v="2015-10-30T00:49:04"/>
    <d v="2015-11-29T01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n v="14"/>
    <n v="11"/>
    <n v="3"/>
    <d v="2015-03-23T19:56:26"/>
    <d v="2015-04-22T19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n v="14"/>
    <n v="11"/>
    <n v="3"/>
    <d v="2015-11-20T13:27:17"/>
    <d v="2016-01-19T13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n v="14"/>
    <n v="11"/>
    <n v="3"/>
    <d v="2016-08-03T00:45:46"/>
    <d v="2016-09-02T00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n v="14"/>
    <n v="11"/>
    <n v="3"/>
    <d v="2015-08-31T11:55:20"/>
    <d v="2015-10-01T04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n v="14"/>
    <n v="11"/>
    <n v="3"/>
    <d v="2016-05-25T01:29:00"/>
    <d v="2016-06-24T01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n v="14"/>
    <n v="11"/>
    <n v="3"/>
    <d v="2015-08-26T02:55:59"/>
    <d v="2015-09-25T02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n v="14"/>
    <n v="11"/>
    <n v="3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n v="14"/>
    <n v="11"/>
    <n v="3"/>
    <d v="2015-03-24T08:14:03"/>
    <d v="2015-05-08T08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n v="14"/>
    <n v="11"/>
    <n v="3"/>
    <d v="2015-11-09T19:26:43"/>
    <d v="2015-12-09T19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n v="14"/>
    <n v="11"/>
    <n v="3"/>
    <d v="2014-09-26T15:36:30"/>
    <d v="2014-11-25T16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n v="14"/>
    <n v="11"/>
    <n v="3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n v="14"/>
    <n v="11"/>
    <n v="3"/>
    <d v="2016-06-07T23:42:17"/>
    <d v="2016-07-07T23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n v="14"/>
    <n v="11"/>
    <n v="3"/>
    <d v="2016-06-11T18:35:38"/>
    <d v="2016-07-01T18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n v="14"/>
    <n v="11"/>
    <n v="3"/>
    <d v="2015-04-28T00:13:17"/>
    <d v="2015-05-28T00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n v="14"/>
    <n v="11"/>
    <n v="3"/>
    <d v="2015-04-14T23:44:01"/>
    <d v="2015-05-14T23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n v="14"/>
    <n v="11"/>
    <n v="3"/>
    <d v="2017-02-24T21:29:37"/>
    <d v="2017-03-26T20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n v="14"/>
    <n v="11"/>
    <n v="3"/>
    <d v="2015-07-13T13:25:39"/>
    <d v="2015-08-15T13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n v="14"/>
    <n v="11"/>
    <n v="3"/>
    <d v="2016-01-15T07:21:51"/>
    <d v="2016-03-14T23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n v="14"/>
    <n v="11"/>
    <n v="3"/>
    <d v="2014-06-13T16:37:37"/>
    <d v="2014-07-13T16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n v="14"/>
    <n v="11"/>
    <n v="3"/>
    <d v="2016-04-14T15:18:28"/>
    <d v="2016-05-14T15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n v="14"/>
    <n v="11"/>
    <n v="3"/>
    <d v="2015-08-07T14:52:01"/>
    <d v="2015-09-06T05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n v="14"/>
    <n v="11"/>
    <n v="3"/>
    <d v="2016-04-29T18:32:09"/>
    <d v="2016-05-28T18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n v="14"/>
    <n v="11"/>
    <n v="3"/>
    <d v="2015-10-26T15:49:25"/>
    <d v="2015-11-25T16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n v="14"/>
    <n v="11"/>
    <n v="3"/>
    <d v="2016-05-17T07:11:02"/>
    <d v="2016-06-17T23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n v="14"/>
    <n v="11"/>
    <n v="3"/>
    <d v="2015-01-27T22:17:09"/>
    <d v="2015-02-26T22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n v="14"/>
    <n v="11"/>
    <n v="3"/>
    <d v="2015-03-13T02:12:42"/>
    <d v="2015-04-12T02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n v="14"/>
    <n v="11"/>
    <n v="3"/>
    <d v="2015-05-07T10:55:50"/>
    <d v="2015-06-06T10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n v="14"/>
    <n v="11"/>
    <n v="3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n v="14"/>
    <n v="11"/>
    <n v="3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n v="14"/>
    <n v="11"/>
    <n v="3"/>
    <d v="2014-08-14T13:59:55"/>
    <d v="2014-10-13T13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n v="20"/>
    <n v="11"/>
    <n v="9"/>
    <d v="2016-11-09T10:05:15"/>
    <d v="2016-11-24T23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n v="20"/>
    <n v="11"/>
    <n v="9"/>
    <d v="2015-07-14T13:40:48"/>
    <d v="2015-08-13T13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n v="20"/>
    <n v="11"/>
    <n v="9"/>
    <d v="2015-07-14T15:37:54"/>
    <d v="2015-08-19T15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n v="20"/>
    <n v="11"/>
    <n v="9"/>
    <d v="2015-04-06T15:24:35"/>
    <d v="2015-05-31T15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n v="20"/>
    <n v="11"/>
    <n v="9"/>
    <d v="2014-09-16T15:58:59"/>
    <d v="2014-10-29T01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n v="20"/>
    <n v="11"/>
    <n v="9"/>
    <d v="2016-07-13T00:37:54"/>
    <d v="2016-08-12T00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n v="20"/>
    <n v="11"/>
    <n v="9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n v="20"/>
    <n v="11"/>
    <n v="9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n v="20"/>
    <n v="11"/>
    <n v="9"/>
    <d v="2014-09-09T16:38:28"/>
    <d v="2014-10-14T16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n v="20"/>
    <n v="11"/>
    <n v="9"/>
    <d v="2014-08-26T21:53:33"/>
    <d v="2014-09-16T21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n v="20"/>
    <n v="11"/>
    <n v="9"/>
    <d v="2014-10-20T00:53:04"/>
    <d v="2014-12-19T01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n v="20"/>
    <n v="11"/>
    <n v="9"/>
    <d v="2014-11-13T00:25:11"/>
    <d v="2014-12-13T00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n v="20"/>
    <n v="11"/>
    <n v="9"/>
    <d v="2016-11-01T16:34:10"/>
    <d v="2016-12-01T17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n v="20"/>
    <n v="11"/>
    <n v="9"/>
    <d v="2015-07-14T14:50:40"/>
    <d v="2015-08-20T14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n v="20"/>
    <n v="11"/>
    <n v="9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n v="20"/>
    <n v="11"/>
    <n v="9"/>
    <d v="2015-02-10T22:58:32"/>
    <d v="2015-03-12T21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n v="20"/>
    <n v="11"/>
    <n v="9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n v="20"/>
    <n v="11"/>
    <n v="9"/>
    <d v="2015-11-23T20:17:52"/>
    <d v="2015-12-23T20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n v="20"/>
    <n v="11"/>
    <n v="9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n v="20"/>
    <n v="11"/>
    <n v="9"/>
    <d v="2015-07-24T14:14:55"/>
    <d v="2015-08-23T14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n v="20"/>
    <n v="11"/>
    <n v="9"/>
    <d v="2014-10-10T17:47:59"/>
    <d v="2014-11-09T18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n v="20"/>
    <n v="11"/>
    <n v="9"/>
    <d v="2016-09-23T15:29:19"/>
    <d v="2016-10-23T15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n v="20"/>
    <n v="11"/>
    <n v="9"/>
    <d v="2014-12-17T10:30:47"/>
    <d v="2015-01-16T10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n v="20"/>
    <n v="11"/>
    <n v="9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n v="20"/>
    <n v="11"/>
    <n v="9"/>
    <d v="2015-03-14T15:59:35"/>
    <d v="2015-04-13T15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n v="20"/>
    <n v="11"/>
    <n v="9"/>
    <d v="2016-11-14T17:04:21"/>
    <d v="2017-01-13T17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n v="20"/>
    <n v="11"/>
    <n v="9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n v="20"/>
    <n v="11"/>
    <n v="9"/>
    <d v="2016-09-19T08:57:43"/>
    <d v="2016-10-29T08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n v="20"/>
    <n v="11"/>
    <n v="9"/>
    <d v="2015-03-27T19:57:02"/>
    <d v="2015-05-11T19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n v="20"/>
    <n v="11"/>
    <n v="9"/>
    <d v="2016-06-06T15:00:58"/>
    <d v="2016-07-06T15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n v="20"/>
    <n v="11"/>
    <n v="9"/>
    <d v="2016-05-16T17:02:00"/>
    <d v="2016-06-19T08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n v="20"/>
    <n v="11"/>
    <n v="9"/>
    <d v="2014-12-11T16:37:32"/>
    <d v="2015-01-14T04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n v="20"/>
    <n v="11"/>
    <n v="9"/>
    <d v="2014-12-01T05:16:04"/>
    <d v="2015-01-01T04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n v="20"/>
    <n v="11"/>
    <n v="9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n v="20"/>
    <n v="11"/>
    <n v="9"/>
    <d v="2014-06-13T02:47:07"/>
    <d v="2014-08-12T02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n v="20"/>
    <n v="11"/>
    <n v="9"/>
    <d v="2014-12-02T22:20:04"/>
    <d v="2015-01-01T06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n v="20"/>
    <n v="11"/>
    <n v="9"/>
    <d v="2015-01-08T18:26:21"/>
    <d v="2015-02-07T18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n v="20"/>
    <n v="11"/>
    <n v="9"/>
    <d v="2016-05-14T09:41:35"/>
    <d v="2016-06-28T09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n v="20"/>
    <n v="11"/>
    <n v="9"/>
    <d v="2016-04-21T09:02:18"/>
    <d v="2016-05-21T09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n v="20"/>
    <n v="11"/>
    <n v="9"/>
    <d v="2016-07-05T16:41:49"/>
    <d v="2016-09-03T16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n v="20"/>
    <n v="11"/>
    <n v="9"/>
    <d v="2014-08-13T12:02:11"/>
    <d v="2014-09-17T12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n v="20"/>
    <n v="11"/>
    <n v="9"/>
    <d v="2016-09-26T19:20:04"/>
    <d v="2016-10-26T19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n v="20"/>
    <n v="11"/>
    <n v="9"/>
    <d v="2017-02-12T18:22:02"/>
    <d v="2017-03-14T17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n v="20"/>
    <n v="11"/>
    <n v="9"/>
    <d v="2016-09-21T21:36:04"/>
    <d v="2016-10-31T21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n v="20"/>
    <n v="11"/>
    <n v="9"/>
    <d v="2014-06-19T11:21:31"/>
    <d v="2014-07-25T03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n v="20"/>
    <n v="11"/>
    <n v="9"/>
    <d v="2014-11-28T20:47:52"/>
    <d v="2015-01-12T20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n v="20"/>
    <n v="11"/>
    <n v="9"/>
    <d v="2015-07-04T16:09:30"/>
    <d v="2015-08-03T16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n v="20"/>
    <n v="11"/>
    <n v="9"/>
    <d v="2016-12-07T18:00:53"/>
    <d v="2017-02-05T18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n v="20"/>
    <n v="11"/>
    <n v="9"/>
    <d v="2015-09-15T02:30:53"/>
    <d v="2015-10-15T02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n v="20"/>
    <n v="11"/>
    <n v="9"/>
    <d v="2016-11-01T16:01:37"/>
    <d v="2016-12-08T04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n v="20"/>
    <n v="11"/>
    <n v="9"/>
    <d v="2016-07-28T15:14:01"/>
    <d v="2016-09-09T06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n v="20"/>
    <n v="11"/>
    <n v="9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n v="20"/>
    <n v="11"/>
    <n v="9"/>
    <d v="2016-11-22T09:01:03"/>
    <d v="2016-12-22T09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n v="20"/>
    <n v="11"/>
    <n v="9"/>
    <d v="2015-03-31T19:23:47"/>
    <d v="2015-04-30T19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n v="20"/>
    <n v="11"/>
    <n v="9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n v="20"/>
    <n v="11"/>
    <n v="9"/>
    <d v="2014-10-01T12:30:20"/>
    <d v="2014-10-31T12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n v="20"/>
    <n v="11"/>
    <n v="9"/>
    <d v="2014-06-25T22:15:02"/>
    <d v="2014-07-25T22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n v="20"/>
    <n v="11"/>
    <n v="9"/>
    <d v="2016-01-19T12:33:09"/>
    <d v="2016-02-03T12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n v="20"/>
    <n v="11"/>
    <n v="9"/>
    <d v="2014-08-15T22:20:45"/>
    <d v="2014-09-18T02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n v="20"/>
    <n v="11"/>
    <n v="9"/>
    <d v="2013-10-16T11:39:08"/>
    <d v="2013-11-22T16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n v="20"/>
    <n v="11"/>
    <n v="9"/>
    <d v="2016-12-11T16:31:21"/>
    <d v="2017-01-10T16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n v="20"/>
    <n v="11"/>
    <n v="9"/>
    <d v="2014-06-23T15:54:40"/>
    <d v="2014-07-23T15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n v="20"/>
    <n v="11"/>
    <n v="9"/>
    <d v="2016-10-25T17:26:27"/>
    <d v="2016-11-24T18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n v="20"/>
    <n v="11"/>
    <n v="9"/>
    <d v="2016-12-07T22:49:09"/>
    <d v="2017-01-31T23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n v="20"/>
    <n v="11"/>
    <n v="9"/>
    <d v="2016-12-22T04:37:48"/>
    <d v="2017-02-20T04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n v="20"/>
    <n v="11"/>
    <n v="9"/>
    <d v="2016-12-22T11:47:58"/>
    <d v="2017-01-21T11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n v="20"/>
    <n v="11"/>
    <n v="9"/>
    <d v="2016-11-02T23:53:03"/>
    <d v="2016-12-14T18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n v="20"/>
    <n v="11"/>
    <n v="9"/>
    <d v="2016-11-22T15:55:27"/>
    <d v="2017-01-01T15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n v="20"/>
    <n v="11"/>
    <n v="9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n v="20"/>
    <n v="11"/>
    <n v="9"/>
    <d v="2014-11-05T00:59:19"/>
    <d v="2014-12-05T00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n v="20"/>
    <n v="11"/>
    <n v="9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n v="20"/>
    <n v="11"/>
    <n v="9"/>
    <d v="2016-11-04T11:01:08"/>
    <d v="2016-12-14T12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n v="20"/>
    <n v="11"/>
    <n v="9"/>
    <d v="2016-01-15T16:20:32"/>
    <d v="2016-02-14T16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n v="20"/>
    <n v="11"/>
    <n v="9"/>
    <d v="2016-05-06T12:42:12"/>
    <d v="2016-06-05T12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n v="20"/>
    <n v="11"/>
    <n v="9"/>
    <d v="2016-12-30T18:54:42"/>
    <d v="2017-02-28T18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n v="20"/>
    <n v="11"/>
    <n v="9"/>
    <d v="2015-09-26T02:10:40"/>
    <d v="2015-11-05T03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n v="20"/>
    <n v="11"/>
    <n v="9"/>
    <d v="2014-10-28T15:48:27"/>
    <d v="2014-12-01T00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n v="20"/>
    <n v="11"/>
    <n v="9"/>
    <d v="2014-08-06T20:30:02"/>
    <d v="2014-09-05T20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n v="20"/>
    <n v="11"/>
    <n v="9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n v="20"/>
    <n v="11"/>
    <n v="9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n v="21"/>
    <n v="11"/>
    <n v="10"/>
    <d v="2012-01-01T15:34:51"/>
    <d v="2012-01-29T15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n v="21"/>
    <n v="11"/>
    <n v="10"/>
    <d v="2014-06-17T13:43:27"/>
    <d v="2014-08-01T13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n v="21"/>
    <n v="11"/>
    <n v="10"/>
    <d v="2012-03-09T19:19:38"/>
    <d v="2012-04-08T18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n v="21"/>
    <n v="11"/>
    <n v="10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n v="21"/>
    <n v="11"/>
    <n v="10"/>
    <d v="2011-05-31T15:19:23"/>
    <d v="2011-06-30T15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n v="21"/>
    <n v="11"/>
    <n v="10"/>
    <d v="2015-11-13T15:01:52"/>
    <d v="2015-12-13T15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n v="21"/>
    <n v="11"/>
    <n v="10"/>
    <d v="2013-03-13T01:01:27"/>
    <d v="2013-04-12T01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n v="21"/>
    <n v="11"/>
    <n v="10"/>
    <d v="2012-12-04T00:29:09"/>
    <d v="2013-01-14T21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n v="21"/>
    <n v="11"/>
    <n v="10"/>
    <d v="2011-07-07T20:05:57"/>
    <d v="2011-08-21T20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n v="21"/>
    <n v="11"/>
    <n v="10"/>
    <d v="2012-07-21T04:27:41"/>
    <d v="2012-09-19T04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n v="21"/>
    <n v="11"/>
    <n v="10"/>
    <d v="2011-11-07T17:53:11"/>
    <d v="2011-12-07T17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n v="21"/>
    <n v="11"/>
    <n v="10"/>
    <d v="2011-12-02T19:05:47"/>
    <d v="2012-01-22T06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n v="21"/>
    <n v="11"/>
    <n v="10"/>
    <d v="2013-07-31T10:11:01"/>
    <d v="2013-09-29T10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n v="21"/>
    <n v="11"/>
    <n v="10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n v="21"/>
    <n v="11"/>
    <n v="10"/>
    <d v="2015-04-08T03:57:00"/>
    <d v="2015-05-09T05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n v="21"/>
    <n v="11"/>
    <n v="10"/>
    <d v="2014-11-03T00:42:26"/>
    <d v="2014-12-04T00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n v="21"/>
    <n v="11"/>
    <n v="10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n v="21"/>
    <n v="11"/>
    <n v="10"/>
    <d v="2014-01-28T06:36:27"/>
    <d v="2014-02-14T20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n v="21"/>
    <n v="11"/>
    <n v="10"/>
    <d v="2014-10-31T14:29:54"/>
    <d v="2014-12-01T04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n v="21"/>
    <n v="11"/>
    <n v="10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n v="21"/>
    <n v="11"/>
    <n v="10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n v="21"/>
    <n v="11"/>
    <n v="10"/>
    <d v="2013-05-07T15:33:26"/>
    <d v="2013-06-11T15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n v="21"/>
    <n v="11"/>
    <n v="10"/>
    <d v="2014-02-19T22:01:52"/>
    <d v="2014-03-21T21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n v="21"/>
    <n v="11"/>
    <n v="10"/>
    <d v="2012-03-22T17:01:25"/>
    <d v="2012-04-16T21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n v="21"/>
    <n v="11"/>
    <n v="10"/>
    <d v="2012-11-13T22:58:23"/>
    <d v="2012-12-13T22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n v="21"/>
    <n v="11"/>
    <n v="10"/>
    <d v="2013-04-03T13:44:05"/>
    <d v="2013-05-03T13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n v="21"/>
    <n v="11"/>
    <n v="10"/>
    <d v="2012-09-05T01:01:49"/>
    <d v="2012-09-23T03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n v="21"/>
    <n v="11"/>
    <n v="10"/>
    <d v="2014-12-15T13:10:19"/>
    <d v="2015-01-15T10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n v="21"/>
    <n v="11"/>
    <n v="10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n v="21"/>
    <n v="11"/>
    <n v="10"/>
    <d v="2016-12-29T22:35:30"/>
    <d v="2017-01-28T22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n v="21"/>
    <n v="11"/>
    <n v="10"/>
    <d v="2013-01-25T21:04:32"/>
    <d v="2013-02-24T21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n v="21"/>
    <n v="11"/>
    <n v="10"/>
    <d v="2011-06-19T15:07:55"/>
    <d v="2011-08-04T15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n v="21"/>
    <n v="11"/>
    <n v="10"/>
    <d v="2016-09-26T10:06:57"/>
    <d v="2016-10-16T11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n v="21"/>
    <n v="11"/>
    <n v="10"/>
    <d v="2015-01-15T14:09:51"/>
    <d v="2015-02-14T14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n v="21"/>
    <n v="11"/>
    <n v="10"/>
    <d v="2012-12-06T17:58:41"/>
    <d v="2013-01-05T17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n v="21"/>
    <n v="11"/>
    <n v="10"/>
    <d v="2013-04-19T14:31:17"/>
    <d v="2013-05-20T00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n v="21"/>
    <n v="11"/>
    <n v="10"/>
    <d v="2011-02-16T18:24:19"/>
    <d v="2011-04-18T17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n v="21"/>
    <n v="11"/>
    <n v="10"/>
    <d v="2012-11-22T01:18:34"/>
    <d v="2012-12-06T01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n v="21"/>
    <n v="11"/>
    <n v="10"/>
    <d v="2010-09-08T20:04:28"/>
    <d v="2010-10-08T20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n v="21"/>
    <n v="11"/>
    <n v="10"/>
    <d v="2014-05-30T07:55:39"/>
    <d v="2014-07-09T07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n v="18"/>
    <n v="11"/>
    <n v="7"/>
    <d v="2016-10-27T18:20:13"/>
    <d v="2016-11-26T19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n v="18"/>
    <n v="11"/>
    <n v="7"/>
    <d v="2014-01-03T18:02:06"/>
    <d v="2014-02-02T18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n v="18"/>
    <n v="11"/>
    <n v="7"/>
    <d v="2016-11-16T20:36:10"/>
    <d v="2016-12-04T06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n v="18"/>
    <n v="11"/>
    <n v="7"/>
    <d v="2013-07-16T10:43:28"/>
    <d v="2013-08-15T10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n v="18"/>
    <n v="11"/>
    <n v="7"/>
    <d v="2015-08-11T04:09:21"/>
    <d v="2015-09-10T04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n v="18"/>
    <n v="11"/>
    <n v="7"/>
    <d v="2014-09-19T13:01:24"/>
    <d v="2014-10-19T13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n v="18"/>
    <n v="11"/>
    <n v="7"/>
    <d v="2015-01-17T18:48:03"/>
    <d v="2015-02-16T18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n v="18"/>
    <n v="11"/>
    <n v="7"/>
    <d v="2015-04-21T03:26:50"/>
    <d v="2015-05-21T03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n v="18"/>
    <n v="11"/>
    <n v="7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n v="18"/>
    <n v="11"/>
    <n v="7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n v="18"/>
    <n v="11"/>
    <n v="7"/>
    <d v="2013-01-15T23:59:29"/>
    <d v="2013-02-24T23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n v="18"/>
    <n v="11"/>
    <n v="7"/>
    <d v="2015-12-11T19:46:42"/>
    <d v="2016-01-30T19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n v="18"/>
    <n v="11"/>
    <n v="7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n v="18"/>
    <n v="11"/>
    <n v="7"/>
    <d v="2015-04-06T17:39:45"/>
    <d v="2015-05-10T23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n v="18"/>
    <n v="11"/>
    <n v="7"/>
    <d v="2014-01-24T18:43:38"/>
    <d v="2014-02-23T18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n v="18"/>
    <n v="11"/>
    <n v="7"/>
    <d v="2011-11-16T01:26:35"/>
    <d v="2011-12-16T01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n v="18"/>
    <n v="11"/>
    <n v="7"/>
    <d v="2015-09-03T16:27:25"/>
    <d v="2015-10-11T05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n v="18"/>
    <n v="11"/>
    <n v="7"/>
    <d v="2013-07-01T23:32:57"/>
    <d v="2013-07-31T23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n v="18"/>
    <n v="11"/>
    <n v="7"/>
    <d v="2014-03-31T16:51:20"/>
    <d v="2014-04-30T16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n v="18"/>
    <n v="11"/>
    <n v="7"/>
    <d v="2010-09-15T16:25:05"/>
    <d v="2010-10-15T04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n v="10"/>
    <n v="6"/>
    <n v="4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n v="10"/>
    <n v="6"/>
    <n v="4"/>
    <d v="2013-05-09T00:01:14"/>
    <d v="2013-06-08T00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n v="10"/>
    <n v="6"/>
    <n v="4"/>
    <d v="2012-07-26T18:11:42"/>
    <d v="2012-08-25T18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n v="10"/>
    <n v="6"/>
    <n v="4"/>
    <d v="2012-03-19T18:34:09"/>
    <d v="2012-04-27T22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n v="10"/>
    <n v="6"/>
    <n v="4"/>
    <d v="2014-02-05T03:35:19"/>
    <d v="2014-03-17T02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n v="10"/>
    <n v="6"/>
    <n v="4"/>
    <d v="2013-01-29T14:15:15"/>
    <d v="2013-02-28T14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n v="10"/>
    <n v="6"/>
    <n v="4"/>
    <d v="2012-03-15T01:20:34"/>
    <d v="2012-05-11T15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n v="10"/>
    <n v="6"/>
    <n v="4"/>
    <d v="2013-10-02T15:03:46"/>
    <d v="2013-11-01T15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n v="10"/>
    <n v="6"/>
    <n v="4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n v="10"/>
    <n v="6"/>
    <n v="4"/>
    <d v="2013-01-03T04:28:00"/>
    <d v="2013-01-21T07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n v="10"/>
    <n v="6"/>
    <n v="4"/>
    <d v="2013-01-02T01:08:59"/>
    <d v="2013-02-01T01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n v="10"/>
    <n v="6"/>
    <n v="4"/>
    <d v="2013-10-10T18:44:06"/>
    <d v="2013-11-13T05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n v="10"/>
    <n v="6"/>
    <n v="4"/>
    <d v="2013-10-08T20:58:03"/>
    <d v="2013-11-07T21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n v="10"/>
    <n v="6"/>
    <n v="4"/>
    <d v="2013-06-17T17:47:24"/>
    <d v="2013-07-03T04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n v="10"/>
    <n v="6"/>
    <n v="4"/>
    <d v="2011-07-12T02:45:37"/>
    <d v="2011-09-05T17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n v="10"/>
    <n v="6"/>
    <n v="4"/>
    <d v="2012-02-24T14:42:46"/>
    <d v="2012-04-07T04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n v="10"/>
    <n v="6"/>
    <n v="4"/>
    <d v="2013-08-16T21:11:25"/>
    <d v="2013-09-15T21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n v="10"/>
    <n v="6"/>
    <n v="4"/>
    <d v="2012-03-28T23:51:28"/>
    <d v="2012-04-29T04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n v="10"/>
    <n v="6"/>
    <n v="4"/>
    <d v="2014-08-31T14:09:47"/>
    <d v="2014-09-30T14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n v="10"/>
    <n v="6"/>
    <n v="4"/>
    <d v="2012-03-28T16:00:46"/>
    <d v="2012-04-27T16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n v="10"/>
    <n v="6"/>
    <n v="4"/>
    <d v="2014-08-12T10:24:14"/>
    <d v="2014-09-11T10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n v="10"/>
    <n v="6"/>
    <n v="4"/>
    <d v="2011-06-01T19:05:20"/>
    <d v="2011-07-01T19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n v="10"/>
    <n v="6"/>
    <n v="4"/>
    <d v="2012-08-02T00:32:04"/>
    <d v="2012-09-17T04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n v="10"/>
    <n v="6"/>
    <n v="4"/>
    <d v="2011-05-02T22:47:58"/>
    <d v="2011-05-29T01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n v="10"/>
    <n v="6"/>
    <n v="4"/>
    <d v="2011-07-06T02:32:06"/>
    <d v="2011-07-23T03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n v="10"/>
    <n v="6"/>
    <n v="4"/>
    <d v="2011-05-27T19:45:12"/>
    <d v="2011-07-16T23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n v="10"/>
    <n v="6"/>
    <n v="4"/>
    <d v="2011-08-08T16:35:39"/>
    <d v="2011-09-07T16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n v="10"/>
    <n v="6"/>
    <n v="4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n v="10"/>
    <n v="6"/>
    <n v="4"/>
    <d v="2014-11-19T02:24:46"/>
    <d v="2014-12-22T04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n v="10"/>
    <n v="6"/>
    <n v="4"/>
    <d v="2013-12-20T20:00:30"/>
    <d v="2014-01-19T20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n v="10"/>
    <n v="6"/>
    <n v="4"/>
    <d v="2012-08-02T01:21:02"/>
    <d v="2012-09-01T01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n v="10"/>
    <n v="6"/>
    <n v="4"/>
    <d v="2013-06-18T15:26:42"/>
    <d v="2013-07-10T16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n v="10"/>
    <n v="6"/>
    <n v="4"/>
    <d v="2013-01-08T00:25:52"/>
    <d v="2013-03-01T13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n v="10"/>
    <n v="6"/>
    <n v="4"/>
    <d v="2012-06-20T23:02:45"/>
    <d v="2012-07-20T23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n v="10"/>
    <n v="6"/>
    <n v="4"/>
    <d v="2011-05-16T17:50:01"/>
    <d v="2011-05-31T18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n v="10"/>
    <n v="6"/>
    <n v="4"/>
    <d v="2014-10-02T22:01:43"/>
    <d v="2014-11-01T22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n v="10"/>
    <n v="6"/>
    <n v="4"/>
    <d v="2013-03-08T20:54:03"/>
    <d v="2013-04-09T06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n v="10"/>
    <n v="6"/>
    <n v="4"/>
    <d v="2012-01-17T14:23:31"/>
    <d v="2012-03-11T04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n v="10"/>
    <n v="6"/>
    <n v="4"/>
    <d v="2012-07-30T21:11:21"/>
    <d v="2012-08-07T17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n v="10"/>
    <n v="6"/>
    <n v="4"/>
    <d v="2013-12-11T23:57:34"/>
    <d v="2013-12-21T04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n v="10"/>
    <n v="6"/>
    <n v="4"/>
    <d v="2014-05-09T20:12:22"/>
    <d v="2014-06-09T05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n v="10"/>
    <n v="6"/>
    <n v="4"/>
    <d v="2015-03-30T22:07:45"/>
    <d v="2015-05-04T04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n v="10"/>
    <n v="6"/>
    <n v="4"/>
    <d v="2012-09-05T22:44:10"/>
    <d v="2012-10-05T22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n v="10"/>
    <n v="6"/>
    <n v="4"/>
    <d v="2015-02-20T23:20:52"/>
    <d v="2015-03-22T22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n v="10"/>
    <n v="6"/>
    <n v="4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n v="10"/>
    <n v="6"/>
    <n v="4"/>
    <d v="2012-10-04T07:21:24"/>
    <d v="2012-10-29T07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n v="10"/>
    <n v="6"/>
    <n v="4"/>
    <d v="2012-03-05T00:55:30"/>
    <d v="2012-03-25T23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n v="10"/>
    <n v="6"/>
    <n v="4"/>
    <d v="2012-01-19T11:21:47"/>
    <d v="2012-02-14T19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n v="10"/>
    <n v="6"/>
    <n v="4"/>
    <d v="2012-06-13T01:13:02"/>
    <d v="2012-06-25T16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n v="10"/>
    <n v="6"/>
    <n v="4"/>
    <d v="2016-05-14T19:14:00"/>
    <d v="2016-07-13T19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n v="10"/>
    <n v="6"/>
    <n v="4"/>
    <d v="2013-02-20T12:37:05"/>
    <d v="2013-03-22T11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n v="10"/>
    <n v="6"/>
    <n v="4"/>
    <d v="2012-03-28T15:31:34"/>
    <d v="2012-04-27T15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n v="10"/>
    <n v="6"/>
    <n v="4"/>
    <d v="2011-11-22T16:12:15"/>
    <d v="2012-01-21T08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n v="10"/>
    <n v="6"/>
    <n v="4"/>
    <d v="2014-03-20T21:04:35"/>
    <d v="2014-04-19T21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n v="10"/>
    <n v="6"/>
    <n v="4"/>
    <d v="2013-05-28T19:44:52"/>
    <d v="2013-07-01T03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n v="10"/>
    <n v="6"/>
    <n v="4"/>
    <d v="2012-04-06T10:59:18"/>
    <d v="2012-05-19T03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n v="10"/>
    <n v="6"/>
    <n v="4"/>
    <d v="2013-09-07T01:21:58"/>
    <d v="2013-10-07T01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n v="10"/>
    <n v="6"/>
    <n v="4"/>
    <d v="2014-04-01T23:57:42"/>
    <d v="2014-05-01T23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n v="10"/>
    <n v="6"/>
    <n v="4"/>
    <d v="2011-12-18T21:33:05"/>
    <d v="2012-01-17T21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n v="10"/>
    <n v="6"/>
    <n v="4"/>
    <d v="2012-08-23T18:19:16"/>
    <d v="2012-09-22T18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n v="11"/>
    <n v="6"/>
    <n v="5"/>
    <d v="2016-08-25T05:26:27"/>
    <d v="2016-09-24T05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n v="11"/>
    <n v="6"/>
    <n v="5"/>
    <d v="2014-10-11T20:07:43"/>
    <d v="2014-11-10T21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n v="11"/>
    <n v="6"/>
    <n v="5"/>
    <d v="2013-09-09T14:13:03"/>
    <d v="2013-10-14T03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n v="11"/>
    <n v="6"/>
    <n v="5"/>
    <d v="2016-11-21T06:11:20"/>
    <d v="2016-12-08T08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n v="11"/>
    <n v="6"/>
    <n v="5"/>
    <d v="2014-09-23T16:25:52"/>
    <d v="2014-11-01T04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n v="11"/>
    <n v="6"/>
    <n v="5"/>
    <d v="2016-07-27T04:56:36"/>
    <d v="2016-09-05T03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n v="11"/>
    <n v="6"/>
    <n v="5"/>
    <d v="2014-02-24T09:24:15"/>
    <d v="2014-03-10T14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n v="11"/>
    <n v="6"/>
    <n v="5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n v="11"/>
    <n v="6"/>
    <n v="5"/>
    <d v="2015-03-15T19:00:33"/>
    <d v="2015-04-14T19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n v="11"/>
    <n v="6"/>
    <n v="5"/>
    <d v="2015-02-16T03:34:24"/>
    <d v="2015-03-16T02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n v="11"/>
    <n v="6"/>
    <n v="5"/>
    <d v="2016-03-23T19:51:57"/>
    <d v="2016-04-25T04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n v="11"/>
    <n v="6"/>
    <n v="5"/>
    <d v="2016-06-01T21:07:33"/>
    <d v="2016-07-31T19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n v="11"/>
    <n v="6"/>
    <n v="5"/>
    <d v="2016-10-13T19:19:55"/>
    <d v="2016-10-24T21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n v="11"/>
    <n v="6"/>
    <n v="5"/>
    <d v="2015-01-17T19:58:29"/>
    <d v="2015-02-16T19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n v="11"/>
    <n v="6"/>
    <n v="5"/>
    <d v="2016-11-28T05:05:46"/>
    <d v="2016-12-28T05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n v="11"/>
    <n v="6"/>
    <n v="5"/>
    <d v="2016-06-24T03:00:17"/>
    <d v="2016-07-24T03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n v="11"/>
    <n v="6"/>
    <n v="5"/>
    <d v="2016-08-27T07:29:16"/>
    <d v="2016-10-25T19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n v="11"/>
    <n v="6"/>
    <n v="5"/>
    <d v="2015-10-14T13:57:11"/>
    <d v="2015-11-25T14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n v="11"/>
    <n v="6"/>
    <n v="5"/>
    <d v="2015-03-16T17:53:38"/>
    <d v="2015-04-15T22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n v="11"/>
    <n v="6"/>
    <n v="5"/>
    <d v="2015-05-04T19:41:08"/>
    <d v="2015-06-04T00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n v="10"/>
    <n v="6"/>
    <n v="4"/>
    <d v="2013-10-23T11:35:13"/>
    <d v="2013-11-22T12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n v="10"/>
    <n v="6"/>
    <n v="4"/>
    <d v="2016-08-17T23:10:04"/>
    <d v="2016-09-16T23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n v="10"/>
    <n v="6"/>
    <n v="4"/>
    <d v="2013-10-12T13:19:08"/>
    <d v="2013-11-11T14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n v="10"/>
    <n v="6"/>
    <n v="4"/>
    <d v="2012-01-13T02:49:26"/>
    <d v="2012-02-12T02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n v="10"/>
    <n v="6"/>
    <n v="4"/>
    <d v="2013-09-24T02:33:58"/>
    <d v="2013-10-16T09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n v="10"/>
    <n v="6"/>
    <n v="4"/>
    <d v="2012-11-17T18:33:17"/>
    <d v="2013-01-16T18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n v="10"/>
    <n v="6"/>
    <n v="4"/>
    <d v="2015-01-21T15:18:38"/>
    <d v="2015-02-28T15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n v="10"/>
    <n v="6"/>
    <n v="4"/>
    <d v="2009-10-02T02:31:46"/>
    <d v="2009-12-01T04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n v="10"/>
    <n v="6"/>
    <n v="4"/>
    <d v="2013-12-08T00:39:58"/>
    <d v="2014-01-07T00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n v="10"/>
    <n v="6"/>
    <n v="4"/>
    <d v="2013-03-09T20:17:37"/>
    <d v="2013-04-08T19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n v="10"/>
    <n v="6"/>
    <n v="4"/>
    <d v="2013-08-02T00:32:03"/>
    <d v="2013-09-01T00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n v="10"/>
    <n v="6"/>
    <n v="4"/>
    <d v="2013-10-30T13:28:15"/>
    <d v="2013-11-29T14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n v="10"/>
    <n v="6"/>
    <n v="4"/>
    <d v="2011-01-24T19:48:47"/>
    <d v="2011-03-10T19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n v="10"/>
    <n v="6"/>
    <n v="4"/>
    <d v="2012-10-02T04:00:40"/>
    <d v="2012-11-11T05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n v="10"/>
    <n v="6"/>
    <n v="4"/>
    <d v="2013-04-04T14:00:34"/>
    <d v="2013-05-04T14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n v="10"/>
    <n v="6"/>
    <n v="4"/>
    <d v="2015-09-01T17:22:11"/>
    <d v="2015-09-21T17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n v="10"/>
    <n v="6"/>
    <n v="4"/>
    <d v="2013-01-02T11:55:27"/>
    <d v="2013-02-04T11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n v="10"/>
    <n v="6"/>
    <n v="4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n v="10"/>
    <n v="6"/>
    <n v="4"/>
    <d v="2010-11-23T05:35:24"/>
    <d v="2010-12-23T05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n v="10"/>
    <n v="6"/>
    <n v="4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n v="16"/>
    <n v="6"/>
    <n v="10"/>
    <d v="2012-09-27T07:42:18"/>
    <d v="2012-10-30T07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n v="16"/>
    <n v="6"/>
    <n v="10"/>
    <d v="2011-11-30T06:01:26"/>
    <d v="2012-01-14T06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n v="16"/>
    <n v="6"/>
    <n v="10"/>
    <d v="2011-08-04T20:39:10"/>
    <d v="2011-09-06T20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n v="16"/>
    <n v="6"/>
    <n v="10"/>
    <d v="2016-01-02T22:27:15"/>
    <d v="2016-03-02T22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n v="16"/>
    <n v="6"/>
    <n v="10"/>
    <d v="2012-03-13T19:15:46"/>
    <d v="2012-05-12T02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n v="16"/>
    <n v="6"/>
    <n v="10"/>
    <d v="2016-12-09T22:35:11"/>
    <d v="2016-12-30T22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n v="16"/>
    <n v="6"/>
    <n v="10"/>
    <d v="2016-08-21T20:53:33"/>
    <d v="2016-09-15T20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n v="16"/>
    <n v="6"/>
    <n v="10"/>
    <d v="2012-04-27T23:00:55"/>
    <d v="2012-05-27T23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n v="16"/>
    <n v="6"/>
    <n v="10"/>
    <d v="2011-07-27T18:04:45"/>
    <d v="2011-09-01T06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n v="16"/>
    <n v="6"/>
    <n v="10"/>
    <d v="2014-09-05T18:49:03"/>
    <d v="2014-10-05T18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n v="16"/>
    <n v="6"/>
    <n v="10"/>
    <d v="2013-10-22T16:46:19"/>
    <d v="2013-11-21T17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n v="16"/>
    <n v="6"/>
    <n v="10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n v="16"/>
    <n v="6"/>
    <n v="10"/>
    <d v="2010-05-06T04:48:03"/>
    <d v="2010-08-01T04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n v="16"/>
    <n v="6"/>
    <n v="10"/>
    <d v="2015-03-02T21:32:43"/>
    <d v="2015-04-01T20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n v="16"/>
    <n v="6"/>
    <n v="10"/>
    <d v="2016-05-06T23:33:30"/>
    <d v="2016-06-05T23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n v="16"/>
    <n v="6"/>
    <n v="10"/>
    <d v="2010-09-10T03:03:49"/>
    <d v="2010-10-25T03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n v="16"/>
    <n v="6"/>
    <n v="10"/>
    <d v="2015-08-02T20:57:06"/>
    <d v="2015-08-28T04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n v="16"/>
    <n v="6"/>
    <n v="10"/>
    <d v="2012-10-29T16:31:48"/>
    <d v="2012-11-28T17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n v="16"/>
    <n v="6"/>
    <n v="10"/>
    <d v="2011-12-01T18:11:50"/>
    <d v="2012-01-15T18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n v="16"/>
    <n v="6"/>
    <n v="10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n v="10"/>
    <n v="6"/>
    <n v="4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n v="10"/>
    <n v="6"/>
    <n v="4"/>
    <d v="2010-04-23T19:28:34"/>
    <d v="2010-06-08T19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n v="10"/>
    <n v="6"/>
    <n v="4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n v="10"/>
    <n v="6"/>
    <n v="4"/>
    <d v="2012-08-28T19:06:20"/>
    <d v="2012-09-23T02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n v="10"/>
    <n v="6"/>
    <n v="4"/>
    <d v="2015-12-04T01:55:37"/>
    <d v="2016-01-03T01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n v="10"/>
    <n v="6"/>
    <n v="4"/>
    <d v="2010-11-25T05:45:26"/>
    <d v="2011-01-24T05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n v="10"/>
    <n v="6"/>
    <n v="4"/>
    <d v="2014-02-11T04:33:10"/>
    <d v="2014-03-13T03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n v="10"/>
    <n v="6"/>
    <n v="4"/>
    <d v="2011-08-12T04:37:03"/>
    <d v="2011-09-11T04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n v="10"/>
    <n v="6"/>
    <n v="4"/>
    <d v="2010-06-11T19:14:15"/>
    <d v="2010-07-27T04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n v="10"/>
    <n v="6"/>
    <n v="4"/>
    <d v="2012-06-21T16:34:00"/>
    <d v="2012-07-23T04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n v="10"/>
    <n v="6"/>
    <n v="4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n v="10"/>
    <n v="6"/>
    <n v="4"/>
    <d v="2014-01-03T00:07:25"/>
    <d v="2014-01-24T00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n v="10"/>
    <n v="6"/>
    <n v="4"/>
    <d v="2012-10-12T02:37:27"/>
    <d v="2012-12-11T03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n v="10"/>
    <n v="6"/>
    <n v="4"/>
    <d v="2012-04-05T03:20:19"/>
    <d v="2012-05-05T03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n v="10"/>
    <n v="6"/>
    <n v="4"/>
    <d v="2012-07-26T18:19:07"/>
    <d v="2012-08-25T18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n v="10"/>
    <n v="6"/>
    <n v="4"/>
    <d v="2012-01-29T16:18:34"/>
    <d v="2012-03-01T04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n v="10"/>
    <n v="6"/>
    <n v="4"/>
    <d v="2010-09-13T20:28:54"/>
    <d v="2010-10-22T05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n v="10"/>
    <n v="6"/>
    <n v="4"/>
    <d v="2014-06-12T22:38:50"/>
    <d v="2014-07-14T02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n v="10"/>
    <n v="6"/>
    <n v="4"/>
    <d v="2014-11-01T21:59:21"/>
    <d v="2014-12-01T22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n v="10"/>
    <n v="6"/>
    <n v="4"/>
    <d v="2012-11-14T15:24:05"/>
    <d v="2012-12-19T15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n v="10"/>
    <n v="6"/>
    <n v="4"/>
    <d v="2013-10-15T16:07:02"/>
    <d v="2013-11-14T17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n v="10"/>
    <n v="6"/>
    <n v="4"/>
    <d v="2011-10-31T04:06:16"/>
    <d v="2011-12-12T05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n v="10"/>
    <n v="6"/>
    <n v="4"/>
    <d v="2014-08-27T12:43:13"/>
    <d v="2014-10-01T12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n v="10"/>
    <n v="6"/>
    <n v="4"/>
    <d v="2014-10-22T23:02:03"/>
    <d v="2014-11-22T00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n v="10"/>
    <n v="6"/>
    <n v="4"/>
    <d v="2013-01-14T22:37:49"/>
    <d v="2013-02-13T22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n v="10"/>
    <n v="6"/>
    <n v="4"/>
    <d v="2013-10-28T21:08:31"/>
    <d v="2013-11-27T22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n v="10"/>
    <n v="6"/>
    <n v="4"/>
    <d v="2010-06-09T00:28:50"/>
    <d v="2010-07-08T22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n v="10"/>
    <n v="6"/>
    <n v="4"/>
    <d v="2012-04-14T19:44:55"/>
    <d v="2012-05-14T19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n v="10"/>
    <n v="6"/>
    <n v="4"/>
    <d v="2012-09-28T20:41:53"/>
    <d v="2012-11-18T00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n v="10"/>
    <n v="6"/>
    <n v="4"/>
    <d v="2012-03-10T05:42:49"/>
    <d v="2012-04-09T04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n v="10"/>
    <n v="6"/>
    <n v="4"/>
    <d v="2010-05-14T21:58:26"/>
    <d v="2010-06-25T21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n v="10"/>
    <n v="6"/>
    <n v="4"/>
    <d v="2014-02-10T08:38:22"/>
    <d v="2014-03-16T22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n v="10"/>
    <n v="6"/>
    <n v="4"/>
    <d v="2013-02-05T23:15:45"/>
    <d v="2013-03-22T22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n v="10"/>
    <n v="6"/>
    <n v="4"/>
    <d v="2014-03-13T04:03:29"/>
    <d v="2014-05-12T04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n v="10"/>
    <n v="6"/>
    <n v="4"/>
    <d v="2014-04-04T17:41:24"/>
    <d v="2014-05-04T06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n v="10"/>
    <n v="6"/>
    <n v="4"/>
    <d v="2015-12-30T08:00:29"/>
    <d v="2016-01-29T08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n v="10"/>
    <n v="6"/>
    <n v="4"/>
    <d v="2011-12-06T00:34:49"/>
    <d v="2012-01-18T20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n v="10"/>
    <n v="6"/>
    <n v="4"/>
    <d v="2013-10-04T19:09:17"/>
    <d v="2013-11-03T20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n v="10"/>
    <n v="6"/>
    <n v="4"/>
    <d v="2012-08-03T11:30:48"/>
    <d v="2012-09-02T11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n v="10"/>
    <n v="6"/>
    <n v="4"/>
    <d v="2013-05-22T18:18:58"/>
    <d v="2013-06-30T19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n v="20"/>
    <n v="11"/>
    <n v="9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n v="20"/>
    <n v="11"/>
    <n v="9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n v="20"/>
    <n v="11"/>
    <n v="9"/>
    <d v="2016-01-13T20:14:20"/>
    <d v="2016-02-18T20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n v="20"/>
    <n v="11"/>
    <n v="9"/>
    <d v="2016-10-30T16:01:45"/>
    <d v="2016-11-29T17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n v="20"/>
    <n v="11"/>
    <n v="9"/>
    <d v="2016-03-15T14:00:50"/>
    <d v="2016-04-18T14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n v="20"/>
    <n v="11"/>
    <n v="9"/>
    <d v="2016-12-28T20:57:06"/>
    <d v="2017-02-18T23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n v="20"/>
    <n v="11"/>
    <n v="9"/>
    <d v="2016-08-10T18:00:48"/>
    <d v="2016-09-09T18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n v="20"/>
    <n v="11"/>
    <n v="9"/>
    <d v="2016-05-01T18:45:06"/>
    <d v="2016-06-30T18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n v="20"/>
    <n v="11"/>
    <n v="9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n v="20"/>
    <n v="11"/>
    <n v="9"/>
    <d v="2015-12-23T01:02:56"/>
    <d v="2016-02-21T01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n v="20"/>
    <n v="11"/>
    <n v="9"/>
    <d v="2015-12-18T18:01:01"/>
    <d v="2016-01-17T18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n v="20"/>
    <n v="11"/>
    <n v="9"/>
    <d v="2016-04-20T15:41:12"/>
    <d v="2016-06-04T15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n v="20"/>
    <n v="11"/>
    <n v="9"/>
    <d v="2016-10-19T14:43:32"/>
    <d v="2016-11-18T15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n v="20"/>
    <n v="11"/>
    <n v="9"/>
    <d v="2014-12-26T03:56:39"/>
    <d v="2015-01-25T03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n v="20"/>
    <n v="11"/>
    <n v="9"/>
    <d v="2015-07-09T20:00:39"/>
    <d v="2015-08-20T20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n v="20"/>
    <n v="11"/>
    <n v="9"/>
    <d v="2016-08-04T07:05:00"/>
    <d v="2016-09-13T07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n v="20"/>
    <n v="11"/>
    <n v="9"/>
    <d v="2015-02-25T21:55:59"/>
    <d v="2015-04-26T20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n v="20"/>
    <n v="11"/>
    <n v="9"/>
    <d v="2016-10-17T13:15:33"/>
    <d v="2016-11-17T14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n v="20"/>
    <n v="11"/>
    <n v="9"/>
    <d v="2015-03-19T19:16:03"/>
    <d v="2015-04-10T04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n v="20"/>
    <n v="11"/>
    <n v="9"/>
    <d v="2014-12-20T04:11:05"/>
    <d v="2015-01-19T04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n v="20"/>
    <n v="11"/>
    <n v="9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n v="20"/>
    <n v="11"/>
    <n v="9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n v="20"/>
    <n v="11"/>
    <n v="9"/>
    <d v="2016-01-04T17:05:53"/>
    <d v="2016-02-11T17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n v="20"/>
    <n v="11"/>
    <n v="9"/>
    <d v="2016-09-12T15:15:19"/>
    <d v="2016-10-17T15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n v="20"/>
    <n v="11"/>
    <n v="9"/>
    <d v="2015-07-23T15:05:19"/>
    <d v="2015-09-01T15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n v="20"/>
    <n v="11"/>
    <n v="9"/>
    <d v="2016-09-24T00:24:06"/>
    <d v="2016-10-26T03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n v="20"/>
    <n v="11"/>
    <n v="9"/>
    <d v="2016-09-06T15:15:32"/>
    <d v="2016-10-06T15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n v="20"/>
    <n v="11"/>
    <n v="9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n v="20"/>
    <n v="11"/>
    <n v="9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n v="20"/>
    <n v="11"/>
    <n v="9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n v="20"/>
    <n v="11"/>
    <n v="9"/>
    <d v="2016-12-17T05:17:33"/>
    <d v="2017-01-23T04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n v="20"/>
    <n v="11"/>
    <n v="9"/>
    <d v="2015-04-17T17:01:00"/>
    <d v="2015-06-01T17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n v="20"/>
    <n v="11"/>
    <n v="9"/>
    <d v="2014-08-05T20:46:38"/>
    <d v="2014-09-04T06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n v="20"/>
    <n v="11"/>
    <n v="9"/>
    <d v="2015-09-10T00:21:33"/>
    <d v="2015-11-09T01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n v="20"/>
    <n v="11"/>
    <n v="9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n v="20"/>
    <n v="11"/>
    <n v="9"/>
    <d v="2016-04-29T16:43:05"/>
    <d v="2016-06-28T16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n v="20"/>
    <n v="11"/>
    <n v="9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n v="20"/>
    <n v="11"/>
    <n v="9"/>
    <d v="2016-01-22T22:36:37"/>
    <d v="2016-02-21T22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n v="20"/>
    <n v="11"/>
    <n v="9"/>
    <d v="2016-01-26T07:25:01"/>
    <d v="2016-02-25T07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n v="20"/>
    <n v="11"/>
    <n v="9"/>
    <d v="2016-05-16T10:00:28"/>
    <d v="2016-06-20T18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n v="20"/>
    <n v="11"/>
    <n v="9"/>
    <d v="2014-10-16T21:42:02"/>
    <d v="2014-11-30T22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n v="20"/>
    <n v="11"/>
    <n v="9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n v="20"/>
    <n v="11"/>
    <n v="9"/>
    <d v="2016-09-02T18:04:46"/>
    <d v="2016-10-02T18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n v="20"/>
    <n v="11"/>
    <n v="9"/>
    <d v="2016-07-23T16:01:25"/>
    <d v="2016-08-23T20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n v="20"/>
    <n v="11"/>
    <n v="9"/>
    <d v="2015-02-26T02:46:48"/>
    <d v="2015-03-28T01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n v="20"/>
    <n v="11"/>
    <n v="9"/>
    <d v="2015-12-01T23:13:30"/>
    <d v="2015-12-31T23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n v="20"/>
    <n v="11"/>
    <n v="9"/>
    <d v="2015-11-16T18:25:00"/>
    <d v="2016-01-10T00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n v="20"/>
    <n v="11"/>
    <n v="9"/>
    <d v="2014-05-14T07:04:10"/>
    <d v="2014-06-23T07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n v="20"/>
    <n v="11"/>
    <n v="9"/>
    <d v="2016-09-01T08:33:45"/>
    <d v="2016-10-01T08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n v="20"/>
    <n v="11"/>
    <n v="9"/>
    <d v="2016-08-29T22:24:55"/>
    <d v="2016-09-28T22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n v="20"/>
    <n v="11"/>
    <n v="9"/>
    <d v="2014-08-04T18:49:24"/>
    <d v="2014-09-03T18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n v="20"/>
    <n v="11"/>
    <n v="9"/>
    <d v="2016-06-17T18:09:48"/>
    <d v="2016-07-12T18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n v="20"/>
    <n v="11"/>
    <n v="9"/>
    <d v="2016-03-08T22:11:59"/>
    <d v="2016-05-07T21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n v="20"/>
    <n v="11"/>
    <n v="9"/>
    <d v="2016-10-09T23:09:28"/>
    <d v="2016-11-12T05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n v="20"/>
    <n v="11"/>
    <n v="9"/>
    <d v="2014-10-09T06:18:50"/>
    <d v="2014-11-30T22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n v="20"/>
    <n v="11"/>
    <n v="9"/>
    <d v="2014-11-04T22:34:40"/>
    <d v="2014-11-29T16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n v="20"/>
    <n v="11"/>
    <n v="9"/>
    <d v="2014-06-27T20:47:40"/>
    <d v="2014-07-27T15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n v="20"/>
    <n v="11"/>
    <n v="9"/>
    <d v="2014-10-29T02:28:17"/>
    <d v="2014-11-28T03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n v="20"/>
    <n v="11"/>
    <n v="9"/>
    <d v="2015-10-05T04:03:21"/>
    <d v="2015-11-19T05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n v="20"/>
    <n v="11"/>
    <n v="9"/>
    <d v="2014-10-14T07:11:30"/>
    <d v="2014-11-13T08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n v="20"/>
    <n v="11"/>
    <n v="9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n v="20"/>
    <n v="11"/>
    <n v="9"/>
    <d v="2016-12-16T17:16:53"/>
    <d v="2017-01-30T17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n v="20"/>
    <n v="11"/>
    <n v="9"/>
    <d v="2015-11-17T16:25:14"/>
    <d v="2015-12-17T05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n v="20"/>
    <n v="11"/>
    <n v="9"/>
    <d v="2017-02-14T17:01:01"/>
    <d v="2017-03-16T16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n v="20"/>
    <n v="11"/>
    <n v="9"/>
    <d v="2016-01-19T17:00:27"/>
    <d v="2016-02-18T17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n v="20"/>
    <n v="11"/>
    <n v="9"/>
    <d v="2015-09-29T14:59:43"/>
    <d v="2015-10-30T14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n v="20"/>
    <n v="11"/>
    <n v="9"/>
    <d v="2014-12-04T00:57:52"/>
    <d v="2014-12-12T07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n v="20"/>
    <n v="11"/>
    <n v="9"/>
    <d v="2016-11-02T14:00:23"/>
    <d v="2016-12-14T15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n v="20"/>
    <n v="11"/>
    <n v="9"/>
    <d v="2016-11-28T19:25:15"/>
    <d v="2016-12-28T19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n v="20"/>
    <n v="11"/>
    <n v="9"/>
    <d v="2016-05-20T14:30:46"/>
    <d v="2016-06-19T14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n v="20"/>
    <n v="11"/>
    <n v="9"/>
    <d v="2016-07-10T19:54:22"/>
    <d v="2016-09-05T02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n v="20"/>
    <n v="11"/>
    <n v="9"/>
    <d v="2014-11-03T21:33:15"/>
    <d v="2014-12-18T21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n v="20"/>
    <n v="11"/>
    <n v="9"/>
    <d v="2016-12-10T10:34:12"/>
    <d v="2017-01-24T10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n v="20"/>
    <n v="11"/>
    <n v="9"/>
    <d v="2015-12-01T20:00:56"/>
    <d v="2015-12-29T20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n v="20"/>
    <n v="11"/>
    <n v="9"/>
    <d v="2014-11-12T00:03:35"/>
    <d v="2015-01-01T00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n v="20"/>
    <n v="11"/>
    <n v="9"/>
    <d v="2015-10-26T21:04:55"/>
    <d v="2015-11-25T22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n v="20"/>
    <n v="11"/>
    <n v="9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n v="20"/>
    <n v="11"/>
    <n v="9"/>
    <d v="2015-10-12T16:12:15"/>
    <d v="2015-11-21T17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n v="20"/>
    <n v="11"/>
    <n v="9"/>
    <d v="2016-06-14T11:48:53"/>
    <d v="2016-07-14T11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n v="20"/>
    <n v="11"/>
    <n v="9"/>
    <d v="2015-01-05T23:22:29"/>
    <d v="2015-02-04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n v="22"/>
    <n v="6"/>
    <n v="16"/>
    <d v="2015-05-03T01:40:09"/>
    <d v="2015-06-02T00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n v="22"/>
    <n v="6"/>
    <n v="16"/>
    <d v="2015-09-24T06:02:51"/>
    <d v="2015-10-17T04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n v="22"/>
    <n v="6"/>
    <n v="16"/>
    <d v="2015-04-17T15:31:17"/>
    <d v="2015-05-17T15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n v="22"/>
    <n v="6"/>
    <n v="16"/>
    <d v="2015-05-21T22:04:21"/>
    <d v="2015-06-20T22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n v="22"/>
    <n v="6"/>
    <n v="16"/>
    <d v="2016-01-01T13:56:03"/>
    <d v="2016-01-31T13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n v="22"/>
    <n v="6"/>
    <n v="16"/>
    <d v="2015-02-14T20:00:37"/>
    <d v="2015-03-16T19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n v="22"/>
    <n v="6"/>
    <n v="16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n v="22"/>
    <n v="6"/>
    <n v="16"/>
    <d v="2014-09-23T00:49:07"/>
    <d v="2014-10-23T00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n v="22"/>
    <n v="6"/>
    <n v="16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n v="22"/>
    <n v="6"/>
    <n v="16"/>
    <d v="2015-02-09T17:05:07"/>
    <d v="2015-04-04T21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n v="22"/>
    <n v="6"/>
    <n v="16"/>
    <d v="2016-08-29T11:35:49"/>
    <d v="2016-09-12T11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n v="22"/>
    <n v="6"/>
    <n v="16"/>
    <d v="2015-11-16T18:20:10"/>
    <d v="2015-12-16T18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n v="22"/>
    <n v="6"/>
    <n v="16"/>
    <d v="2016-05-24T16:00:25"/>
    <d v="2016-06-23T16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n v="22"/>
    <n v="6"/>
    <n v="16"/>
    <d v="2016-11-14T17:34:40"/>
    <d v="2016-12-12T17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n v="22"/>
    <n v="6"/>
    <n v="16"/>
    <d v="2016-07-04T04:00:04"/>
    <d v="2016-08-05T03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n v="22"/>
    <n v="6"/>
    <n v="16"/>
    <d v="2015-01-12T15:23:40"/>
    <d v="2015-02-11T15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n v="22"/>
    <n v="6"/>
    <n v="16"/>
    <d v="2012-12-06T10:46:30"/>
    <d v="2013-01-07T08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n v="22"/>
    <n v="6"/>
    <n v="16"/>
    <d v="2015-04-25T19:44:22"/>
    <d v="2015-05-18T05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n v="22"/>
    <n v="6"/>
    <n v="16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n v="22"/>
    <n v="6"/>
    <n v="16"/>
    <d v="2016-11-18T02:37:26"/>
    <d v="2016-12-13T07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n v="16"/>
    <n v="11"/>
    <n v="5"/>
    <d v="2016-07-28T17:00:09"/>
    <d v="2016-08-27T17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n v="16"/>
    <n v="11"/>
    <n v="5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n v="16"/>
    <n v="11"/>
    <n v="5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n v="16"/>
    <n v="11"/>
    <n v="5"/>
    <d v="2015-04-20T06:04:15"/>
    <d v="2015-05-20T06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n v="16"/>
    <n v="11"/>
    <n v="5"/>
    <d v="2015-01-07T22:13:21"/>
    <d v="2015-03-05T20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n v="16"/>
    <n v="11"/>
    <n v="5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n v="16"/>
    <n v="11"/>
    <n v="5"/>
    <d v="2015-11-11T20:26:00"/>
    <d v="2015-12-26T20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n v="16"/>
    <n v="11"/>
    <n v="5"/>
    <d v="2014-10-06T19:38:35"/>
    <d v="2014-11-05T20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n v="16"/>
    <n v="11"/>
    <n v="5"/>
    <d v="2016-08-16T01:16:29"/>
    <d v="2016-09-25T01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n v="16"/>
    <n v="11"/>
    <n v="5"/>
    <d v="2016-01-13T10:20:45"/>
    <d v="2016-02-12T10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n v="16"/>
    <n v="11"/>
    <n v="5"/>
    <d v="2015-08-15T19:07:57"/>
    <d v="2015-09-14T19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n v="16"/>
    <n v="11"/>
    <n v="5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n v="16"/>
    <n v="11"/>
    <n v="5"/>
    <d v="2016-04-23T19:08:15"/>
    <d v="2016-06-06T20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n v="16"/>
    <n v="11"/>
    <n v="5"/>
    <d v="2017-02-09T04:08:52"/>
    <d v="2017-03-06T04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n v="16"/>
    <n v="11"/>
    <n v="5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n v="16"/>
    <n v="11"/>
    <n v="5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n v="16"/>
    <n v="11"/>
    <n v="5"/>
    <d v="2015-02-23T17:16:17"/>
    <d v="2015-04-24T16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n v="16"/>
    <n v="11"/>
    <n v="5"/>
    <d v="2016-11-04T20:54:43"/>
    <d v="2016-12-04T21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n v="16"/>
    <n v="11"/>
    <n v="5"/>
    <d v="2015-02-12T21:37:23"/>
    <d v="2015-03-26T00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n v="16"/>
    <n v="11"/>
    <n v="5"/>
    <d v="2015-02-11T18:57:36"/>
    <d v="2015-03-13T17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n v="16"/>
    <n v="11"/>
    <n v="5"/>
    <d v="2015-03-16T21:54:53"/>
    <d v="2015-04-15T21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n v="16"/>
    <n v="11"/>
    <n v="5"/>
    <d v="2016-03-03T06:38:28"/>
    <d v="2016-05-02T01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n v="16"/>
    <n v="11"/>
    <n v="5"/>
    <d v="2016-07-05T19:22:21"/>
    <d v="2016-07-12T19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n v="16"/>
    <n v="11"/>
    <n v="5"/>
    <d v="2016-08-01T00:44:22"/>
    <d v="2016-08-31T00:44:22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n v="17"/>
    <n v="6"/>
    <n v="11"/>
    <d v="2013-05-23T05:28:23"/>
    <d v="2013-07-07T05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n v="17"/>
    <n v="6"/>
    <n v="11"/>
    <d v="2014-01-22T09:08:42"/>
    <d v="2014-02-19T09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n v="17"/>
    <n v="6"/>
    <n v="11"/>
    <d v="2013-06-20T23:06:22"/>
    <d v="2013-08-04T23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n v="17"/>
    <n v="6"/>
    <n v="11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n v="17"/>
    <n v="6"/>
    <n v="11"/>
    <d v="2016-03-11T08:54:24"/>
    <d v="2016-04-10T07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n v="17"/>
    <n v="6"/>
    <n v="11"/>
    <d v="2013-10-25T05:30:59"/>
    <d v="2013-11-26T06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n v="17"/>
    <n v="6"/>
    <n v="11"/>
    <d v="2012-09-11T00:17:02"/>
    <d v="2012-10-01T00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n v="17"/>
    <n v="6"/>
    <n v="11"/>
    <d v="2015-10-18T18:04:53"/>
    <d v="2015-11-17T19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n v="17"/>
    <n v="6"/>
    <n v="11"/>
    <d v="2014-01-06T19:58:17"/>
    <d v="2014-02-05T19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n v="17"/>
    <n v="6"/>
    <n v="11"/>
    <d v="2011-09-16T23:09:01"/>
    <d v="2011-10-16T23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n v="17"/>
    <n v="6"/>
    <n v="11"/>
    <d v="2013-12-05T04:09:05"/>
    <d v="2014-01-04T04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n v="17"/>
    <n v="6"/>
    <n v="11"/>
    <d v="2012-04-06T21:41:56"/>
    <d v="2012-05-06T21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n v="17"/>
    <n v="6"/>
    <n v="11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n v="17"/>
    <n v="6"/>
    <n v="11"/>
    <d v="2015-12-15T04:00:11"/>
    <d v="2016-01-14T04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n v="17"/>
    <n v="6"/>
    <n v="11"/>
    <d v="2011-06-07T04:42:01"/>
    <d v="2011-07-22T04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n v="17"/>
    <n v="6"/>
    <n v="11"/>
    <d v="2016-04-19T13:35:36"/>
    <d v="2016-05-14T13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n v="17"/>
    <n v="6"/>
    <n v="11"/>
    <d v="2014-04-11T03:18:53"/>
    <d v="2014-05-11T03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n v="17"/>
    <n v="6"/>
    <n v="11"/>
    <d v="2014-12-29T22:14:52"/>
    <d v="2015-01-28T22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n v="17"/>
    <n v="6"/>
    <n v="11"/>
    <d v="2012-07-11T21:44:48"/>
    <d v="2012-08-10T21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n v="17"/>
    <n v="6"/>
    <n v="11"/>
    <d v="2014-06-03T15:49:43"/>
    <d v="2014-08-02T15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n v="17"/>
    <n v="6"/>
    <n v="11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n v="17"/>
    <n v="6"/>
    <n v="11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n v="17"/>
    <n v="6"/>
    <n v="11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n v="17"/>
    <n v="6"/>
    <n v="11"/>
    <d v="2014-05-16T17:08:07"/>
    <d v="2014-06-15T17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n v="17"/>
    <n v="6"/>
    <n v="11"/>
    <d v="2014-03-25T19:11:07"/>
    <d v="2014-04-24T19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n v="17"/>
    <n v="6"/>
    <n v="11"/>
    <d v="2015-05-27T04:32:55"/>
    <d v="2015-06-26T04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n v="17"/>
    <n v="6"/>
    <n v="11"/>
    <d v="2015-04-29T04:27:33"/>
    <d v="2015-05-29T04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n v="17"/>
    <n v="6"/>
    <n v="11"/>
    <d v="2016-03-11T19:41:12"/>
    <d v="2016-04-10T18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n v="17"/>
    <n v="6"/>
    <n v="11"/>
    <d v="2012-12-07T00:37:18"/>
    <d v="2013-01-06T00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n v="17"/>
    <n v="6"/>
    <n v="11"/>
    <d v="2016-01-27T23:22:17"/>
    <d v="2016-02-11T23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n v="17"/>
    <n v="6"/>
    <n v="11"/>
    <d v="2011-09-09T17:07:13"/>
    <d v="2011-10-09T17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n v="17"/>
    <n v="6"/>
    <n v="11"/>
    <d v="2013-07-31T12:53:40"/>
    <d v="2013-08-30T12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n v="17"/>
    <n v="6"/>
    <n v="11"/>
    <d v="2014-09-03T12:25:54"/>
    <d v="2014-10-04T03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n v="17"/>
    <n v="6"/>
    <n v="11"/>
    <d v="2014-01-21T19:01:17"/>
    <d v="2014-03-02T19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n v="17"/>
    <n v="6"/>
    <n v="11"/>
    <d v="2014-03-14T18:18:15"/>
    <d v="2014-04-13T18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n v="17"/>
    <n v="6"/>
    <n v="11"/>
    <d v="2015-04-13T20:04:28"/>
    <d v="2015-05-13T20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n v="17"/>
    <n v="6"/>
    <n v="11"/>
    <d v="2016-01-15T02:39:31"/>
    <d v="2016-02-14T02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n v="17"/>
    <n v="6"/>
    <n v="11"/>
    <d v="2016-06-17T18:32:18"/>
    <d v="2016-07-14T18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n v="17"/>
    <n v="6"/>
    <n v="11"/>
    <d v="2013-10-30T01:05:25"/>
    <d v="2013-12-09T05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n v="17"/>
    <n v="6"/>
    <n v="11"/>
    <d v="2016-04-19T05:19:50"/>
    <d v="2016-06-18T05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n v="17"/>
    <n v="6"/>
    <n v="11"/>
    <d v="2014-05-12T09:50:21"/>
    <d v="2014-06-11T09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n v="17"/>
    <n v="6"/>
    <n v="11"/>
    <d v="2014-02-22T03:15:27"/>
    <d v="2014-03-24T02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n v="17"/>
    <n v="6"/>
    <n v="11"/>
    <d v="2012-03-05T17:46:15"/>
    <d v="2012-04-04T16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n v="17"/>
    <n v="6"/>
    <n v="11"/>
    <d v="2014-06-23T20:40:24"/>
    <d v="2014-07-23T20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n v="17"/>
    <n v="6"/>
    <n v="11"/>
    <d v="2012-02-13T15:17:15"/>
    <d v="2012-04-13T14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n v="17"/>
    <n v="6"/>
    <n v="11"/>
    <d v="2016-10-19T18:03:10"/>
    <d v="2016-11-18T19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n v="17"/>
    <n v="6"/>
    <n v="11"/>
    <d v="2012-11-07T22:23:42"/>
    <d v="2012-12-07T22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n v="17"/>
    <n v="6"/>
    <n v="11"/>
    <d v="2015-12-09T04:53:10"/>
    <d v="2016-01-08T04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n v="17"/>
    <n v="6"/>
    <n v="11"/>
    <d v="2014-11-20T18:13:31"/>
    <d v="2015-01-19T08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n v="17"/>
    <n v="6"/>
    <n v="11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n v="17"/>
    <n v="6"/>
    <n v="11"/>
    <d v="2013-09-09T08:18:07"/>
    <d v="2013-10-09T08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n v="17"/>
    <n v="6"/>
    <n v="11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n v="17"/>
    <n v="6"/>
    <n v="11"/>
    <d v="2012-04-10T20:20:08"/>
    <d v="2012-06-09T20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n v="17"/>
    <n v="6"/>
    <n v="11"/>
    <d v="2015-11-25T14:21:53"/>
    <d v="2015-12-25T14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n v="17"/>
    <n v="6"/>
    <n v="11"/>
    <d v="2014-03-06T03:59:39"/>
    <d v="2014-04-05T02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n v="17"/>
    <n v="6"/>
    <n v="11"/>
    <d v="2014-03-24T19:01:04"/>
    <d v="2014-04-06T19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n v="17"/>
    <n v="6"/>
    <n v="11"/>
    <d v="2011-09-13T20:56:40"/>
    <d v="2011-10-28T20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n v="17"/>
    <n v="6"/>
    <n v="11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n v="17"/>
    <n v="6"/>
    <n v="11"/>
    <d v="2013-05-16T16:53:45"/>
    <d v="2013-05-30T16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n v="17"/>
    <n v="6"/>
    <n v="11"/>
    <d v="2014-03-20T12:34:08"/>
    <d v="2014-04-19T12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n v="18"/>
    <n v="6"/>
    <n v="12"/>
    <d v="2015-03-31T16:00:51"/>
    <d v="2015-04-30T16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n v="18"/>
    <n v="6"/>
    <n v="12"/>
    <d v="2015-07-27T14:58:50"/>
    <d v="2015-09-25T14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n v="18"/>
    <n v="6"/>
    <n v="12"/>
    <d v="2016-06-14T07:51:34"/>
    <d v="2016-07-14T07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n v="18"/>
    <n v="6"/>
    <n v="12"/>
    <d v="2014-10-14T20:30:00"/>
    <d v="2014-11-14T21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n v="18"/>
    <n v="6"/>
    <n v="12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n v="18"/>
    <n v="6"/>
    <n v="12"/>
    <d v="2016-05-06T06:21:33"/>
    <d v="2016-06-05T06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n v="18"/>
    <n v="6"/>
    <n v="12"/>
    <d v="2014-09-26T23:55:00"/>
    <d v="2014-11-26T00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n v="18"/>
    <n v="6"/>
    <n v="12"/>
    <d v="2015-11-24T21:47:48"/>
    <d v="2015-12-24T21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n v="18"/>
    <n v="6"/>
    <n v="12"/>
    <d v="2016-12-02T02:46:11"/>
    <d v="2017-01-01T02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n v="18"/>
    <n v="6"/>
    <n v="12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n v="18"/>
    <n v="6"/>
    <n v="12"/>
    <d v="2014-11-15T06:50:28"/>
    <d v="2014-11-29T04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n v="18"/>
    <n v="6"/>
    <n v="12"/>
    <d v="2016-07-07T23:44:54"/>
    <d v="2016-08-06T23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n v="18"/>
    <n v="6"/>
    <n v="12"/>
    <d v="2015-11-19T16:07:09"/>
    <d v="2015-12-19T16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n v="18"/>
    <n v="6"/>
    <n v="12"/>
    <d v="2016-03-24T19:40:21"/>
    <d v="2016-04-23T19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n v="18"/>
    <n v="6"/>
    <n v="12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n v="18"/>
    <n v="6"/>
    <n v="12"/>
    <d v="2014-12-02T08:20:26"/>
    <d v="2015-01-01T08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n v="18"/>
    <n v="6"/>
    <n v="12"/>
    <d v="2015-07-07T11:05:21"/>
    <d v="2015-08-06T11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n v="18"/>
    <n v="6"/>
    <n v="12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n v="18"/>
    <n v="6"/>
    <n v="12"/>
    <d v="2015-01-18T00:08:47"/>
    <d v="2015-02-17T00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n v="18"/>
    <n v="6"/>
    <n v="12"/>
    <d v="2015-11-17T04:38:46"/>
    <d v="2015-12-17T04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n v="16"/>
    <n v="5"/>
    <n v="11"/>
    <d v="2015-03-30T04:22:00"/>
    <d v="2015-04-29T04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n v="16"/>
    <n v="5"/>
    <n v="11"/>
    <d v="2014-08-03T17:56:32"/>
    <d v="2014-10-02T17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n v="16"/>
    <n v="5"/>
    <n v="11"/>
    <d v="2014-03-25T22:52:53"/>
    <d v="2014-05-02T22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n v="16"/>
    <n v="5"/>
    <n v="11"/>
    <d v="2014-08-20T23:19:43"/>
    <d v="2014-10-19T23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n v="16"/>
    <n v="5"/>
    <n v="11"/>
    <d v="2016-11-01T04:06:21"/>
    <d v="2016-12-01T05:06:21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n v="16"/>
    <n v="5"/>
    <n v="11"/>
    <d v="2016-05-17T17:02:46"/>
    <d v="2016-06-16T17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n v="16"/>
    <n v="5"/>
    <n v="11"/>
    <d v="2015-11-09T22:54:35"/>
    <d v="2016-01-08T22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n v="16"/>
    <n v="5"/>
    <n v="11"/>
    <d v="2015-08-08T02:27:43"/>
    <d v="2015-09-07T02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n v="16"/>
    <n v="5"/>
    <n v="11"/>
    <d v="2015-04-15T17:01:52"/>
    <d v="2015-05-15T17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n v="16"/>
    <n v="5"/>
    <n v="11"/>
    <d v="2015-05-19T17:08:25"/>
    <d v="2015-06-18T17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n v="16"/>
    <n v="5"/>
    <n v="11"/>
    <d v="2015-08-07T02:36:46"/>
    <d v="2015-09-06T02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n v="16"/>
    <n v="5"/>
    <n v="11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n v="16"/>
    <n v="5"/>
    <n v="11"/>
    <d v="2015-01-25T01:42:42"/>
    <d v="2015-02-24T01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n v="16"/>
    <n v="5"/>
    <n v="11"/>
    <d v="2014-10-06T15:04:40"/>
    <d v="2014-12-05T16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n v="16"/>
    <n v="5"/>
    <n v="11"/>
    <d v="2014-11-09T02:12:08"/>
    <d v="2014-12-09T02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n v="16"/>
    <n v="5"/>
    <n v="11"/>
    <d v="2015-05-30T17:26:05"/>
    <d v="2015-06-30T15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n v="16"/>
    <n v="5"/>
    <n v="11"/>
    <d v="2015-02-26T03:43:06"/>
    <d v="2015-03-28T02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n v="16"/>
    <n v="5"/>
    <n v="11"/>
    <d v="2015-04-28T15:06:29"/>
    <d v="2015-05-19T15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n v="16"/>
    <n v="5"/>
    <n v="11"/>
    <d v="2014-08-25T16:24:24"/>
    <d v="2014-09-25T16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n v="16"/>
    <n v="5"/>
    <n v="11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n v="16"/>
    <n v="5"/>
    <n v="11"/>
    <d v="2016-05-19T17:23:02"/>
    <d v="2016-06-18T17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n v="16"/>
    <n v="5"/>
    <n v="11"/>
    <d v="2014-06-02T05:08:50"/>
    <d v="2014-07-06T05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n v="16"/>
    <n v="5"/>
    <n v="11"/>
    <d v="2015-05-26T11:39:02"/>
    <d v="2015-06-26T04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n v="16"/>
    <n v="5"/>
    <n v="11"/>
    <d v="2014-08-12T17:38:15"/>
    <d v="2014-09-12T17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n v="16"/>
    <n v="5"/>
    <n v="11"/>
    <d v="2016-08-23T01:17:45"/>
    <d v="2016-09-22T01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n v="16"/>
    <n v="5"/>
    <n v="11"/>
    <d v="2015-01-23T08:29:23"/>
    <d v="2015-02-22T08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n v="16"/>
    <n v="5"/>
    <n v="11"/>
    <d v="2015-04-30T21:26:11"/>
    <d v="2015-05-30T21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n v="16"/>
    <n v="5"/>
    <n v="11"/>
    <d v="2014-10-26T19:18:47"/>
    <d v="2014-11-13T20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n v="16"/>
    <n v="5"/>
    <n v="11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n v="16"/>
    <n v="5"/>
    <n v="11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n v="16"/>
    <n v="5"/>
    <n v="11"/>
    <d v="2016-04-08T20:12:07"/>
    <d v="2016-05-08T20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n v="16"/>
    <n v="5"/>
    <n v="11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n v="16"/>
    <n v="5"/>
    <n v="11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n v="16"/>
    <n v="5"/>
    <n v="11"/>
    <d v="2014-09-15T15:51:36"/>
    <d v="2014-10-15T15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n v="16"/>
    <n v="5"/>
    <n v="11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n v="16"/>
    <n v="5"/>
    <n v="11"/>
    <d v="2015-09-28T17:17:07"/>
    <d v="2015-10-28T17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n v="16"/>
    <n v="5"/>
    <n v="11"/>
    <d v="2014-05-22T19:21:54"/>
    <d v="2014-06-28T19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n v="16"/>
    <n v="5"/>
    <n v="11"/>
    <d v="2015-01-30T08:08:41"/>
    <d v="2015-03-01T08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n v="16"/>
    <n v="5"/>
    <n v="11"/>
    <d v="2016-12-24T19:51:28"/>
    <d v="2017-01-12T16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n v="16"/>
    <n v="5"/>
    <n v="11"/>
    <d v="2016-10-13T20:40:23"/>
    <d v="2016-11-02T03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n v="22"/>
    <n v="12"/>
    <n v="10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n v="22"/>
    <n v="12"/>
    <n v="10"/>
    <d v="2015-05-06T20:45:49"/>
    <d v="2015-06-08T04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n v="22"/>
    <n v="12"/>
    <n v="10"/>
    <d v="2015-04-29T20:43:15"/>
    <d v="2015-06-01T22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n v="22"/>
    <n v="12"/>
    <n v="10"/>
    <d v="2015-04-15T21:28:43"/>
    <d v="2015-05-17T18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n v="22"/>
    <n v="12"/>
    <n v="10"/>
    <d v="2016-12-07T16:49:00"/>
    <d v="2016-12-28T16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n v="22"/>
    <n v="12"/>
    <n v="10"/>
    <d v="2016-06-08T23:29:55"/>
    <d v="2016-06-29T23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n v="22"/>
    <n v="12"/>
    <n v="10"/>
    <d v="2014-08-01T15:58:45"/>
    <d v="2014-08-31T15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n v="22"/>
    <n v="12"/>
    <n v="10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n v="22"/>
    <n v="12"/>
    <n v="10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n v="22"/>
    <n v="12"/>
    <n v="10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n v="22"/>
    <n v="12"/>
    <n v="10"/>
    <d v="2015-03-09T11:42:59"/>
    <d v="2015-04-08T11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n v="22"/>
    <n v="12"/>
    <n v="10"/>
    <d v="2015-10-21T08:20:53"/>
    <d v="2015-12-20T09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n v="22"/>
    <n v="12"/>
    <n v="10"/>
    <d v="2015-11-18T19:38:59"/>
    <d v="2015-12-18T19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n v="22"/>
    <n v="12"/>
    <n v="10"/>
    <d v="2016-05-13T15:57:14"/>
    <d v="2016-06-13T05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n v="22"/>
    <n v="12"/>
    <n v="10"/>
    <d v="2015-11-25T14:51:26"/>
    <d v="2015-12-31T03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n v="22"/>
    <n v="12"/>
    <n v="10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n v="22"/>
    <n v="12"/>
    <n v="10"/>
    <d v="2015-03-26T11:27:36"/>
    <d v="2015-04-16T11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n v="22"/>
    <n v="12"/>
    <n v="10"/>
    <d v="2016-06-15T14:34:06"/>
    <d v="2016-07-15T14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n v="22"/>
    <n v="12"/>
    <n v="10"/>
    <d v="2015-05-28T06:55:54"/>
    <d v="2015-06-27T06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n v="22"/>
    <n v="12"/>
    <n v="10"/>
    <d v="2015-05-01T14:45:27"/>
    <d v="2015-05-31T14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n v="22"/>
    <n v="12"/>
    <n v="10"/>
    <d v="2015-10-20T17:57:13"/>
    <d v="2015-12-04T05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n v="22"/>
    <n v="12"/>
    <n v="10"/>
    <d v="2015-05-14T12:09:11"/>
    <d v="2015-06-13T12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n v="22"/>
    <n v="12"/>
    <n v="10"/>
    <d v="2017-02-06T18:37:33"/>
    <d v="2017-03-11T13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n v="22"/>
    <n v="12"/>
    <n v="10"/>
    <d v="2016-03-01T10:19:33"/>
    <d v="2016-03-31T10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n v="22"/>
    <n v="12"/>
    <n v="10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n v="22"/>
    <n v="12"/>
    <n v="10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n v="22"/>
    <n v="12"/>
    <n v="10"/>
    <d v="2015-05-08T22:36:12"/>
    <d v="2015-05-31T21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n v="22"/>
    <n v="12"/>
    <n v="10"/>
    <d v="2016-05-25T20:47:41"/>
    <d v="2016-06-09T20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n v="22"/>
    <n v="12"/>
    <n v="10"/>
    <d v="2015-11-10T22:48:15"/>
    <d v="2015-11-27T01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n v="22"/>
    <n v="12"/>
    <n v="10"/>
    <d v="2016-12-27T18:08:20"/>
    <d v="2017-01-31T18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n v="22"/>
    <n v="12"/>
    <n v="10"/>
    <d v="2015-04-10T20:10:05"/>
    <d v="2015-06-09T20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n v="22"/>
    <n v="12"/>
    <n v="10"/>
    <d v="2014-04-30T22:09:16"/>
    <d v="2014-05-30T22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n v="22"/>
    <n v="12"/>
    <n v="10"/>
    <d v="2015-08-31T14:47:37"/>
    <d v="2015-10-02T23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n v="22"/>
    <n v="12"/>
    <n v="10"/>
    <d v="2016-06-14T19:25:40"/>
    <d v="2016-07-14T19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n v="22"/>
    <n v="12"/>
    <n v="10"/>
    <d v="2015-10-01T15:53:20"/>
    <d v="2015-11-01T03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n v="22"/>
    <n v="12"/>
    <n v="10"/>
    <d v="2016-09-20T11:05:13"/>
    <d v="2016-10-20T11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n v="22"/>
    <n v="12"/>
    <n v="10"/>
    <d v="2015-07-26T15:05:12"/>
    <d v="2015-08-25T15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n v="22"/>
    <n v="12"/>
    <n v="10"/>
    <d v="2016-11-06T11:24:48"/>
    <d v="2016-12-04T00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n v="22"/>
    <n v="12"/>
    <n v="10"/>
    <d v="2016-03-01T17:17:27"/>
    <d v="2016-04-01T04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n v="22"/>
    <n v="12"/>
    <n v="10"/>
    <d v="2016-10-11T04:15:09"/>
    <d v="2016-11-10T05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n v="17"/>
    <n v="6"/>
    <n v="11"/>
    <d v="2014-04-07T13:11:42"/>
    <d v="2014-06-06T13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n v="17"/>
    <n v="6"/>
    <n v="11"/>
    <d v="2013-08-23T21:44:38"/>
    <d v="2013-10-22T21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n v="17"/>
    <n v="6"/>
    <n v="11"/>
    <d v="2014-03-17T20:59:41"/>
    <d v="2014-04-21T01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n v="17"/>
    <n v="6"/>
    <n v="11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n v="17"/>
    <n v="6"/>
    <n v="11"/>
    <d v="2011-07-30T17:30:08"/>
    <d v="2011-09-28T17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n v="17"/>
    <n v="6"/>
    <n v="11"/>
    <d v="2012-03-17T11:02:07"/>
    <d v="2012-04-16T16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n v="17"/>
    <n v="6"/>
    <n v="11"/>
    <d v="2011-01-25T23:20:30"/>
    <d v="2011-02-24T23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n v="17"/>
    <n v="6"/>
    <n v="11"/>
    <d v="2015-07-08T22:36:08"/>
    <d v="2015-08-28T01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n v="17"/>
    <n v="6"/>
    <n v="11"/>
    <d v="2013-08-20T20:21:10"/>
    <d v="2013-10-06T20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n v="17"/>
    <n v="6"/>
    <n v="11"/>
    <d v="2012-01-31T22:46:14"/>
    <d v="2012-02-21T22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n v="17"/>
    <n v="6"/>
    <n v="11"/>
    <d v="2015-01-03T18:55:42"/>
    <d v="2015-02-02T18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n v="17"/>
    <n v="6"/>
    <n v="11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n v="17"/>
    <n v="6"/>
    <n v="11"/>
    <d v="2012-07-20T16:19:24"/>
    <d v="2012-07-28T16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n v="17"/>
    <n v="6"/>
    <n v="11"/>
    <d v="2012-08-04T06:47:45"/>
    <d v="2012-08-24T06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n v="17"/>
    <n v="6"/>
    <n v="11"/>
    <d v="2011-07-07T14:38:56"/>
    <d v="2011-08-06T14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n v="17"/>
    <n v="6"/>
    <n v="11"/>
    <d v="2011-12-06T23:06:07"/>
    <d v="2012-01-05T23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n v="17"/>
    <n v="6"/>
    <n v="11"/>
    <d v="2013-05-15T00:57:37"/>
    <d v="2013-07-12T21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n v="17"/>
    <n v="6"/>
    <n v="11"/>
    <d v="2014-10-11T20:06:20"/>
    <d v="2014-11-03T05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n v="17"/>
    <n v="6"/>
    <n v="11"/>
    <d v="2011-08-27T03:58:22"/>
    <d v="2011-09-11T13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n v="17"/>
    <n v="6"/>
    <n v="11"/>
    <d v="2011-05-08T21:06:11"/>
    <d v="2011-07-08T21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n v="10"/>
    <n v="6"/>
    <n v="4"/>
    <d v="2013-03-22T19:48:43"/>
    <d v="2013-04-22T21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n v="10"/>
    <n v="6"/>
    <n v="4"/>
    <d v="2014-05-15T14:23:54"/>
    <d v="2014-06-14T14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n v="10"/>
    <n v="6"/>
    <n v="4"/>
    <d v="2011-10-22T01:02:29"/>
    <d v="2011-12-06T02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n v="10"/>
    <n v="6"/>
    <n v="4"/>
    <d v="2013-04-06T07:00:55"/>
    <d v="2013-05-06T07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n v="10"/>
    <n v="6"/>
    <n v="4"/>
    <d v="2014-05-08T15:45:53"/>
    <d v="2014-06-13T06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n v="10"/>
    <n v="6"/>
    <n v="4"/>
    <d v="2012-06-07T17:46:51"/>
    <d v="2012-07-07T17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n v="10"/>
    <n v="6"/>
    <n v="4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n v="10"/>
    <n v="6"/>
    <n v="4"/>
    <d v="2011-07-27T19:32:47"/>
    <d v="2011-09-25T19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n v="10"/>
    <n v="6"/>
    <n v="4"/>
    <d v="2013-09-26T23:42:49"/>
    <d v="2013-10-24T23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n v="10"/>
    <n v="6"/>
    <n v="4"/>
    <d v="2014-08-04T18:48:27"/>
    <d v="2014-09-03T18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n v="10"/>
    <n v="6"/>
    <n v="4"/>
    <d v="2010-11-05T14:54:46"/>
    <d v="2011-01-01T04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n v="10"/>
    <n v="6"/>
    <n v="4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n v="10"/>
    <n v="6"/>
    <n v="4"/>
    <d v="2012-01-13T22:03:51"/>
    <d v="2012-02-12T22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n v="10"/>
    <n v="6"/>
    <n v="4"/>
    <d v="2011-02-13T02:03:10"/>
    <d v="2011-04-03T01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n v="10"/>
    <n v="6"/>
    <n v="4"/>
    <d v="2013-08-01T14:40:12"/>
    <d v="2013-08-31T14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n v="10"/>
    <n v="6"/>
    <n v="4"/>
    <d v="2014-05-07T23:17:44"/>
    <d v="2014-06-09T03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n v="10"/>
    <n v="6"/>
    <n v="4"/>
    <d v="2014-01-27T20:13:40"/>
    <d v="2014-02-26T20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n v="10"/>
    <n v="6"/>
    <n v="4"/>
    <d v="2013-12-30T08:13:47"/>
    <d v="2014-01-29T08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n v="10"/>
    <n v="6"/>
    <n v="4"/>
    <d v="2014-01-17T18:18:12"/>
    <d v="2014-02-16T18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n v="10"/>
    <n v="6"/>
    <n v="4"/>
    <d v="2014-02-22T02:01:10"/>
    <d v="2014-03-29T01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n v="10"/>
    <n v="6"/>
    <n v="4"/>
    <d v="2013-09-30T15:54:43"/>
    <d v="2013-10-29T15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n v="10"/>
    <n v="6"/>
    <n v="4"/>
    <d v="2010-10-14T15:43:35"/>
    <d v="2010-11-30T15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n v="10"/>
    <n v="6"/>
    <n v="4"/>
    <d v="2013-12-12T21:02:25"/>
    <d v="2014-01-11T21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n v="10"/>
    <n v="6"/>
    <n v="4"/>
    <d v="2013-06-24T14:02:38"/>
    <d v="2013-07-24T14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n v="10"/>
    <n v="6"/>
    <n v="4"/>
    <d v="2013-08-21T20:17:27"/>
    <d v="2013-09-20T20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n v="10"/>
    <n v="6"/>
    <n v="4"/>
    <d v="2016-03-16T19:45:12"/>
    <d v="2016-04-16T00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n v="10"/>
    <n v="6"/>
    <n v="4"/>
    <d v="2012-01-25T20:34:02"/>
    <d v="2012-03-25T19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n v="10"/>
    <n v="6"/>
    <n v="4"/>
    <d v="2013-10-14T16:24:19"/>
    <d v="2013-11-13T17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n v="10"/>
    <n v="6"/>
    <n v="4"/>
    <d v="2010-04-06T17:52:59"/>
    <d v="2010-06-15T04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n v="10"/>
    <n v="6"/>
    <n v="4"/>
    <d v="2014-08-01T17:31:31"/>
    <d v="2014-08-31T17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n v="10"/>
    <n v="6"/>
    <n v="4"/>
    <d v="2012-07-26T16:33:45"/>
    <d v="2012-08-30T16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n v="10"/>
    <n v="6"/>
    <n v="4"/>
    <d v="2013-07-03T20:49:47"/>
    <d v="2013-08-07T20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n v="10"/>
    <n v="6"/>
    <n v="4"/>
    <d v="2009-07-13T16:54:07"/>
    <d v="2009-09-01T04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n v="10"/>
    <n v="6"/>
    <n v="4"/>
    <d v="2012-07-31T13:29:07"/>
    <d v="2012-09-04T13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n v="10"/>
    <n v="6"/>
    <n v="4"/>
    <d v="2014-05-27T13:19:26"/>
    <d v="2014-06-25T02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n v="10"/>
    <n v="6"/>
    <n v="4"/>
    <d v="2014-02-12T02:22:50"/>
    <d v="2014-03-24T01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n v="10"/>
    <n v="6"/>
    <n v="4"/>
    <d v="2010-12-01T18:10:54"/>
    <d v="2011-03-01T18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n v="10"/>
    <n v="6"/>
    <n v="4"/>
    <d v="2013-07-08T17:50:36"/>
    <d v="2013-07-28T17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n v="10"/>
    <n v="6"/>
    <n v="4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n v="10"/>
    <n v="6"/>
    <n v="4"/>
    <d v="2013-02-15T17:13:09"/>
    <d v="2013-03-11T04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n v="13"/>
    <n v="8"/>
    <n v="5"/>
    <d v="2016-12-08T05:38:02"/>
    <d v="2016-12-31T16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n v="13"/>
    <n v="8"/>
    <n v="5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n v="13"/>
    <n v="8"/>
    <n v="5"/>
    <d v="2015-02-04T09:13:47"/>
    <d v="2015-02-17T14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n v="13"/>
    <n v="8"/>
    <n v="5"/>
    <d v="2015-04-13T14:54:16"/>
    <d v="2015-06-12T14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n v="13"/>
    <n v="8"/>
    <n v="5"/>
    <d v="2016-07-10T03:42:43"/>
    <d v="2016-08-10T04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n v="13"/>
    <n v="8"/>
    <n v="5"/>
    <d v="2016-12-05T03:14:05"/>
    <d v="2017-01-04T03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n v="13"/>
    <n v="8"/>
    <n v="5"/>
    <d v="2015-03-23T14:45:31"/>
    <d v="2015-04-23T06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n v="13"/>
    <n v="8"/>
    <n v="5"/>
    <d v="2015-03-01T15:39:51"/>
    <d v="2015-04-07T07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n v="13"/>
    <n v="8"/>
    <n v="5"/>
    <d v="2015-09-09T18:20:28"/>
    <d v="2015-10-06T22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n v="13"/>
    <n v="8"/>
    <n v="5"/>
    <d v="2015-10-15T16:49:31"/>
    <d v="2015-11-14T17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n v="13"/>
    <n v="8"/>
    <n v="5"/>
    <d v="2015-10-01T10:53:17"/>
    <d v="2015-10-19T11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n v="13"/>
    <n v="8"/>
    <n v="5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n v="13"/>
    <n v="8"/>
    <n v="5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n v="13"/>
    <n v="8"/>
    <n v="5"/>
    <d v="2016-04-01T17:55:58"/>
    <d v="2016-05-01T17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n v="13"/>
    <n v="8"/>
    <n v="5"/>
    <d v="2016-03-29T16:20:32"/>
    <d v="2016-04-28T16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n v="13"/>
    <n v="8"/>
    <n v="5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n v="13"/>
    <n v="8"/>
    <n v="5"/>
    <d v="2016-04-23T16:12:18"/>
    <d v="2016-06-01T18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n v="13"/>
    <n v="8"/>
    <n v="5"/>
    <d v="2015-07-10T17:59:38"/>
    <d v="2015-07-21T03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n v="13"/>
    <n v="8"/>
    <n v="5"/>
    <d v="2016-11-01T01:23:31"/>
    <d v="2016-12-01T02:23:31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n v="13"/>
    <n v="8"/>
    <n v="5"/>
    <d v="2016-07-15T10:35:20"/>
    <d v="2016-07-31T11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n v="20"/>
    <n v="11"/>
    <n v="9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n v="20"/>
    <n v="11"/>
    <n v="9"/>
    <d v="2016-06-22T15:58:28"/>
    <d v="2016-07-21T17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n v="20"/>
    <n v="11"/>
    <n v="9"/>
    <d v="2014-11-04T10:58:54"/>
    <d v="2014-12-04T10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n v="20"/>
    <n v="11"/>
    <n v="9"/>
    <d v="2016-01-18T12:04:39"/>
    <d v="2016-02-17T12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n v="20"/>
    <n v="11"/>
    <n v="9"/>
    <d v="2016-08-29T14:43:32"/>
    <d v="2016-10-08T14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n v="20"/>
    <n v="11"/>
    <n v="9"/>
    <d v="2015-09-10T21:11:08"/>
    <d v="2015-10-15T21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n v="20"/>
    <n v="11"/>
    <n v="9"/>
    <d v="2016-07-05T16:00:50"/>
    <d v="2016-08-19T16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n v="20"/>
    <n v="11"/>
    <n v="9"/>
    <d v="2016-10-26T19:15:19"/>
    <d v="2016-11-30T20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n v="20"/>
    <n v="11"/>
    <n v="9"/>
    <d v="2015-03-19T16:52:02"/>
    <d v="2015-04-18T16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n v="20"/>
    <n v="11"/>
    <n v="9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n v="20"/>
    <n v="11"/>
    <n v="9"/>
    <d v="2016-08-22T16:04:20"/>
    <d v="2016-10-21T16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n v="20"/>
    <n v="11"/>
    <n v="9"/>
    <d v="2015-10-01T11:57:28"/>
    <d v="2015-11-06T01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n v="20"/>
    <n v="11"/>
    <n v="9"/>
    <d v="2016-01-24T23:05:09"/>
    <d v="2016-02-28T23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n v="20"/>
    <n v="11"/>
    <n v="9"/>
    <d v="2016-05-30T05:39:06"/>
    <d v="2016-07-21T14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n v="20"/>
    <n v="11"/>
    <n v="9"/>
    <d v="2014-12-12T01:02:52"/>
    <d v="2015-01-11T01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n v="20"/>
    <n v="11"/>
    <n v="9"/>
    <d v="2014-06-26T19:29:25"/>
    <d v="2014-07-11T16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n v="20"/>
    <n v="11"/>
    <n v="9"/>
    <d v="2016-12-01T16:34:06"/>
    <d v="2016-12-30T23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n v="20"/>
    <n v="11"/>
    <n v="9"/>
    <d v="2016-11-23T17:58:57"/>
    <d v="2016-12-23T17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n v="20"/>
    <n v="11"/>
    <n v="9"/>
    <d v="2015-04-21T15:45:25"/>
    <d v="2015-05-21T15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n v="20"/>
    <n v="11"/>
    <n v="9"/>
    <d v="2016-03-22T16:45:46"/>
    <d v="2016-04-26T06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n v="20"/>
    <n v="11"/>
    <n v="9"/>
    <d v="2016-09-13T15:12:32"/>
    <d v="2016-10-13T15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n v="20"/>
    <n v="11"/>
    <n v="9"/>
    <d v="2016-11-30T02:03:55"/>
    <d v="2016-12-30T02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n v="20"/>
    <n v="11"/>
    <n v="9"/>
    <d v="2014-12-01T19:00:28"/>
    <d v="2015-01-15T19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n v="20"/>
    <n v="11"/>
    <n v="9"/>
    <d v="2015-04-29T16:17:15"/>
    <d v="2015-05-29T16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n v="20"/>
    <n v="11"/>
    <n v="9"/>
    <d v="2016-08-30T15:25:34"/>
    <d v="2016-10-14T15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n v="20"/>
    <n v="11"/>
    <n v="9"/>
    <d v="2014-10-23T05:19:05"/>
    <d v="2014-12-02T06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n v="20"/>
    <n v="11"/>
    <n v="9"/>
    <d v="2016-06-01T06:38:29"/>
    <d v="2016-07-02T04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n v="20"/>
    <n v="11"/>
    <n v="9"/>
    <d v="2016-07-18T12:05:54"/>
    <d v="2016-08-17T12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n v="20"/>
    <n v="11"/>
    <n v="9"/>
    <d v="2016-12-28T01:26:48"/>
    <d v="2017-01-27T01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n v="20"/>
    <n v="11"/>
    <n v="9"/>
    <d v="2014-06-16T02:33:45"/>
    <d v="2014-07-16T02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n v="20"/>
    <n v="11"/>
    <n v="9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n v="20"/>
    <n v="11"/>
    <n v="9"/>
    <d v="2015-11-05T22:28:22"/>
    <d v="2015-12-05T22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n v="20"/>
    <n v="11"/>
    <n v="9"/>
    <d v="2014-11-12T20:43:48"/>
    <d v="2014-12-17T20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n v="20"/>
    <n v="11"/>
    <n v="9"/>
    <d v="2017-02-01T13:51:19"/>
    <d v="2017-03-03T13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n v="20"/>
    <n v="11"/>
    <n v="9"/>
    <d v="2015-07-03T19:17:13"/>
    <d v="2015-08-02T19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n v="20"/>
    <n v="11"/>
    <n v="9"/>
    <d v="2014-10-24T15:31:55"/>
    <d v="2014-12-08T16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n v="20"/>
    <n v="11"/>
    <n v="9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n v="20"/>
    <n v="11"/>
    <n v="9"/>
    <d v="2016-08-30T14:58:37"/>
    <d v="2016-10-01T14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n v="20"/>
    <n v="11"/>
    <n v="9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n v="20"/>
    <n v="11"/>
    <n v="9"/>
    <d v="2016-06-21T12:38:03"/>
    <d v="2016-08-19T03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n v="21"/>
    <n v="11"/>
    <n v="10"/>
    <d v="2016-06-01T18:57:19"/>
    <d v="2016-06-30T18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n v="21"/>
    <n v="11"/>
    <n v="10"/>
    <d v="2014-06-09T19:32:39"/>
    <d v="2014-07-14T19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n v="21"/>
    <n v="11"/>
    <n v="10"/>
    <d v="2013-05-28T01:49:11"/>
    <d v="2013-06-27T01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n v="21"/>
    <n v="11"/>
    <n v="10"/>
    <d v="2015-02-05T15:18:45"/>
    <d v="2015-03-07T15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n v="21"/>
    <n v="11"/>
    <n v="10"/>
    <d v="2014-11-20T12:08:53"/>
    <d v="2014-12-18T12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n v="21"/>
    <n v="11"/>
    <n v="10"/>
    <d v="2015-11-09T07:58:55"/>
    <d v="2015-12-16T06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n v="21"/>
    <n v="11"/>
    <n v="10"/>
    <d v="2015-11-26T00:18:54"/>
    <d v="2015-12-26T00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n v="21"/>
    <n v="11"/>
    <n v="10"/>
    <d v="2016-01-13T17:45:44"/>
    <d v="2016-02-12T17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n v="21"/>
    <n v="11"/>
    <n v="10"/>
    <d v="2015-07-15T13:52:46"/>
    <d v="2015-09-05T03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n v="21"/>
    <n v="11"/>
    <n v="10"/>
    <d v="2013-02-04T02:49:48"/>
    <d v="2013-03-11T00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n v="21"/>
    <n v="11"/>
    <n v="10"/>
    <d v="2016-05-12T19:22:59"/>
    <d v="2016-06-11T19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n v="21"/>
    <n v="11"/>
    <n v="10"/>
    <d v="2012-10-31T06:06:45"/>
    <d v="2012-11-30T10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n v="21"/>
    <n v="11"/>
    <n v="10"/>
    <d v="2013-06-05T00:56:00"/>
    <d v="2013-07-05T00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n v="21"/>
    <n v="11"/>
    <n v="10"/>
    <d v="2013-01-30T23:05:37"/>
    <d v="2013-03-01T05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n v="21"/>
    <n v="11"/>
    <n v="10"/>
    <d v="2011-05-26T13:42:03"/>
    <d v="2011-06-25T13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n v="21"/>
    <n v="11"/>
    <n v="10"/>
    <d v="2011-05-05T19:33:10"/>
    <d v="2011-07-06T19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n v="21"/>
    <n v="11"/>
    <n v="10"/>
    <d v="2012-07-05T21:37:00"/>
    <d v="2012-08-02T21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n v="21"/>
    <n v="11"/>
    <n v="10"/>
    <d v="2014-05-22T17:12:52"/>
    <d v="2014-06-21T17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n v="21"/>
    <n v="11"/>
    <n v="10"/>
    <d v="2013-07-09T22:25:31"/>
    <d v="2013-09-07T22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n v="21"/>
    <n v="11"/>
    <n v="10"/>
    <d v="2016-01-27T20:15:27"/>
    <d v="2016-02-15T07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n v="10"/>
    <n v="6"/>
    <n v="4"/>
    <d v="2014-11-08T16:41:46"/>
    <d v="2015-01-07T16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n v="10"/>
    <n v="6"/>
    <n v="4"/>
    <d v="2015-02-14T17:35:52"/>
    <d v="2015-03-16T16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n v="10"/>
    <n v="6"/>
    <n v="4"/>
    <d v="2014-10-12T23:54:23"/>
    <d v="2014-11-27T00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n v="10"/>
    <n v="6"/>
    <n v="4"/>
    <d v="2015-10-15T00:04:10"/>
    <d v="2015-11-14T01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n v="10"/>
    <n v="6"/>
    <n v="4"/>
    <d v="2015-05-22T04:34:54"/>
    <d v="2015-06-15T04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n v="10"/>
    <n v="6"/>
    <n v="4"/>
    <d v="2014-03-12T14:15:46"/>
    <d v="2014-04-11T14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n v="10"/>
    <n v="6"/>
    <n v="4"/>
    <d v="2013-10-01T00:04:50"/>
    <d v="2013-10-16T00:04:5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n v="10"/>
    <n v="6"/>
    <n v="4"/>
    <d v="2015-04-07T18:12:22"/>
    <d v="2015-05-07T18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n v="10"/>
    <n v="6"/>
    <n v="4"/>
    <d v="2012-06-12T17:45:32"/>
    <d v="2012-07-12T17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n v="10"/>
    <n v="6"/>
    <n v="4"/>
    <d v="2016-11-30T22:50:33"/>
    <d v="2016-12-30T22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n v="10"/>
    <n v="6"/>
    <n v="4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n v="10"/>
    <n v="6"/>
    <n v="4"/>
    <d v="2016-12-16T01:35:19"/>
    <d v="2017-01-15T01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n v="10"/>
    <n v="6"/>
    <n v="4"/>
    <d v="2016-11-03T16:03:26"/>
    <d v="2016-12-03T17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n v="10"/>
    <n v="6"/>
    <n v="4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n v="10"/>
    <n v="6"/>
    <n v="4"/>
    <d v="2016-07-17T18:13:30"/>
    <d v="2016-08-01T18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n v="10"/>
    <n v="6"/>
    <n v="4"/>
    <d v="2015-05-06T11:47:56"/>
    <d v="2015-06-05T11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n v="10"/>
    <n v="6"/>
    <n v="4"/>
    <d v="2015-05-17T18:18:26"/>
    <d v="2015-06-09T02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n v="10"/>
    <n v="6"/>
    <n v="4"/>
    <d v="2016-11-29T05:08:45"/>
    <d v="2016-12-29T05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n v="10"/>
    <n v="6"/>
    <n v="4"/>
    <d v="2013-04-06T19:12:16"/>
    <d v="2013-05-06T19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n v="10"/>
    <n v="6"/>
    <n v="4"/>
    <d v="2016-12-03T01:47:58"/>
    <d v="2016-12-23T01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n v="10"/>
    <n v="6"/>
    <n v="4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n v="10"/>
    <n v="6"/>
    <n v="4"/>
    <d v="2016-03-04T16:32:01"/>
    <d v="2016-04-29T12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n v="10"/>
    <n v="6"/>
    <n v="4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n v="10"/>
    <n v="6"/>
    <n v="4"/>
    <d v="2015-05-02T22:06:35"/>
    <d v="2015-06-03T04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n v="10"/>
    <n v="6"/>
    <n v="4"/>
    <d v="2016-09-21T14:45:17"/>
    <d v="2016-10-17T16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n v="10"/>
    <n v="6"/>
    <n v="4"/>
    <d v="2016-07-14T11:32:37"/>
    <d v="2016-08-13T11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n v="10"/>
    <n v="6"/>
    <n v="4"/>
    <d v="2015-03-24T19:16:46"/>
    <d v="2015-04-27T17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n v="10"/>
    <n v="6"/>
    <n v="4"/>
    <d v="2015-07-08T15:36:58"/>
    <d v="2015-08-22T04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n v="10"/>
    <n v="6"/>
    <n v="4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n v="10"/>
    <n v="6"/>
    <n v="4"/>
    <d v="2016-07-02T16:22:03"/>
    <d v="2016-08-01T16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n v="10"/>
    <n v="6"/>
    <n v="4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n v="10"/>
    <n v="6"/>
    <n v="4"/>
    <d v="2016-12-15T21:48:01"/>
    <d v="2017-01-14T21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n v="10"/>
    <n v="6"/>
    <n v="4"/>
    <d v="2015-01-14T23:58:02"/>
    <d v="2015-02-13T23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n v="10"/>
    <n v="6"/>
    <n v="4"/>
    <d v="2016-09-27T22:01:50"/>
    <d v="2016-10-27T21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n v="10"/>
    <n v="6"/>
    <n v="4"/>
    <d v="2016-06-05T20:58:54"/>
    <d v="2016-07-05T20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n v="10"/>
    <n v="6"/>
    <n v="4"/>
    <d v="2014-09-07T00:06:13"/>
    <d v="2014-10-07T00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n v="10"/>
    <n v="6"/>
    <n v="4"/>
    <d v="2016-05-08T08:11:13"/>
    <d v="2016-06-12T05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n v="10"/>
    <n v="6"/>
    <n v="4"/>
    <d v="2013-05-05T23:54:34"/>
    <d v="2013-05-26T23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n v="10"/>
    <n v="6"/>
    <n v="4"/>
    <d v="2015-03-02T01:16:51"/>
    <d v="2015-05-01T00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n v="10"/>
    <n v="6"/>
    <n v="4"/>
    <d v="2013-06-26T01:30:35"/>
    <d v="2013-07-26T01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n v="23"/>
    <n v="11"/>
    <n v="12"/>
    <d v="2015-01-28T12:14:45"/>
    <d v="2015-02-22T12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n v="23"/>
    <n v="11"/>
    <n v="12"/>
    <d v="2014-10-29T16:20:01"/>
    <d v="2014-11-28T17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n v="23"/>
    <n v="11"/>
    <n v="12"/>
    <d v="2015-10-20T10:23:27"/>
    <d v="2015-12-12T10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n v="23"/>
    <n v="11"/>
    <n v="12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n v="23"/>
    <n v="11"/>
    <n v="12"/>
    <d v="2015-10-14T20:55:56"/>
    <d v="2015-11-13T21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n v="23"/>
    <n v="11"/>
    <n v="12"/>
    <d v="2014-11-02T03:12:15"/>
    <d v="2015-01-01T04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n v="23"/>
    <n v="11"/>
    <n v="12"/>
    <d v="2016-04-19T07:38:40"/>
    <d v="2016-06-03T07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n v="23"/>
    <n v="11"/>
    <n v="12"/>
    <d v="2015-01-09T01:25:00"/>
    <d v="2015-02-06T01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n v="23"/>
    <n v="11"/>
    <n v="12"/>
    <d v="2014-11-04T01:31:39"/>
    <d v="2014-12-04T01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n v="23"/>
    <n v="11"/>
    <n v="12"/>
    <d v="2015-12-22T10:29:30"/>
    <d v="2016-02-20T10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n v="23"/>
    <n v="11"/>
    <n v="12"/>
    <d v="2016-12-04T06:04:27"/>
    <d v="2017-01-03T06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n v="23"/>
    <n v="11"/>
    <n v="12"/>
    <d v="2015-07-07T16:13:11"/>
    <d v="2015-08-16T16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n v="23"/>
    <n v="11"/>
    <n v="12"/>
    <d v="2015-10-22T22:13:39"/>
    <d v="2015-11-21T23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n v="23"/>
    <n v="11"/>
    <n v="12"/>
    <d v="2015-08-16T03:36:14"/>
    <d v="2015-09-15T11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n v="23"/>
    <n v="11"/>
    <n v="12"/>
    <d v="2016-01-26T10:57:14"/>
    <d v="2016-02-25T10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n v="23"/>
    <n v="11"/>
    <n v="12"/>
    <d v="2016-09-09T10:56:59"/>
    <d v="2016-10-09T10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n v="23"/>
    <n v="11"/>
    <n v="12"/>
    <d v="2016-06-03T16:01:26"/>
    <d v="2016-06-28T16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n v="23"/>
    <n v="11"/>
    <n v="12"/>
    <d v="2015-01-09T21:58:29"/>
    <d v="2015-02-08T21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n v="23"/>
    <n v="11"/>
    <n v="12"/>
    <d v="2016-08-22T05:45:04"/>
    <d v="2016-09-21T05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n v="23"/>
    <n v="11"/>
    <n v="12"/>
    <d v="2015-12-02T08:38:51"/>
    <d v="2016-01-01T08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n v="23"/>
    <n v="11"/>
    <n v="12"/>
    <d v="2016-11-02T17:13:22"/>
    <d v="2016-11-15T18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n v="23"/>
    <n v="11"/>
    <n v="12"/>
    <d v="2015-03-30T03:09:19"/>
    <d v="2015-04-29T03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n v="23"/>
    <n v="11"/>
    <n v="12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n v="23"/>
    <n v="11"/>
    <n v="12"/>
    <d v="2016-08-19T20:26:25"/>
    <d v="2016-09-18T20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n v="23"/>
    <n v="11"/>
    <n v="12"/>
    <d v="2016-03-03T09:06:57"/>
    <d v="2016-04-02T08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n v="23"/>
    <n v="11"/>
    <n v="12"/>
    <d v="2015-03-11T01:27:22"/>
    <d v="2015-04-10T01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n v="23"/>
    <n v="11"/>
    <n v="12"/>
    <d v="2014-11-18T19:31:28"/>
    <d v="2014-12-19T19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n v="23"/>
    <n v="11"/>
    <n v="12"/>
    <d v="2015-10-27T05:03:36"/>
    <d v="2015-11-26T06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n v="23"/>
    <n v="11"/>
    <n v="12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n v="23"/>
    <n v="11"/>
    <n v="12"/>
    <d v="2016-10-30T15:01:15"/>
    <d v="2016-12-10T11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n v="23"/>
    <n v="11"/>
    <n v="12"/>
    <d v="2015-05-18T18:24:38"/>
    <d v="2015-06-08T15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n v="23"/>
    <n v="11"/>
    <n v="12"/>
    <d v="2015-09-11T18:43:40"/>
    <d v="2015-10-11T18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n v="23"/>
    <n v="11"/>
    <n v="12"/>
    <d v="2016-01-22T08:24:17"/>
    <d v="2016-02-21T08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n v="23"/>
    <n v="11"/>
    <n v="12"/>
    <d v="2014-06-06T12:45:39"/>
    <d v="2014-07-13T04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n v="23"/>
    <n v="11"/>
    <n v="12"/>
    <d v="2016-03-28T20:54:59"/>
    <d v="2016-04-27T13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n v="23"/>
    <n v="11"/>
    <n v="12"/>
    <d v="2015-02-05T19:55:01"/>
    <d v="2015-03-07T19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n v="23"/>
    <n v="11"/>
    <n v="12"/>
    <d v="2016-04-26T17:57:43"/>
    <d v="2016-05-26T17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n v="23"/>
    <n v="11"/>
    <n v="12"/>
    <d v="2015-07-13T18:22:49"/>
    <d v="2015-09-11T18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n v="23"/>
    <n v="11"/>
    <n v="12"/>
    <d v="2016-04-25T15:29:18"/>
    <d v="2016-05-25T15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n v="23"/>
    <n v="11"/>
    <n v="12"/>
    <d v="2016-12-03T22:13:29"/>
    <d v="2017-01-02T22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n v="23"/>
    <n v="11"/>
    <n v="12"/>
    <d v="2015-07-14T20:57:42"/>
    <d v="2015-09-12T20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n v="23"/>
    <n v="11"/>
    <n v="12"/>
    <d v="2015-05-15T13:00:55"/>
    <d v="2015-06-14T13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n v="23"/>
    <n v="11"/>
    <n v="12"/>
    <d v="2016-04-01T10:44:38"/>
    <d v="2016-04-21T10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n v="23"/>
    <n v="11"/>
    <n v="12"/>
    <d v="2016-06-08T17:32:14"/>
    <d v="2016-07-08T17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n v="23"/>
    <n v="11"/>
    <n v="12"/>
    <d v="2015-04-21T22:28:38"/>
    <d v="2015-05-22T05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n v="23"/>
    <n v="11"/>
    <n v="12"/>
    <d v="2015-03-23T19:28:25"/>
    <d v="2015-05-10T19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n v="23"/>
    <n v="11"/>
    <n v="12"/>
    <d v="2016-01-21T04:06:37"/>
    <d v="2016-02-20T04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n v="23"/>
    <n v="11"/>
    <n v="12"/>
    <d v="2014-10-19T23:00:59"/>
    <d v="2014-11-19T00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n v="23"/>
    <n v="11"/>
    <n v="12"/>
    <d v="2014-06-28T16:52:43"/>
    <d v="2014-07-28T16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n v="23"/>
    <n v="11"/>
    <n v="12"/>
    <d v="2017-03-01T16:42:27"/>
    <d v="2017-04-15T15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n v="23"/>
    <n v="11"/>
    <n v="12"/>
    <d v="2016-04-03T20:48:00"/>
    <d v="2016-04-24T21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n v="23"/>
    <n v="11"/>
    <n v="12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n v="23"/>
    <n v="11"/>
    <n v="12"/>
    <d v="2016-12-04T16:02:45"/>
    <d v="2017-01-03T16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n v="23"/>
    <n v="11"/>
    <n v="12"/>
    <d v="2015-10-12T21:30:44"/>
    <d v="2015-11-11T22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n v="23"/>
    <n v="11"/>
    <n v="12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n v="23"/>
    <n v="11"/>
    <n v="12"/>
    <d v="2015-11-04T04:54:56"/>
    <d v="2015-12-02T17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n v="23"/>
    <n v="11"/>
    <n v="12"/>
    <d v="2014-10-03T21:31:38"/>
    <d v="2014-11-30T23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n v="27"/>
    <n v="11"/>
    <n v="16"/>
    <d v="2014-09-17T15:29:14"/>
    <d v="2014-10-21T00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n v="27"/>
    <n v="11"/>
    <n v="16"/>
    <d v="2013-03-11T15:54:31"/>
    <d v="2013-04-10T15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n v="27"/>
    <n v="11"/>
    <n v="16"/>
    <d v="2013-02-21T21:52:18"/>
    <d v="2013-04-07T20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n v="27"/>
    <n v="11"/>
    <n v="16"/>
    <d v="2013-01-17T15:52:38"/>
    <d v="2013-02-16T15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n v="27"/>
    <n v="11"/>
    <n v="16"/>
    <d v="2012-02-20T17:37:32"/>
    <d v="2012-03-22T03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n v="27"/>
    <n v="11"/>
    <n v="16"/>
    <d v="2015-12-02T04:07:46"/>
    <d v="2016-01-12T05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n v="27"/>
    <n v="11"/>
    <n v="16"/>
    <d v="2012-01-25T19:14:45"/>
    <d v="2012-03-25T18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n v="27"/>
    <n v="11"/>
    <n v="16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n v="27"/>
    <n v="11"/>
    <n v="16"/>
    <d v="2013-01-16T14:21:49"/>
    <d v="2013-02-15T14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n v="27"/>
    <n v="11"/>
    <n v="16"/>
    <d v="2012-12-07T19:51:03"/>
    <d v="2012-12-28T19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n v="27"/>
    <n v="11"/>
    <n v="16"/>
    <d v="2015-03-10T22:58:54"/>
    <d v="2015-04-09T22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n v="27"/>
    <n v="11"/>
    <n v="16"/>
    <d v="2013-09-16T13:01:43"/>
    <d v="2013-10-16T13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n v="27"/>
    <n v="11"/>
    <n v="16"/>
    <d v="2012-01-31T23:30:39"/>
    <d v="2012-03-01T23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n v="27"/>
    <n v="11"/>
    <n v="16"/>
    <d v="2013-08-14T17:28:12"/>
    <d v="2013-09-13T17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n v="27"/>
    <n v="11"/>
    <n v="16"/>
    <d v="2014-11-17T17:21:03"/>
    <d v="2014-12-20T04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n v="27"/>
    <n v="11"/>
    <n v="16"/>
    <d v="2011-08-11T01:00:22"/>
    <d v="2011-09-10T01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n v="27"/>
    <n v="11"/>
    <n v="16"/>
    <d v="2011-10-24T14:46:44"/>
    <d v="2011-12-23T03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n v="27"/>
    <n v="11"/>
    <n v="16"/>
    <d v="2013-04-30T20:55:13"/>
    <d v="2013-05-14T20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n v="27"/>
    <n v="11"/>
    <n v="16"/>
    <d v="2014-04-25T17:53:09"/>
    <d v="2014-05-10T03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n v="27"/>
    <n v="11"/>
    <n v="16"/>
    <d v="2013-07-09T22:24:59"/>
    <d v="2013-07-26T17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n v="18"/>
    <n v="11"/>
    <n v="7"/>
    <d v="2013-10-03T22:09:05"/>
    <d v="2013-11-02T22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n v="18"/>
    <n v="11"/>
    <n v="7"/>
    <d v="2012-08-15T20:35:36"/>
    <d v="2012-09-07T07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n v="18"/>
    <n v="11"/>
    <n v="7"/>
    <d v="2016-06-27T04:37:55"/>
    <d v="2016-07-22T04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n v="18"/>
    <n v="11"/>
    <n v="7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n v="18"/>
    <n v="11"/>
    <n v="7"/>
    <d v="2015-05-06T19:06:13"/>
    <d v="2015-06-20T19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n v="18"/>
    <n v="11"/>
    <n v="7"/>
    <d v="2015-01-28T04:02:41"/>
    <d v="2015-02-27T04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n v="18"/>
    <n v="11"/>
    <n v="7"/>
    <d v="2016-07-03T22:01:11"/>
    <d v="2016-08-02T22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n v="18"/>
    <n v="11"/>
    <n v="7"/>
    <d v="2013-12-06T13:31:00"/>
    <d v="2014-01-05T13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n v="18"/>
    <n v="11"/>
    <n v="7"/>
    <d v="2012-10-16T14:40:52"/>
    <d v="2012-11-15T15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n v="18"/>
    <n v="11"/>
    <n v="7"/>
    <d v="2013-09-03T13:27:54"/>
    <d v="2013-10-02T13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n v="18"/>
    <n v="11"/>
    <n v="7"/>
    <d v="2014-12-18T17:07:23"/>
    <d v="2015-02-15T15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n v="18"/>
    <n v="11"/>
    <n v="7"/>
    <d v="2011-05-19T21:14:06"/>
    <d v="2011-06-18T21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n v="18"/>
    <n v="11"/>
    <n v="7"/>
    <d v="2013-05-17T20:47:55"/>
    <d v="2013-06-16T20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n v="18"/>
    <n v="11"/>
    <n v="7"/>
    <d v="2015-03-04T17:20:13"/>
    <d v="2015-04-03T15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n v="18"/>
    <n v="11"/>
    <n v="7"/>
    <d v="2011-07-28T18:57:11"/>
    <d v="2011-08-27T18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n v="18"/>
    <n v="11"/>
    <n v="7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n v="18"/>
    <n v="11"/>
    <n v="7"/>
    <d v="2013-06-19T15:25:22"/>
    <d v="2013-07-31T19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n v="18"/>
    <n v="11"/>
    <n v="7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n v="18"/>
    <n v="11"/>
    <n v="7"/>
    <d v="2016-06-06T00:10:33"/>
    <d v="2016-08-05T00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n v="18"/>
    <n v="11"/>
    <n v="7"/>
    <d v="2013-04-01T21:42:37"/>
    <d v="2013-05-01T21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n v="22"/>
    <n v="12"/>
    <n v="10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n v="22"/>
    <n v="12"/>
    <n v="10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n v="22"/>
    <n v="12"/>
    <n v="10"/>
    <d v="2016-08-24T08:20:01"/>
    <d v="2016-10-23T08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n v="22"/>
    <n v="12"/>
    <n v="10"/>
    <d v="2014-05-13T15:47:04"/>
    <d v="2014-06-10T08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n v="22"/>
    <n v="12"/>
    <n v="10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n v="22"/>
    <n v="12"/>
    <n v="10"/>
    <d v="2014-06-24T18:51:44"/>
    <d v="2014-07-24T18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n v="22"/>
    <n v="12"/>
    <n v="10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n v="22"/>
    <n v="12"/>
    <n v="10"/>
    <d v="2014-05-27T14:44:41"/>
    <d v="2014-06-27T14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n v="22"/>
    <n v="12"/>
    <n v="10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n v="22"/>
    <n v="12"/>
    <n v="10"/>
    <d v="2014-06-19T09:14:38"/>
    <d v="2014-07-19T09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n v="22"/>
    <n v="12"/>
    <n v="10"/>
    <d v="2015-10-19T14:00:04"/>
    <d v="2015-11-18T15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n v="22"/>
    <n v="12"/>
    <n v="10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n v="22"/>
    <n v="12"/>
    <n v="10"/>
    <d v="2014-06-16T15:17:46"/>
    <d v="2014-07-16T15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n v="22"/>
    <n v="12"/>
    <n v="10"/>
    <d v="2015-08-18T14:20:40"/>
    <d v="2015-09-27T14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n v="22"/>
    <n v="12"/>
    <n v="10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n v="22"/>
    <n v="12"/>
    <n v="10"/>
    <d v="2016-09-06T11:11:32"/>
    <d v="2016-10-06T14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n v="22"/>
    <n v="12"/>
    <n v="10"/>
    <d v="2014-11-05T13:35:53"/>
    <d v="2014-12-06T06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n v="22"/>
    <n v="12"/>
    <n v="10"/>
    <d v="2014-05-01T19:40:52"/>
    <d v="2014-05-31T19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n v="22"/>
    <n v="12"/>
    <n v="10"/>
    <d v="2014-05-23T17:48:03"/>
    <d v="2014-06-20T21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n v="22"/>
    <n v="12"/>
    <n v="10"/>
    <d v="2014-11-12T20:35:13"/>
    <d v="2014-12-19T04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n v="22"/>
    <n v="12"/>
    <n v="10"/>
    <d v="2016-05-03T04:01:31"/>
    <d v="2016-06-07T04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n v="22"/>
    <n v="12"/>
    <n v="10"/>
    <d v="2014-09-17T19:55:39"/>
    <d v="2014-10-17T19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n v="22"/>
    <n v="12"/>
    <n v="10"/>
    <d v="2014-11-21T18:01:56"/>
    <d v="2014-12-23T00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n v="22"/>
    <n v="12"/>
    <n v="10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n v="22"/>
    <n v="12"/>
    <n v="10"/>
    <d v="2016-07-19T16:52:18"/>
    <d v="2016-08-18T16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n v="22"/>
    <n v="12"/>
    <n v="10"/>
    <d v="2015-12-01T06:37:27"/>
    <d v="2016-01-19T06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n v="22"/>
    <n v="12"/>
    <n v="10"/>
    <d v="2017-02-14T14:24:46"/>
    <d v="2017-03-14T13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n v="22"/>
    <n v="12"/>
    <n v="10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n v="22"/>
    <n v="12"/>
    <n v="10"/>
    <d v="2015-02-17T15:05:20"/>
    <d v="2015-03-19T14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n v="22"/>
    <n v="12"/>
    <n v="10"/>
    <d v="2015-09-28T18:24:55"/>
    <d v="2015-10-23T18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n v="22"/>
    <n v="12"/>
    <n v="10"/>
    <d v="2014-10-29T19:15:26"/>
    <d v="2014-12-01T03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n v="22"/>
    <n v="12"/>
    <n v="10"/>
    <d v="2016-01-22T11:24:25"/>
    <d v="2016-02-15T15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n v="22"/>
    <n v="12"/>
    <n v="10"/>
    <d v="2016-03-14T00:02:57"/>
    <d v="2016-05-02T03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n v="22"/>
    <n v="12"/>
    <n v="10"/>
    <d v="2015-08-05T16:11:02"/>
    <d v="2015-09-04T16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n v="22"/>
    <n v="12"/>
    <n v="10"/>
    <d v="2016-04-24T19:53:51"/>
    <d v="2016-05-23T22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n v="22"/>
    <n v="12"/>
    <n v="10"/>
    <d v="2015-07-28T19:15:10"/>
    <d v="2015-08-27T19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n v="22"/>
    <n v="12"/>
    <n v="10"/>
    <d v="2016-07-01T07:33:47"/>
    <d v="2016-08-06T18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n v="22"/>
    <n v="12"/>
    <n v="10"/>
    <d v="2014-12-08T18:46:10"/>
    <d v="2015-01-22T18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n v="22"/>
    <n v="12"/>
    <n v="10"/>
    <d v="2016-12-01T22:03:39"/>
    <d v="2017-01-03T22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n v="22"/>
    <n v="12"/>
    <n v="10"/>
    <d v="2014-10-27T00:10:16"/>
    <d v="2014-11-26T01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n v="18"/>
    <n v="12"/>
    <n v="6"/>
    <d v="2014-12-01T17:05:38"/>
    <d v="2014-12-31T17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n v="18"/>
    <n v="12"/>
    <n v="6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n v="18"/>
    <n v="12"/>
    <n v="6"/>
    <d v="2014-10-23T12:13:54"/>
    <d v="2014-11-22T13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n v="18"/>
    <n v="12"/>
    <n v="6"/>
    <d v="2015-02-18T01:13:44"/>
    <d v="2015-04-01T00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n v="18"/>
    <n v="12"/>
    <n v="6"/>
    <d v="2015-01-27T21:13:54"/>
    <d v="2015-03-02T21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n v="18"/>
    <n v="12"/>
    <n v="6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n v="18"/>
    <n v="12"/>
    <n v="6"/>
    <d v="2017-02-16T10:14:42"/>
    <d v="2017-02-23T10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n v="18"/>
    <n v="12"/>
    <n v="6"/>
    <d v="2015-10-09T21:10:20"/>
    <d v="2015-11-08T22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n v="18"/>
    <n v="12"/>
    <n v="6"/>
    <d v="2015-10-04T03:15:59"/>
    <d v="2015-11-03T04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n v="18"/>
    <n v="12"/>
    <n v="6"/>
    <d v="2016-04-12T10:47:14"/>
    <d v="2016-05-12T10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n v="18"/>
    <n v="12"/>
    <n v="6"/>
    <d v="2015-04-27T19:47:19"/>
    <d v="2015-05-27T19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n v="18"/>
    <n v="12"/>
    <n v="6"/>
    <d v="2014-09-10T16:31:48"/>
    <d v="2014-10-01T03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n v="18"/>
    <n v="12"/>
    <n v="6"/>
    <d v="2015-08-03T06:47:27"/>
    <d v="2015-09-02T06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n v="18"/>
    <n v="12"/>
    <n v="6"/>
    <d v="2015-07-03T06:03:10"/>
    <d v="2015-08-02T06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n v="18"/>
    <n v="12"/>
    <n v="6"/>
    <d v="2015-08-25T14:43:52"/>
    <d v="2015-09-17T17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n v="18"/>
    <n v="12"/>
    <n v="6"/>
    <d v="2016-06-04T03:40:24"/>
    <d v="2016-07-04T03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n v="18"/>
    <n v="12"/>
    <n v="6"/>
    <d v="2014-08-20T15:40:33"/>
    <d v="2014-09-20T15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n v="18"/>
    <n v="12"/>
    <n v="6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n v="18"/>
    <n v="12"/>
    <n v="6"/>
    <d v="2015-04-14T01:16:39"/>
    <d v="2015-04-29T01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n v="18"/>
    <n v="12"/>
    <n v="6"/>
    <d v="2014-10-24T00:29:53"/>
    <d v="2014-11-13T01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n v="20"/>
    <n v="11"/>
    <n v="9"/>
    <d v="2013-10-08T01:00:03"/>
    <d v="2013-11-07T02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n v="20"/>
    <n v="11"/>
    <n v="9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n v="20"/>
    <n v="11"/>
    <n v="9"/>
    <d v="2014-01-13T17:49:11"/>
    <d v="2014-03-14T16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n v="20"/>
    <n v="11"/>
    <n v="9"/>
    <d v="2015-04-27T08:48:29"/>
    <d v="2015-05-28T20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n v="20"/>
    <n v="11"/>
    <n v="9"/>
    <d v="2011-05-09T17:31:01"/>
    <d v="2011-06-08T17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n v="20"/>
    <n v="11"/>
    <n v="9"/>
    <d v="2016-06-28T22:00:04"/>
    <d v="2016-07-27T22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n v="20"/>
    <n v="11"/>
    <n v="9"/>
    <d v="2014-02-01T22:29:05"/>
    <d v="2014-02-17T00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n v="20"/>
    <n v="11"/>
    <n v="9"/>
    <d v="2014-11-19T01:29:45"/>
    <d v="2014-12-24T01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n v="20"/>
    <n v="11"/>
    <n v="9"/>
    <d v="2013-04-25T16:18:34"/>
    <d v="2013-05-25T16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n v="20"/>
    <n v="11"/>
    <n v="9"/>
    <d v="2016-03-09T19:31:22"/>
    <d v="2016-04-08T18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n v="20"/>
    <n v="11"/>
    <n v="9"/>
    <d v="2015-05-20T18:28:03"/>
    <d v="2015-06-19T18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n v="20"/>
    <n v="11"/>
    <n v="9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n v="20"/>
    <n v="11"/>
    <n v="9"/>
    <d v="2017-02-20T00:00:02"/>
    <d v="2017-04-01T03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n v="20"/>
    <n v="11"/>
    <n v="9"/>
    <d v="2015-01-13T22:15:29"/>
    <d v="2015-02-17T22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n v="20"/>
    <n v="11"/>
    <n v="9"/>
    <d v="2014-06-09T12:34:56"/>
    <d v="2014-07-09T12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n v="20"/>
    <n v="11"/>
    <n v="9"/>
    <d v="2015-05-16T21:06:08"/>
    <d v="2015-06-30T21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n v="20"/>
    <n v="11"/>
    <n v="9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n v="20"/>
    <n v="11"/>
    <n v="9"/>
    <d v="2010-08-09T01:34:51"/>
    <d v="2010-09-02T02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n v="20"/>
    <n v="11"/>
    <n v="9"/>
    <d v="2013-07-26T23:54:51"/>
    <d v="2013-08-28T23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n v="20"/>
    <n v="11"/>
    <n v="9"/>
    <d v="2012-03-22T01:12:06"/>
    <d v="2012-05-21T01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n v="18"/>
    <n v="12"/>
    <n v="6"/>
    <d v="2015-11-17T10:46:30"/>
    <d v="2015-12-19T10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n v="18"/>
    <n v="12"/>
    <n v="6"/>
    <d v="2015-08-30T18:57:33"/>
    <d v="2015-10-26T21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n v="18"/>
    <n v="12"/>
    <n v="6"/>
    <d v="2014-08-26T21:43:11"/>
    <d v="2014-09-25T21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n v="18"/>
    <n v="12"/>
    <n v="6"/>
    <d v="2014-05-20T15:35:01"/>
    <d v="2014-05-30T15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n v="18"/>
    <n v="12"/>
    <n v="6"/>
    <d v="2016-12-03T21:29:28"/>
    <d v="2016-12-25T11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n v="18"/>
    <n v="12"/>
    <n v="6"/>
    <d v="2015-03-06T02:30:22"/>
    <d v="2015-04-05T01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n v="18"/>
    <n v="12"/>
    <n v="6"/>
    <d v="2014-11-13T22:49:25"/>
    <d v="2014-12-13T22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n v="18"/>
    <n v="12"/>
    <n v="6"/>
    <d v="2015-01-01T05:59:59"/>
    <d v="2015-01-31T20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n v="18"/>
    <n v="12"/>
    <n v="6"/>
    <d v="2015-09-09T23:38:06"/>
    <d v="2015-10-09T23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n v="18"/>
    <n v="12"/>
    <n v="6"/>
    <d v="2015-08-24T20:34:24"/>
    <d v="2015-09-23T20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n v="18"/>
    <n v="12"/>
    <n v="6"/>
    <d v="2016-03-04T17:25:41"/>
    <d v="2016-04-03T16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n v="18"/>
    <n v="12"/>
    <n v="6"/>
    <d v="2015-02-11T01:44:45"/>
    <d v="2015-03-28T00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n v="18"/>
    <n v="12"/>
    <n v="6"/>
    <d v="2015-01-29T20:17:35"/>
    <d v="2015-02-28T20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n v="18"/>
    <n v="12"/>
    <n v="6"/>
    <d v="2016-03-16T17:06:22"/>
    <d v="2016-05-15T16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n v="18"/>
    <n v="12"/>
    <n v="6"/>
    <d v="2014-05-21T01:12:08"/>
    <d v="2014-06-18T20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n v="18"/>
    <n v="12"/>
    <n v="6"/>
    <d v="2014-10-29T10:19:29"/>
    <d v="2014-12-13T11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n v="18"/>
    <n v="12"/>
    <n v="6"/>
    <d v="2016-08-21T08:29:57"/>
    <d v="2016-09-20T08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n v="18"/>
    <n v="12"/>
    <n v="6"/>
    <d v="2015-05-27T16:00:58"/>
    <d v="2015-07-26T16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n v="18"/>
    <n v="12"/>
    <n v="6"/>
    <d v="2016-03-09T12:56:16"/>
    <d v="2016-04-08T11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n v="18"/>
    <n v="12"/>
    <n v="6"/>
    <d v="2014-06-01T01:22:32"/>
    <d v="2014-07-15T05:11:00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n v="10"/>
    <n v="6"/>
    <n v="4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n v="10"/>
    <n v="6"/>
    <n v="4"/>
    <d v="2011-09-02T07:08:37"/>
    <d v="2011-10-14T23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n v="10"/>
    <n v="6"/>
    <n v="4"/>
    <d v="2011-11-29T04:04:19"/>
    <d v="2012-01-28T04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n v="10"/>
    <n v="6"/>
    <n v="4"/>
    <d v="2012-02-06T20:17:15"/>
    <d v="2012-03-17T19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n v="10"/>
    <n v="6"/>
    <n v="4"/>
    <d v="2011-07-23T00:18:33"/>
    <d v="2011-08-01T07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n v="10"/>
    <n v="6"/>
    <n v="4"/>
    <d v="2010-12-24T02:40:38"/>
    <d v="2011-03-24T01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n v="10"/>
    <n v="6"/>
    <n v="4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n v="10"/>
    <n v="6"/>
    <n v="4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n v="10"/>
    <n v="6"/>
    <n v="4"/>
    <d v="2011-09-10T00:01:49"/>
    <d v="2011-11-02T08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n v="10"/>
    <n v="6"/>
    <n v="4"/>
    <d v="2012-11-15T22:11:50"/>
    <d v="2012-12-15T22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n v="10"/>
    <n v="6"/>
    <n v="4"/>
    <d v="2013-05-15T00:00:32"/>
    <d v="2013-06-05T00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n v="10"/>
    <n v="6"/>
    <n v="4"/>
    <d v="2012-12-03T20:59:44"/>
    <d v="2013-01-02T20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n v="10"/>
    <n v="6"/>
    <n v="4"/>
    <d v="2012-06-22T01:40:02"/>
    <d v="2012-07-22T01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n v="10"/>
    <n v="6"/>
    <n v="4"/>
    <d v="2014-06-04T23:32:49"/>
    <d v="2014-08-03T17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n v="10"/>
    <n v="6"/>
    <n v="4"/>
    <d v="2011-10-29T01:13:16"/>
    <d v="2011-12-13T02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n v="10"/>
    <n v="6"/>
    <n v="4"/>
    <d v="2012-10-12T17:10:21"/>
    <d v="2012-11-22T22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n v="10"/>
    <n v="6"/>
    <n v="4"/>
    <d v="2013-09-29T15:56:28"/>
    <d v="2013-11-01T19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n v="10"/>
    <n v="6"/>
    <n v="4"/>
    <d v="2013-01-27T15:42:15"/>
    <d v="2013-03-08T15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n v="10"/>
    <n v="6"/>
    <n v="4"/>
    <d v="2014-08-25T04:28:06"/>
    <d v="2014-09-15T04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n v="10"/>
    <n v="6"/>
    <n v="4"/>
    <d v="2013-02-16T08:09:00"/>
    <d v="2013-02-23T08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n v="10"/>
    <n v="6"/>
    <n v="4"/>
    <d v="2012-04-04T14:33:35"/>
    <d v="2012-05-28T03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n v="10"/>
    <n v="6"/>
    <n v="4"/>
    <d v="2014-11-07T07:04:34"/>
    <d v="2014-12-17T07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n v="10"/>
    <n v="6"/>
    <n v="4"/>
    <d v="2013-06-28T16:31:29"/>
    <d v="2013-08-27T16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n v="10"/>
    <n v="6"/>
    <n v="4"/>
    <d v="2012-11-30T08:48:55"/>
    <d v="2013-01-09T08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n v="10"/>
    <n v="6"/>
    <n v="4"/>
    <d v="2012-08-14T16:47:33"/>
    <d v="2012-09-11T16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n v="10"/>
    <n v="6"/>
    <n v="4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n v="10"/>
    <n v="6"/>
    <n v="4"/>
    <d v="2012-10-23T16:58:09"/>
    <d v="2012-11-26T04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n v="10"/>
    <n v="6"/>
    <n v="4"/>
    <d v="2014-05-15T17:41:22"/>
    <d v="2014-06-17T17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n v="10"/>
    <n v="6"/>
    <n v="4"/>
    <d v="2014-01-06T20:48:53"/>
    <d v="2014-02-20T20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n v="10"/>
    <n v="6"/>
    <n v="4"/>
    <d v="2012-01-31T20:06:15"/>
    <d v="2012-03-02T06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n v="10"/>
    <n v="6"/>
    <n v="4"/>
    <d v="2012-09-12T20:37:41"/>
    <d v="2012-10-12T20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n v="10"/>
    <n v="6"/>
    <n v="4"/>
    <d v="2011-07-26T08:10:54"/>
    <d v="2011-09-24T08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n v="10"/>
    <n v="6"/>
    <n v="4"/>
    <d v="2011-12-19T21:12:36"/>
    <d v="2012-01-16T05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n v="10"/>
    <n v="6"/>
    <n v="4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n v="10"/>
    <n v="6"/>
    <n v="4"/>
    <d v="2016-05-12T20:51:01"/>
    <d v="2016-07-11T20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n v="10"/>
    <n v="6"/>
    <n v="4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n v="10"/>
    <n v="6"/>
    <n v="4"/>
    <d v="2009-11-05T18:02:20"/>
    <d v="2009-12-31T23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n v="10"/>
    <n v="6"/>
    <n v="4"/>
    <d v="2013-01-14T16:29:28"/>
    <d v="2013-02-28T21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n v="10"/>
    <n v="6"/>
    <n v="4"/>
    <d v="2012-02-02T15:39:25"/>
    <d v="2012-03-03T15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n v="10"/>
    <n v="6"/>
    <n v="4"/>
    <d v="2010-07-20T05:32:35"/>
    <d v="2010-08-03T01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n v="9"/>
    <n v="6"/>
    <n v="3"/>
    <d v="2014-11-19T14:19:04"/>
    <d v="2014-12-19T14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n v="9"/>
    <n v="6"/>
    <n v="3"/>
    <d v="2011-05-25T00:35:27"/>
    <d v="2011-06-14T00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n v="9"/>
    <n v="6"/>
    <n v="3"/>
    <d v="2012-08-25T19:46:52"/>
    <d v="2012-09-24T19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n v="9"/>
    <n v="6"/>
    <n v="3"/>
    <d v="2012-09-23T01:26:00"/>
    <d v="2012-11-22T02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n v="9"/>
    <n v="6"/>
    <n v="3"/>
    <d v="2013-09-04T14:49:00"/>
    <d v="2013-09-18T14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n v="9"/>
    <n v="6"/>
    <n v="3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n v="9"/>
    <n v="6"/>
    <n v="3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n v="9"/>
    <n v="6"/>
    <n v="3"/>
    <d v="2011-02-18T16:54:42"/>
    <d v="2011-03-20T15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n v="9"/>
    <n v="6"/>
    <n v="3"/>
    <d v="2014-04-08T16:25:55"/>
    <d v="2014-05-23T16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n v="9"/>
    <n v="6"/>
    <n v="3"/>
    <d v="2013-09-09T10:27:17"/>
    <d v="2013-10-09T10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n v="9"/>
    <n v="6"/>
    <n v="3"/>
    <d v="2011-03-23T21:37:00"/>
    <d v="2011-04-26T06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n v="9"/>
    <n v="6"/>
    <n v="3"/>
    <d v="2013-10-25T11:49:53"/>
    <d v="2013-11-24T12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n v="9"/>
    <n v="6"/>
    <n v="3"/>
    <d v="2011-03-24T20:01:36"/>
    <d v="2011-04-24T20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n v="9"/>
    <n v="6"/>
    <n v="3"/>
    <d v="2012-03-19T21:22:40"/>
    <d v="2012-04-18T21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n v="9"/>
    <n v="6"/>
    <n v="3"/>
    <d v="2012-03-06T19:00:20"/>
    <d v="2012-04-05T18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n v="9"/>
    <n v="6"/>
    <n v="3"/>
    <d v="2012-11-13T22:17:32"/>
    <d v="2012-12-13T22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n v="9"/>
    <n v="6"/>
    <n v="3"/>
    <d v="2012-04-24T18:46:08"/>
    <d v="2012-05-24T18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n v="9"/>
    <n v="6"/>
    <n v="3"/>
    <d v="2012-11-10T05:19:27"/>
    <d v="2012-12-18T14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n v="9"/>
    <n v="6"/>
    <n v="3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n v="9"/>
    <n v="6"/>
    <n v="3"/>
    <d v="2016-03-30T16:39:10"/>
    <d v="2016-04-30T21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n v="9"/>
    <n v="6"/>
    <n v="3"/>
    <d v="2015-12-05T23:57:11"/>
    <d v="2016-01-17T21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n v="9"/>
    <n v="6"/>
    <n v="3"/>
    <d v="2011-11-01T04:45:36"/>
    <d v="2011-12-31T05:45:36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n v="9"/>
    <n v="6"/>
    <n v="3"/>
    <d v="2015-01-02T00:31:47"/>
    <d v="2015-02-01T00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n v="9"/>
    <n v="6"/>
    <n v="3"/>
    <d v="2012-01-31T18:16:58"/>
    <d v="2012-03-16T03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n v="9"/>
    <n v="6"/>
    <n v="3"/>
    <d v="2011-01-21T15:35:13"/>
    <d v="2011-02-22T03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n v="9"/>
    <n v="6"/>
    <n v="3"/>
    <d v="2013-02-26T06:04:33"/>
    <d v="2013-03-28T05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n v="9"/>
    <n v="6"/>
    <n v="3"/>
    <d v="2014-02-12T01:41:38"/>
    <d v="2014-03-11T06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n v="9"/>
    <n v="6"/>
    <n v="3"/>
    <d v="2011-10-29T03:35:39"/>
    <d v="2011-11-28T04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n v="9"/>
    <n v="6"/>
    <n v="3"/>
    <d v="2016-04-01T21:14:36"/>
    <d v="2016-05-31T21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n v="9"/>
    <n v="6"/>
    <n v="3"/>
    <d v="2010-05-15T22:19:59"/>
    <d v="2010-07-05T04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n v="9"/>
    <n v="6"/>
    <n v="3"/>
    <d v="2016-07-02T13:03:34"/>
    <d v="2016-08-01T13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n v="9"/>
    <n v="6"/>
    <n v="3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n v="9"/>
    <n v="6"/>
    <n v="3"/>
    <d v="2015-02-04T21:04:52"/>
    <d v="2015-03-06T21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n v="9"/>
    <n v="6"/>
    <n v="3"/>
    <d v="2016-07-18T14:31:46"/>
    <d v="2016-08-18T06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n v="9"/>
    <n v="6"/>
    <n v="3"/>
    <d v="2011-09-16T17:35:40"/>
    <d v="2011-10-16T22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n v="9"/>
    <n v="6"/>
    <n v="3"/>
    <d v="2012-03-05T17:25:47"/>
    <d v="2012-04-21T03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n v="9"/>
    <n v="6"/>
    <n v="3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n v="9"/>
    <n v="6"/>
    <n v="3"/>
    <d v="2014-01-23T20:31:11"/>
    <d v="2014-02-06T20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n v="9"/>
    <n v="6"/>
    <n v="3"/>
    <d v="2011-06-29T01:39:05"/>
    <d v="2011-07-22T01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n v="9"/>
    <n v="6"/>
    <n v="3"/>
    <d v="2014-06-12T18:11:07"/>
    <d v="2014-07-12T18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n v="11"/>
    <n v="6"/>
    <n v="5"/>
    <d v="2017-02-08T02:54:44"/>
    <d v="2017-03-29T02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n v="11"/>
    <n v="6"/>
    <n v="5"/>
    <d v="2017-02-13T05:07:40"/>
    <d v="2017-04-14T04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n v="11"/>
    <n v="6"/>
    <n v="5"/>
    <d v="2017-03-14T18:45:38"/>
    <d v="2017-04-07T18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n v="11"/>
    <n v="6"/>
    <n v="5"/>
    <d v="2017-02-17T19:34:01"/>
    <d v="2017-03-17T18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n v="11"/>
    <n v="6"/>
    <n v="5"/>
    <d v="2017-02-22T06:00:23"/>
    <d v="2017-03-24T05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n v="11"/>
    <n v="6"/>
    <n v="5"/>
    <d v="2017-02-26T20:15:19"/>
    <d v="2017-04-27T19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n v="11"/>
    <n v="6"/>
    <n v="5"/>
    <d v="2017-03-08T01:07:25"/>
    <d v="2017-04-10T20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n v="11"/>
    <n v="6"/>
    <n v="5"/>
    <d v="2017-03-10T12:49:54"/>
    <d v="2017-04-09T11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n v="11"/>
    <n v="6"/>
    <n v="5"/>
    <d v="2017-02-14T22:37:10"/>
    <d v="2017-03-16T21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n v="11"/>
    <n v="6"/>
    <n v="5"/>
    <d v="2017-03-07T10:20:42"/>
    <d v="2017-04-06T09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n v="11"/>
    <n v="6"/>
    <n v="5"/>
    <d v="2017-03-01T16:50:08"/>
    <d v="2017-04-03T01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n v="11"/>
    <n v="6"/>
    <n v="5"/>
    <d v="2017-02-22T03:37:47"/>
    <d v="2017-03-26T23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n v="11"/>
    <n v="6"/>
    <n v="5"/>
    <d v="2017-03-09T22:05:12"/>
    <d v="2017-04-09T20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n v="11"/>
    <n v="6"/>
    <n v="5"/>
    <d v="2017-02-25T16:04:34"/>
    <d v="2017-03-27T04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n v="11"/>
    <n v="6"/>
    <n v="5"/>
    <d v="2017-03-07T00:45:14"/>
    <d v="2017-04-10T01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n v="11"/>
    <n v="6"/>
    <n v="5"/>
    <d v="2017-03-02T01:40:11"/>
    <d v="2017-04-01T00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n v="11"/>
    <n v="6"/>
    <n v="5"/>
    <d v="2017-03-11T00:47:28"/>
    <d v="2017-04-09T23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n v="11"/>
    <n v="6"/>
    <n v="5"/>
    <d v="2017-03-02T04:59:20"/>
    <d v="2017-03-26T03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n v="11"/>
    <n v="6"/>
    <n v="5"/>
    <d v="2017-03-12T20:44:05"/>
    <d v="2017-04-11T20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n v="11"/>
    <n v="6"/>
    <n v="5"/>
    <d v="2017-03-02T01:43:10"/>
    <d v="2017-04-01T04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n v="11"/>
    <n v="6"/>
    <n v="5"/>
    <d v="2014-12-16T15:56:45"/>
    <d v="2015-01-15T15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n v="11"/>
    <n v="6"/>
    <n v="5"/>
    <d v="2015-02-28T20:52:30"/>
    <d v="2015-03-30T19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n v="11"/>
    <n v="6"/>
    <n v="5"/>
    <d v="2015-07-02T06:45:37"/>
    <d v="2015-08-31T06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n v="11"/>
    <n v="6"/>
    <n v="5"/>
    <d v="2015-01-17T03:21:13"/>
    <d v="2015-02-16T03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n v="11"/>
    <n v="6"/>
    <n v="5"/>
    <d v="2015-08-29T00:24:06"/>
    <d v="2015-09-09T16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n v="11"/>
    <n v="6"/>
    <n v="5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n v="11"/>
    <n v="6"/>
    <n v="5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n v="11"/>
    <n v="6"/>
    <n v="5"/>
    <d v="2016-03-22T20:48:26"/>
    <d v="2016-05-01T20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n v="11"/>
    <n v="6"/>
    <n v="5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n v="11"/>
    <n v="6"/>
    <n v="5"/>
    <d v="2015-12-03T14:11:28"/>
    <d v="2016-01-18T13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n v="11"/>
    <n v="6"/>
    <n v="5"/>
    <d v="2014-08-01T15:30:34"/>
    <d v="2014-09-01T15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n v="11"/>
    <n v="6"/>
    <n v="5"/>
    <d v="2015-05-01T21:55:53"/>
    <d v="2015-06-30T21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n v="11"/>
    <n v="6"/>
    <n v="5"/>
    <d v="2014-09-05T19:13:32"/>
    <d v="2014-10-05T19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n v="11"/>
    <n v="6"/>
    <n v="5"/>
    <d v="2015-04-01T22:02:41"/>
    <d v="2015-05-01T22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n v="11"/>
    <n v="6"/>
    <n v="5"/>
    <d v="2015-03-01T05:13:05"/>
    <d v="2015-03-31T03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n v="11"/>
    <n v="6"/>
    <n v="5"/>
    <d v="2016-10-30T13:51:39"/>
    <d v="2016-12-09T14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n v="11"/>
    <n v="6"/>
    <n v="5"/>
    <d v="2016-03-31T23:33:58"/>
    <d v="2016-04-21T04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n v="11"/>
    <n v="6"/>
    <n v="5"/>
    <d v="2016-03-31T14:39:09"/>
    <d v="2016-05-14T04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n v="11"/>
    <n v="6"/>
    <n v="5"/>
    <d v="2014-08-18T12:49:51"/>
    <d v="2014-09-17T12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n v="11"/>
    <n v="6"/>
    <n v="5"/>
    <d v="2014-10-10T18:47:51"/>
    <d v="2014-11-09T19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n v="11"/>
    <n v="6"/>
    <n v="5"/>
    <d v="2015-11-11T11:04:23"/>
    <d v="2015-12-11T11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n v="11"/>
    <n v="6"/>
    <n v="5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n v="11"/>
    <n v="6"/>
    <n v="5"/>
    <d v="2015-05-05T19:48:35"/>
    <d v="2015-07-01T06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n v="11"/>
    <n v="6"/>
    <n v="5"/>
    <d v="2014-09-30T22:22:42"/>
    <d v="2014-10-30T22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n v="11"/>
    <n v="6"/>
    <n v="5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n v="11"/>
    <n v="6"/>
    <n v="5"/>
    <d v="2014-05-29T22:04:24"/>
    <d v="2014-06-27T22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n v="11"/>
    <n v="6"/>
    <n v="5"/>
    <d v="2015-02-09T22:16:17"/>
    <d v="2015-04-05T11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n v="11"/>
    <n v="6"/>
    <n v="5"/>
    <d v="2015-09-21T15:01:14"/>
    <d v="2015-10-21T15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n v="11"/>
    <n v="6"/>
    <n v="5"/>
    <d v="2016-04-11T01:15:06"/>
    <d v="2016-06-10T01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n v="11"/>
    <n v="6"/>
    <n v="5"/>
    <d v="2015-09-25T02:06:23"/>
    <d v="2015-10-25T02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n v="11"/>
    <n v="6"/>
    <n v="5"/>
    <d v="2015-05-28T21:45:52"/>
    <d v="2015-06-11T15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n v="11"/>
    <n v="6"/>
    <n v="5"/>
    <d v="2015-11-17T16:24:41"/>
    <d v="2016-01-16T05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n v="11"/>
    <n v="6"/>
    <n v="5"/>
    <d v="2016-09-01T16:12:54"/>
    <d v="2016-09-13T21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n v="11"/>
    <n v="6"/>
    <n v="5"/>
    <d v="2015-04-08T00:52:36"/>
    <d v="2015-05-08T00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n v="11"/>
    <n v="6"/>
    <n v="5"/>
    <d v="2016-07-08T19:32:25"/>
    <d v="2016-08-07T19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n v="11"/>
    <n v="6"/>
    <n v="5"/>
    <d v="2015-10-09T20:40:33"/>
    <d v="2015-11-08T21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n v="11"/>
    <n v="6"/>
    <n v="5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n v="11"/>
    <n v="6"/>
    <n v="5"/>
    <d v="2014-09-02T20:59:02"/>
    <d v="2014-10-02T20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n v="11"/>
    <n v="6"/>
    <n v="5"/>
    <d v="2016-03-06T20:58:52"/>
    <d v="2016-05-04T19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n v="11"/>
    <n v="6"/>
    <n v="5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n v="22"/>
    <n v="12"/>
    <n v="10"/>
    <d v="2015-04-26T15:04:31"/>
    <d v="2015-06-10T15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n v="22"/>
    <n v="12"/>
    <n v="10"/>
    <d v="2016-12-06T21:02:50"/>
    <d v="2017-01-07T21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n v="22"/>
    <n v="12"/>
    <n v="10"/>
    <d v="2016-08-04T22:12:55"/>
    <d v="2016-08-27T03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n v="22"/>
    <n v="12"/>
    <n v="10"/>
    <d v="2015-01-22T14:31:17"/>
    <d v="2015-03-08T13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n v="22"/>
    <n v="12"/>
    <n v="10"/>
    <d v="2016-11-16T06:13:58"/>
    <d v="2016-12-22T02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n v="22"/>
    <n v="12"/>
    <n v="10"/>
    <d v="2016-10-25T04:14:27"/>
    <d v="2016-11-24T02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n v="22"/>
    <n v="12"/>
    <n v="10"/>
    <d v="2015-10-15T10:27:10"/>
    <d v="2015-11-13T15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n v="22"/>
    <n v="12"/>
    <n v="10"/>
    <d v="2015-08-03T22:49:03"/>
    <d v="2015-09-02T22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n v="22"/>
    <n v="12"/>
    <n v="10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n v="22"/>
    <n v="12"/>
    <n v="10"/>
    <d v="2016-03-25T20:05:04"/>
    <d v="2016-04-19T20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n v="22"/>
    <n v="12"/>
    <n v="10"/>
    <d v="2015-02-17T18:45:23"/>
    <d v="2015-03-19T17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n v="22"/>
    <n v="12"/>
    <n v="10"/>
    <d v="2016-09-14T06:04:42"/>
    <d v="2016-10-14T06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n v="22"/>
    <n v="12"/>
    <n v="10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n v="22"/>
    <n v="12"/>
    <n v="10"/>
    <d v="2015-03-04T21:02:33"/>
    <d v="2015-04-03T20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n v="22"/>
    <n v="12"/>
    <n v="10"/>
    <d v="2015-09-05T18:56:01"/>
    <d v="2015-10-05T18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n v="22"/>
    <n v="12"/>
    <n v="10"/>
    <d v="2016-07-20T04:01:09"/>
    <d v="2016-08-29T04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n v="22"/>
    <n v="12"/>
    <n v="10"/>
    <d v="2016-12-29T19:51:23"/>
    <d v="2017-01-28T19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n v="22"/>
    <n v="12"/>
    <n v="10"/>
    <d v="2016-05-15T22:56:32"/>
    <d v="2016-07-14T22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n v="22"/>
    <n v="12"/>
    <n v="10"/>
    <d v="2015-03-05T19:53:49"/>
    <d v="2015-03-25T18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n v="22"/>
    <n v="12"/>
    <n v="10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n v="22"/>
    <n v="12"/>
    <n v="10"/>
    <d v="2015-07-24T13:37:40"/>
    <d v="2015-09-12T13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n v="22"/>
    <n v="12"/>
    <n v="10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n v="22"/>
    <n v="12"/>
    <n v="10"/>
    <d v="2016-09-23T20:50:40"/>
    <d v="2016-10-23T20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n v="22"/>
    <n v="12"/>
    <n v="10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n v="22"/>
    <n v="12"/>
    <n v="10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n v="22"/>
    <n v="12"/>
    <n v="10"/>
    <d v="2014-08-04T20:38:08"/>
    <d v="2014-08-25T20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n v="22"/>
    <n v="12"/>
    <n v="10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n v="22"/>
    <n v="12"/>
    <n v="10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n v="22"/>
    <n v="12"/>
    <n v="10"/>
    <d v="2014-12-14T19:39:19"/>
    <d v="2015-01-13T19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n v="22"/>
    <n v="12"/>
    <n v="10"/>
    <d v="2014-09-09T18:43:14"/>
    <d v="2014-10-14T18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n v="22"/>
    <n v="12"/>
    <n v="10"/>
    <d v="2014-09-23T23:30:40"/>
    <d v="2014-10-23T23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n v="22"/>
    <n v="12"/>
    <n v="10"/>
    <d v="2014-05-07T17:13:56"/>
    <d v="2014-07-06T17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n v="22"/>
    <n v="12"/>
    <n v="10"/>
    <d v="2014-12-05T18:14:58"/>
    <d v="2015-01-19T18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n v="22"/>
    <n v="12"/>
    <n v="10"/>
    <d v="2014-10-18T05:14:52"/>
    <d v="2014-11-29T14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n v="22"/>
    <n v="12"/>
    <n v="10"/>
    <d v="2014-09-09T23:26:00"/>
    <d v="2014-10-24T23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n v="22"/>
    <n v="12"/>
    <n v="10"/>
    <d v="2014-09-23T22:57:51"/>
    <d v="2014-10-29T22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n v="22"/>
    <n v="12"/>
    <n v="10"/>
    <d v="2015-01-21T08:34:13"/>
    <d v="2015-02-20T08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n v="22"/>
    <n v="12"/>
    <n v="10"/>
    <d v="2015-02-10T20:43:15"/>
    <d v="2015-03-27T19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n v="22"/>
    <n v="12"/>
    <n v="10"/>
    <d v="2016-08-03T16:36:20"/>
    <d v="2016-09-02T16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n v="22"/>
    <n v="12"/>
    <n v="10"/>
    <d v="2016-05-03T14:25:10"/>
    <d v="2016-07-02T14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n v="22"/>
    <n v="12"/>
    <n v="10"/>
    <d v="2016-08-15T14:49:05"/>
    <d v="2016-09-15T14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n v="22"/>
    <n v="12"/>
    <n v="10"/>
    <d v="2016-01-19T13:48:09"/>
    <d v="2016-02-21T13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n v="22"/>
    <n v="12"/>
    <n v="10"/>
    <d v="2015-04-21T22:47:58"/>
    <d v="2015-05-21T22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n v="22"/>
    <n v="12"/>
    <n v="10"/>
    <d v="2014-12-30T15:44:00"/>
    <d v="2015-01-31T03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n v="22"/>
    <n v="12"/>
    <n v="10"/>
    <d v="2014-09-15T03:14:15"/>
    <d v="2014-10-16T00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n v="22"/>
    <n v="12"/>
    <n v="10"/>
    <d v="2014-11-15T13:12:57"/>
    <d v="2014-12-15T13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n v="22"/>
    <n v="12"/>
    <n v="10"/>
    <d v="2015-03-05T15:43:57"/>
    <d v="2015-04-04T14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n v="22"/>
    <n v="12"/>
    <n v="10"/>
    <d v="2014-10-01T22:45:42"/>
    <d v="2014-10-31T22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n v="22"/>
    <n v="12"/>
    <n v="10"/>
    <d v="2014-11-13T06:00:03"/>
    <d v="2015-01-12T06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n v="22"/>
    <n v="12"/>
    <n v="10"/>
    <d v="2015-01-06T16:11:18"/>
    <d v="2015-02-05T16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n v="22"/>
    <n v="12"/>
    <n v="10"/>
    <d v="2014-11-30T17:46:05"/>
    <d v="2015-01-29T17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n v="22"/>
    <n v="12"/>
    <n v="10"/>
    <d v="2015-07-04T00:44:42"/>
    <d v="2015-08-10T06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n v="22"/>
    <n v="12"/>
    <n v="10"/>
    <d v="2014-10-28T21:24:00"/>
    <d v="2014-11-27T22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n v="22"/>
    <n v="12"/>
    <n v="10"/>
    <d v="2015-01-07T13:13:42"/>
    <d v="2015-02-11T13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n v="22"/>
    <n v="12"/>
    <n v="10"/>
    <d v="2016-09-15T06:55:41"/>
    <d v="2016-10-14T16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n v="22"/>
    <n v="12"/>
    <n v="10"/>
    <d v="2016-05-25T10:32:46"/>
    <d v="2016-07-24T10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n v="22"/>
    <n v="12"/>
    <n v="10"/>
    <d v="2016-11-15T13:39:49"/>
    <d v="2016-12-15T13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n v="22"/>
    <n v="12"/>
    <n v="10"/>
    <d v="2015-12-06T07:50:33"/>
    <d v="2016-02-04T07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n v="22"/>
    <n v="12"/>
    <n v="10"/>
    <d v="2014-10-22T20:13:28"/>
    <d v="2014-11-11T21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n v="22"/>
    <n v="12"/>
    <n v="10"/>
    <d v="2016-09-10T14:32:50"/>
    <d v="2016-10-10T14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n v="22"/>
    <n v="12"/>
    <n v="10"/>
    <d v="2015-11-13T15:51:08"/>
    <d v="2015-12-15T12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n v="22"/>
    <n v="12"/>
    <n v="10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n v="22"/>
    <n v="12"/>
    <n v="10"/>
    <d v="2015-01-14T01:43:02"/>
    <d v="2015-02-14T01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n v="22"/>
    <n v="12"/>
    <n v="10"/>
    <d v="2015-10-05T16:16:44"/>
    <d v="2015-11-14T17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n v="22"/>
    <n v="12"/>
    <n v="10"/>
    <d v="2015-08-31T19:17:38"/>
    <d v="2015-10-02T18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n v="22"/>
    <n v="12"/>
    <n v="10"/>
    <d v="2014-08-26T15:19:09"/>
    <d v="2014-09-30T15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n v="22"/>
    <n v="12"/>
    <n v="10"/>
    <d v="2014-08-29T01:38:33"/>
    <d v="2014-09-28T01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n v="22"/>
    <n v="12"/>
    <n v="10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n v="22"/>
    <n v="12"/>
    <n v="10"/>
    <d v="2015-01-25T21:47:19"/>
    <d v="2015-03-01T21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n v="22"/>
    <n v="12"/>
    <n v="10"/>
    <d v="2014-08-09T21:50:26"/>
    <d v="2014-08-21T21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n v="22"/>
    <n v="12"/>
    <n v="10"/>
    <d v="2014-08-25T10:24:30"/>
    <d v="2014-10-24T04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n v="22"/>
    <n v="12"/>
    <n v="10"/>
    <d v="2016-06-03T07:38:56"/>
    <d v="2016-07-03T07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n v="22"/>
    <n v="12"/>
    <n v="10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n v="22"/>
    <n v="12"/>
    <n v="10"/>
    <d v="2015-01-29T07:32:16"/>
    <d v="2015-02-28T07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n v="22"/>
    <n v="12"/>
    <n v="10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n v="22"/>
    <n v="12"/>
    <n v="10"/>
    <d v="2016-06-27T21:01:43"/>
    <d v="2016-07-25T19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n v="22"/>
    <n v="12"/>
    <n v="10"/>
    <d v="2016-12-01T15:53:27"/>
    <d v="2017-01-30T06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n v="22"/>
    <n v="12"/>
    <n v="10"/>
    <d v="2015-03-04T05:37:30"/>
    <d v="2015-04-03T04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n v="22"/>
    <n v="12"/>
    <n v="10"/>
    <d v="2014-06-30T18:03:16"/>
    <d v="2014-07-30T18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n v="22"/>
    <n v="12"/>
    <n v="10"/>
    <d v="2015-03-02T02:01:30"/>
    <d v="2015-04-01T01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n v="10"/>
    <n v="6"/>
    <n v="4"/>
    <d v="2012-01-18T07:39:27"/>
    <d v="2012-03-03T07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n v="10"/>
    <n v="6"/>
    <n v="4"/>
    <d v="2013-12-26T19:07:42"/>
    <d v="2014-01-31T19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n v="10"/>
    <n v="6"/>
    <n v="4"/>
    <d v="2012-09-24T16:26:16"/>
    <d v="2012-10-24T16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n v="10"/>
    <n v="6"/>
    <n v="4"/>
    <d v="2013-12-18T21:59:27"/>
    <d v="2014-01-08T02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n v="10"/>
    <n v="6"/>
    <n v="4"/>
    <d v="2013-06-18T20:01:43"/>
    <d v="2013-07-11T20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n v="10"/>
    <n v="6"/>
    <n v="4"/>
    <d v="2014-01-18T22:10:17"/>
    <d v="2014-02-17T22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n v="10"/>
    <n v="6"/>
    <n v="4"/>
    <d v="2011-01-12T07:49:21"/>
    <d v="2011-03-03T07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n v="10"/>
    <n v="6"/>
    <n v="4"/>
    <d v="2014-04-07T21:35:30"/>
    <d v="2014-05-09T22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n v="10"/>
    <n v="6"/>
    <n v="4"/>
    <d v="2010-12-04T02:06:11"/>
    <d v="2011-01-21T22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n v="10"/>
    <n v="6"/>
    <n v="4"/>
    <d v="2014-01-25T16:25:07"/>
    <d v="2014-02-24T16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n v="10"/>
    <n v="6"/>
    <n v="4"/>
    <d v="2012-04-27T23:54:23"/>
    <d v="2012-05-12T23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n v="10"/>
    <n v="6"/>
    <n v="4"/>
    <d v="2011-02-02T12:57:07"/>
    <d v="2011-03-04T12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n v="10"/>
    <n v="6"/>
    <n v="4"/>
    <d v="2013-01-29T01:03:23"/>
    <d v="2013-03-02T07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n v="10"/>
    <n v="6"/>
    <n v="4"/>
    <d v="2014-12-15T23:08:15"/>
    <d v="2015-01-24T23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n v="10"/>
    <n v="6"/>
    <n v="4"/>
    <d v="2016-03-01T16:51:11"/>
    <d v="2016-03-31T15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n v="10"/>
    <n v="6"/>
    <n v="4"/>
    <d v="2013-01-31T19:25:29"/>
    <d v="2013-02-17T19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n v="10"/>
    <n v="6"/>
    <n v="4"/>
    <d v="2012-01-18T01:08:55"/>
    <d v="2012-03-18T00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n v="10"/>
    <n v="6"/>
    <n v="4"/>
    <d v="2011-09-02T18:52:37"/>
    <d v="2011-10-01T03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n v="10"/>
    <n v="6"/>
    <n v="4"/>
    <d v="2016-09-01T17:19:42"/>
    <d v="2016-10-01T17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n v="10"/>
    <n v="6"/>
    <n v="4"/>
    <d v="2013-04-18T02:18:30"/>
    <d v="2013-05-07T04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n v="10"/>
    <n v="6"/>
    <n v="4"/>
    <d v="2014-04-16T20:17:25"/>
    <d v="2014-05-20T04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n v="10"/>
    <n v="6"/>
    <n v="4"/>
    <d v="2015-01-27T15:09:41"/>
    <d v="2015-03-02T05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n v="10"/>
    <n v="6"/>
    <n v="4"/>
    <d v="2011-01-21T23:52:34"/>
    <d v="2011-02-20T23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n v="10"/>
    <n v="6"/>
    <n v="4"/>
    <d v="2011-05-03T23:21:54"/>
    <d v="2011-06-11T03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n v="10"/>
    <n v="6"/>
    <n v="4"/>
    <d v="2016-06-02T07:59:58"/>
    <d v="2016-06-17T04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n v="10"/>
    <n v="6"/>
    <n v="4"/>
    <d v="2012-11-15T15:36:17"/>
    <d v="2012-12-15T15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n v="10"/>
    <n v="6"/>
    <n v="4"/>
    <d v="2015-03-31T05:40:32"/>
    <d v="2015-04-21T05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n v="10"/>
    <n v="6"/>
    <n v="4"/>
    <d v="2011-05-28T18:54:48"/>
    <d v="2011-07-31T06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n v="10"/>
    <n v="6"/>
    <n v="4"/>
    <d v="2012-09-17T20:17:39"/>
    <d v="2012-10-17T20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n v="10"/>
    <n v="6"/>
    <n v="4"/>
    <d v="2014-06-10T23:01:40"/>
    <d v="2014-07-10T23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n v="10"/>
    <n v="6"/>
    <n v="4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n v="10"/>
    <n v="6"/>
    <n v="4"/>
    <d v="2015-03-18T18:30:52"/>
    <d v="2015-04-25T00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n v="10"/>
    <n v="6"/>
    <n v="4"/>
    <d v="2012-09-25T01:26:57"/>
    <d v="2012-11-14T02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n v="10"/>
    <n v="6"/>
    <n v="4"/>
    <d v="2013-04-24T00:30:37"/>
    <d v="2013-05-24T00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n v="10"/>
    <n v="6"/>
    <n v="4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n v="10"/>
    <n v="6"/>
    <n v="4"/>
    <d v="2014-06-27T20:31:12"/>
    <d v="2014-07-18T20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n v="10"/>
    <n v="6"/>
    <n v="4"/>
    <d v="2014-08-13T18:26:53"/>
    <d v="2014-09-12T18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n v="10"/>
    <n v="6"/>
    <n v="4"/>
    <d v="2011-10-17T04:48:41"/>
    <d v="2011-12-16T05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n v="10"/>
    <n v="6"/>
    <n v="4"/>
    <d v="2011-08-23T18:28:49"/>
    <d v="2011-09-22T18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n v="10"/>
    <n v="6"/>
    <n v="4"/>
    <d v="2014-01-16T17:01:24"/>
    <d v="2014-02-06T17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n v="18"/>
    <n v="6"/>
    <n v="12"/>
    <d v="2014-12-27T07:12:21"/>
    <d v="2015-01-26T07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n v="18"/>
    <n v="6"/>
    <n v="12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n v="18"/>
    <n v="6"/>
    <n v="12"/>
    <d v="2014-05-13T19:08:05"/>
    <d v="2014-06-12T19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n v="18"/>
    <n v="6"/>
    <n v="12"/>
    <d v="2014-04-04T17:11:40"/>
    <d v="2014-05-04T17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n v="18"/>
    <n v="6"/>
    <n v="12"/>
    <d v="2016-10-02T08:49:07"/>
    <d v="2016-11-06T09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n v="18"/>
    <n v="6"/>
    <n v="12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n v="18"/>
    <n v="6"/>
    <n v="12"/>
    <d v="2016-10-06T22:11:52"/>
    <d v="2016-11-05T22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n v="18"/>
    <n v="6"/>
    <n v="12"/>
    <d v="2015-11-20T18:42:05"/>
    <d v="2015-12-15T07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n v="18"/>
    <n v="6"/>
    <n v="12"/>
    <d v="2016-12-05T00:04:09"/>
    <d v="2017-01-04T00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n v="18"/>
    <n v="6"/>
    <n v="12"/>
    <d v="2016-01-02T08:32:15"/>
    <d v="2016-01-31T04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n v="18"/>
    <n v="6"/>
    <n v="12"/>
    <d v="2014-10-11T18:48:21"/>
    <d v="2014-11-20T19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n v="18"/>
    <n v="6"/>
    <n v="12"/>
    <d v="2015-05-31T03:06:42"/>
    <d v="2015-06-30T03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n v="18"/>
    <n v="6"/>
    <n v="12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n v="18"/>
    <n v="6"/>
    <n v="12"/>
    <d v="2016-06-08T23:15:33"/>
    <d v="2016-06-28T23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n v="18"/>
    <n v="6"/>
    <n v="12"/>
    <d v="2016-06-07T21:35:08"/>
    <d v="2016-08-06T21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n v="18"/>
    <n v="6"/>
    <n v="12"/>
    <d v="2014-05-17T06:50:05"/>
    <d v="2014-06-16T06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n v="18"/>
    <n v="6"/>
    <n v="12"/>
    <d v="2015-01-31T00:42:05"/>
    <d v="2015-03-01T00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n v="18"/>
    <n v="6"/>
    <n v="12"/>
    <d v="2014-05-14T00:12:35"/>
    <d v="2014-06-13T00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n v="18"/>
    <n v="6"/>
    <n v="12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n v="18"/>
    <n v="6"/>
    <n v="12"/>
    <d v="2016-03-01T13:36:20"/>
    <d v="2016-03-30T12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n v="16"/>
    <n v="6"/>
    <n v="10"/>
    <d v="2015-02-08T03:39:49"/>
    <d v="2015-03-10T02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n v="16"/>
    <n v="6"/>
    <n v="10"/>
    <d v="2012-06-07T22:46:52"/>
    <d v="2012-07-10T23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n v="16"/>
    <n v="6"/>
    <n v="10"/>
    <d v="2012-03-09T22:45:08"/>
    <d v="2012-04-08T21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n v="16"/>
    <n v="6"/>
    <n v="10"/>
    <d v="2012-10-23T04:45:35"/>
    <d v="2012-11-27T12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n v="16"/>
    <n v="6"/>
    <n v="10"/>
    <d v="2012-07-09T02:15:10"/>
    <d v="2012-08-10T22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n v="16"/>
    <n v="6"/>
    <n v="10"/>
    <d v="2014-10-13T21:45:38"/>
    <d v="2014-11-12T22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n v="16"/>
    <n v="6"/>
    <n v="10"/>
    <d v="2015-11-15T19:12:12"/>
    <d v="2015-12-03T21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n v="16"/>
    <n v="6"/>
    <n v="10"/>
    <d v="2010-05-01T05:45:32"/>
    <d v="2010-06-01T04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n v="16"/>
    <n v="6"/>
    <n v="10"/>
    <d v="2013-01-25T19:02:26"/>
    <d v="2013-03-11T18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n v="16"/>
    <n v="6"/>
    <n v="10"/>
    <d v="2012-11-15T18:52:08"/>
    <d v="2012-12-15T18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n v="16"/>
    <n v="6"/>
    <n v="10"/>
    <d v="2010-06-06T19:09:14"/>
    <d v="2010-07-22T06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n v="16"/>
    <n v="6"/>
    <n v="10"/>
    <d v="2011-05-08T15:18:01"/>
    <d v="2011-06-07T15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n v="16"/>
    <n v="6"/>
    <n v="10"/>
    <d v="2011-03-30T22:36:25"/>
    <d v="2011-04-16T03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n v="16"/>
    <n v="6"/>
    <n v="10"/>
    <d v="2012-01-12T21:43:03"/>
    <d v="2012-02-12T21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n v="16"/>
    <n v="6"/>
    <n v="10"/>
    <d v="2015-09-20T17:55:22"/>
    <d v="2015-10-20T17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n v="16"/>
    <n v="6"/>
    <n v="10"/>
    <d v="2012-03-13T17:02:45"/>
    <d v="2012-04-12T17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n v="16"/>
    <n v="6"/>
    <n v="10"/>
    <d v="2014-02-10T14:00:06"/>
    <d v="2014-03-04T21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n v="16"/>
    <n v="6"/>
    <n v="10"/>
    <d v="2015-12-28T04:37:53"/>
    <d v="2016-02-01T18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n v="16"/>
    <n v="6"/>
    <n v="10"/>
    <d v="2015-02-23T22:36:06"/>
    <d v="2015-03-25T21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n v="16"/>
    <n v="6"/>
    <n v="10"/>
    <d v="2012-09-08T20:55:31"/>
    <d v="2012-10-06T09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n v="18"/>
    <n v="11"/>
    <n v="7"/>
    <d v="2015-04-22T13:02:09"/>
    <d v="2015-05-22T13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n v="18"/>
    <n v="11"/>
    <n v="7"/>
    <d v="2015-02-02T18:57:27"/>
    <d v="2015-03-04T18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n v="18"/>
    <n v="11"/>
    <n v="7"/>
    <d v="2016-11-28T18:29:51"/>
    <d v="2017-01-27T18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n v="18"/>
    <n v="11"/>
    <n v="7"/>
    <d v="2015-11-18T16:27:01"/>
    <d v="2016-01-02T16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n v="18"/>
    <n v="11"/>
    <n v="7"/>
    <d v="2014-08-08T22:13:14"/>
    <d v="2014-09-07T22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n v="18"/>
    <n v="11"/>
    <n v="7"/>
    <d v="2016-05-24T16:06:23"/>
    <d v="2016-06-23T16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n v="18"/>
    <n v="11"/>
    <n v="7"/>
    <d v="2014-05-08T14:05:25"/>
    <d v="2014-05-23T14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n v="18"/>
    <n v="11"/>
    <n v="7"/>
    <d v="2016-11-29T22:01:40"/>
    <d v="2016-12-29T22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n v="18"/>
    <n v="11"/>
    <n v="7"/>
    <d v="2014-09-23T10:17:59"/>
    <d v="2014-10-23T10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n v="18"/>
    <n v="11"/>
    <n v="7"/>
    <d v="2015-09-17T23:06:57"/>
    <d v="2015-10-31T22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n v="18"/>
    <n v="11"/>
    <n v="7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n v="18"/>
    <n v="11"/>
    <n v="7"/>
    <d v="2015-05-05T05:26:00"/>
    <d v="2015-06-04T05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n v="18"/>
    <n v="11"/>
    <n v="7"/>
    <d v="2014-09-08T12:16:18"/>
    <d v="2014-10-08T12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n v="18"/>
    <n v="11"/>
    <n v="7"/>
    <d v="2014-10-17T04:11:13"/>
    <d v="2014-11-01T03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n v="18"/>
    <n v="11"/>
    <n v="7"/>
    <d v="2014-08-13T01:10:22"/>
    <d v="2014-09-02T01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n v="18"/>
    <n v="11"/>
    <n v="7"/>
    <d v="2016-10-13T17:12:55"/>
    <d v="2016-11-07T18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n v="18"/>
    <n v="11"/>
    <n v="7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n v="18"/>
    <n v="11"/>
    <n v="7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n v="18"/>
    <n v="11"/>
    <n v="7"/>
    <d v="2015-04-19T21:00:49"/>
    <d v="2015-05-19T21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n v="18"/>
    <n v="11"/>
    <n v="7"/>
    <d v="2015-09-23T21:01:01"/>
    <d v="2015-10-21T23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n v="16"/>
    <n v="6"/>
    <n v="10"/>
    <d v="2012-06-14T05:19:03"/>
    <d v="2012-07-14T05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n v="16"/>
    <n v="6"/>
    <n v="10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n v="16"/>
    <n v="6"/>
    <n v="10"/>
    <d v="2011-08-17T20:22:12"/>
    <d v="2011-09-27T04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n v="16"/>
    <n v="6"/>
    <n v="10"/>
    <d v="2013-12-18T18:15:55"/>
    <d v="2014-01-15T19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n v="16"/>
    <n v="6"/>
    <n v="10"/>
    <d v="2013-09-18T21:38:08"/>
    <d v="2013-10-11T00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n v="16"/>
    <n v="6"/>
    <n v="10"/>
    <d v="2010-10-05T22:54:16"/>
    <d v="2010-11-02T00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n v="16"/>
    <n v="6"/>
    <n v="10"/>
    <d v="2012-02-21T20:40:39"/>
    <d v="2012-03-08T04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n v="16"/>
    <n v="6"/>
    <n v="10"/>
    <d v="2013-04-07T15:33:14"/>
    <d v="2013-05-07T15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n v="16"/>
    <n v="6"/>
    <n v="10"/>
    <d v="2011-05-24T00:31:06"/>
    <d v="2011-07-05T00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n v="16"/>
    <n v="6"/>
    <n v="10"/>
    <d v="2013-05-08T13:24:42"/>
    <d v="2013-07-07T13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n v="16"/>
    <n v="6"/>
    <n v="10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n v="16"/>
    <n v="6"/>
    <n v="10"/>
    <d v="2012-01-03T19:26:13"/>
    <d v="2012-01-24T19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n v="16"/>
    <n v="6"/>
    <n v="10"/>
    <d v="2014-08-28T03:08:27"/>
    <d v="2014-09-27T03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n v="16"/>
    <n v="6"/>
    <n v="10"/>
    <d v="2011-11-18T20:48:41"/>
    <d v="2011-12-25T05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n v="16"/>
    <n v="6"/>
    <n v="10"/>
    <d v="2014-05-14T22:22:51"/>
    <d v="2014-06-21T04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n v="16"/>
    <n v="6"/>
    <n v="10"/>
    <d v="2011-11-05T21:21:10"/>
    <d v="2011-12-06T05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n v="16"/>
    <n v="6"/>
    <n v="10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n v="16"/>
    <n v="6"/>
    <n v="10"/>
    <d v="2013-06-01T06:13:51"/>
    <d v="2013-07-02T05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n v="16"/>
    <n v="6"/>
    <n v="10"/>
    <d v="2013-02-08T23:38:28"/>
    <d v="2013-03-10T22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n v="16"/>
    <n v="6"/>
    <n v="10"/>
    <d v="2011-05-07T12:10:33"/>
    <d v="2011-06-15T03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n v="19"/>
    <n v="11"/>
    <n v="8"/>
    <d v="2014-04-15T06:58:51"/>
    <d v="2014-05-15T06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n v="19"/>
    <n v="11"/>
    <n v="8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n v="19"/>
    <n v="11"/>
    <n v="8"/>
    <d v="2016-06-27T06:28:36"/>
    <d v="2016-08-11T06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n v="19"/>
    <n v="11"/>
    <n v="8"/>
    <d v="2014-04-01T14:01:30"/>
    <d v="2014-05-01T14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n v="19"/>
    <n v="11"/>
    <n v="8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n v="19"/>
    <n v="11"/>
    <n v="8"/>
    <d v="2014-02-19T03:36:01"/>
    <d v="2014-04-20T02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n v="19"/>
    <n v="11"/>
    <n v="8"/>
    <d v="2009-10-16T22:02:00"/>
    <d v="2009-11-23T05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n v="19"/>
    <n v="11"/>
    <n v="8"/>
    <d v="2016-04-13T14:30:09"/>
    <d v="2016-06-06T17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n v="19"/>
    <n v="11"/>
    <n v="8"/>
    <d v="2014-06-10T10:09:11"/>
    <d v="2014-07-10T10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n v="19"/>
    <n v="11"/>
    <n v="8"/>
    <d v="2011-03-22T04:21:13"/>
    <d v="2011-04-22T04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n v="19"/>
    <n v="11"/>
    <n v="8"/>
    <d v="2016-10-08T10:05:37"/>
    <d v="2016-11-07T11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n v="19"/>
    <n v="11"/>
    <n v="8"/>
    <d v="2013-09-09T14:33:35"/>
    <d v="2013-10-16T14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n v="19"/>
    <n v="11"/>
    <n v="8"/>
    <d v="2012-02-02T04:47:45"/>
    <d v="2012-03-02T03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n v="19"/>
    <n v="11"/>
    <n v="8"/>
    <d v="2016-01-25T13:56:16"/>
    <d v="2016-03-12T05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n v="19"/>
    <n v="11"/>
    <n v="8"/>
    <d v="2012-04-21T06:31:21"/>
    <d v="2012-05-23T19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n v="19"/>
    <n v="11"/>
    <n v="8"/>
    <d v="2015-03-04T22:10:05"/>
    <d v="2015-04-18T21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n v="19"/>
    <n v="11"/>
    <n v="8"/>
    <d v="2012-09-27T02:21:53"/>
    <d v="2012-10-27T02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n v="19"/>
    <n v="11"/>
    <n v="8"/>
    <d v="2013-02-21T23:42:41"/>
    <d v="2013-03-23T22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n v="19"/>
    <n v="11"/>
    <n v="8"/>
    <d v="2014-08-20T20:17:40"/>
    <d v="2014-10-01T00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n v="19"/>
    <n v="11"/>
    <n v="8"/>
    <d v="2014-11-21T08:42:21"/>
    <d v="2014-12-21T08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n v="19"/>
    <n v="11"/>
    <n v="8"/>
    <d v="2012-08-27T04:40:17"/>
    <d v="2012-10-06T03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n v="19"/>
    <n v="11"/>
    <n v="8"/>
    <d v="2014-04-13T18:43:56"/>
    <d v="2014-05-13T18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n v="19"/>
    <n v="11"/>
    <n v="8"/>
    <d v="2014-08-12T10:18:54"/>
    <d v="2014-09-16T10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n v="19"/>
    <n v="11"/>
    <n v="8"/>
    <d v="2016-03-23T06:32:52"/>
    <d v="2016-04-22T06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n v="19"/>
    <n v="11"/>
    <n v="8"/>
    <d v="2011-12-21T02:08:30"/>
    <d v="2012-01-12T01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n v="19"/>
    <n v="11"/>
    <n v="8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n v="19"/>
    <n v="11"/>
    <n v="8"/>
    <d v="2014-04-01T15:55:29"/>
    <d v="2014-05-01T15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n v="19"/>
    <n v="11"/>
    <n v="8"/>
    <d v="2016-11-02T14:05:15"/>
    <d v="2016-12-03T15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n v="19"/>
    <n v="11"/>
    <n v="8"/>
    <d v="2016-07-06T19:01:08"/>
    <d v="2016-08-05T19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n v="19"/>
    <n v="11"/>
    <n v="8"/>
    <d v="2013-02-19T04:38:21"/>
    <d v="2013-04-20T03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n v="19"/>
    <n v="11"/>
    <n v="8"/>
    <d v="2013-10-14T12:01:01"/>
    <d v="2013-11-15T04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n v="19"/>
    <n v="11"/>
    <n v="8"/>
    <d v="2012-10-19T00:17:24"/>
    <d v="2012-11-18T01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n v="19"/>
    <n v="11"/>
    <n v="8"/>
    <d v="2016-06-28T17:21:04"/>
    <d v="2016-08-06T07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n v="19"/>
    <n v="11"/>
    <n v="8"/>
    <d v="2013-06-20T08:01:09"/>
    <d v="2013-08-19T08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n v="19"/>
    <n v="11"/>
    <n v="8"/>
    <d v="2013-02-08T18:07:31"/>
    <d v="2013-03-10T18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n v="19"/>
    <n v="11"/>
    <n v="8"/>
    <d v="2013-06-13T21:35:25"/>
    <d v="2013-07-13T21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n v="19"/>
    <n v="11"/>
    <n v="8"/>
    <d v="2015-11-03T05:12:20"/>
    <d v="2015-12-19T07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n v="19"/>
    <n v="11"/>
    <n v="8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n v="19"/>
    <n v="11"/>
    <n v="8"/>
    <d v="2015-10-13T11:02:26"/>
    <d v="2015-11-19T04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n v="19"/>
    <n v="11"/>
    <n v="8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n v="18"/>
    <n v="12"/>
    <n v="6"/>
    <d v="2014-06-09T17:24:25"/>
    <d v="2014-07-09T17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n v="18"/>
    <n v="12"/>
    <n v="6"/>
    <d v="2016-11-04T14:04:47"/>
    <d v="2016-12-04T15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n v="18"/>
    <n v="12"/>
    <n v="6"/>
    <d v="2016-08-11T00:16:58"/>
    <d v="2016-09-02T07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n v="18"/>
    <n v="12"/>
    <n v="6"/>
    <d v="2014-10-01T18:58:01"/>
    <d v="2014-11-30T19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n v="18"/>
    <n v="12"/>
    <n v="6"/>
    <d v="2016-07-04T16:46:11"/>
    <d v="2016-08-02T23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n v="18"/>
    <n v="12"/>
    <n v="6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n v="18"/>
    <n v="12"/>
    <n v="6"/>
    <d v="2015-01-30T15:21:16"/>
    <d v="2015-03-01T15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n v="18"/>
    <n v="12"/>
    <n v="6"/>
    <d v="2015-07-21T18:19:02"/>
    <d v="2015-08-20T18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n v="18"/>
    <n v="12"/>
    <n v="6"/>
    <d v="2016-11-11T16:20:08"/>
    <d v="2016-12-11T16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n v="18"/>
    <n v="12"/>
    <n v="6"/>
    <d v="2016-01-29T04:42:12"/>
    <d v="2016-02-13T04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n v="18"/>
    <n v="12"/>
    <n v="6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n v="18"/>
    <n v="12"/>
    <n v="6"/>
    <d v="2015-01-19T03:26:31"/>
    <d v="2015-02-18T03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n v="18"/>
    <n v="12"/>
    <n v="6"/>
    <d v="2015-11-21T14:07:17"/>
    <d v="2015-12-21T14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n v="18"/>
    <n v="12"/>
    <n v="6"/>
    <d v="2016-10-08T00:09:02"/>
    <d v="2016-12-07T01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n v="18"/>
    <n v="12"/>
    <n v="6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n v="18"/>
    <n v="12"/>
    <n v="6"/>
    <d v="2014-06-10T19:40:11"/>
    <d v="2014-07-10T19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n v="18"/>
    <n v="12"/>
    <n v="6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n v="18"/>
    <n v="12"/>
    <n v="6"/>
    <d v="2014-06-17T02:50:38"/>
    <d v="2014-08-01T02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n v="18"/>
    <n v="12"/>
    <n v="6"/>
    <d v="2014-10-14T11:35:08"/>
    <d v="2014-11-13T12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n v="18"/>
    <n v="12"/>
    <n v="6"/>
    <d v="2015-12-07T22:50:13"/>
    <d v="2016-01-06T22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n v="19"/>
    <n v="11"/>
    <n v="8"/>
    <d v="2015-05-12T05:01:56"/>
    <d v="2015-06-12T20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n v="19"/>
    <n v="11"/>
    <n v="8"/>
    <d v="2016-12-24T17:05:43"/>
    <d v="2017-01-23T17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n v="19"/>
    <n v="11"/>
    <n v="8"/>
    <d v="2010-06-18T03:00:52"/>
    <d v="2010-07-02T23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n v="19"/>
    <n v="11"/>
    <n v="8"/>
    <d v="2014-06-10T14:31:03"/>
    <d v="2014-07-10T14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n v="19"/>
    <n v="11"/>
    <n v="8"/>
    <d v="2013-09-18T19:30:18"/>
    <d v="2013-10-16T03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n v="19"/>
    <n v="11"/>
    <n v="8"/>
    <d v="2014-10-29T12:00:45"/>
    <d v="2014-12-03T13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n v="19"/>
    <n v="11"/>
    <n v="8"/>
    <d v="2010-06-18T20:06:26"/>
    <d v="2010-08-24T04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n v="19"/>
    <n v="11"/>
    <n v="8"/>
    <d v="2011-08-06T14:30:22"/>
    <d v="2011-09-19T14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n v="19"/>
    <n v="11"/>
    <n v="8"/>
    <d v="2016-10-18T07:45:43"/>
    <d v="2016-11-23T08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n v="19"/>
    <n v="11"/>
    <n v="8"/>
    <d v="2016-07-19T23:54:51"/>
    <d v="2016-08-18T23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n v="19"/>
    <n v="11"/>
    <n v="8"/>
    <d v="2015-12-09T08:36:13"/>
    <d v="2016-01-11T23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n v="19"/>
    <n v="11"/>
    <n v="8"/>
    <d v="2015-01-06T19:44:01"/>
    <d v="2015-02-05T19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n v="19"/>
    <n v="11"/>
    <n v="8"/>
    <d v="2016-05-09T23:03:34"/>
    <d v="2016-07-08T23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n v="19"/>
    <n v="11"/>
    <n v="8"/>
    <d v="2013-02-19T05:08:59"/>
    <d v="2013-03-25T04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n v="19"/>
    <n v="11"/>
    <n v="8"/>
    <d v="2011-08-10T21:02:43"/>
    <d v="2011-09-09T21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n v="19"/>
    <n v="11"/>
    <n v="8"/>
    <d v="2013-02-07T21:08:19"/>
    <d v="2013-03-09T21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n v="19"/>
    <n v="11"/>
    <n v="8"/>
    <d v="2012-02-22T01:22:35"/>
    <d v="2012-03-24T04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n v="19"/>
    <n v="11"/>
    <n v="8"/>
    <d v="2015-07-14T08:46:49"/>
    <d v="2015-08-13T08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n v="19"/>
    <n v="11"/>
    <n v="8"/>
    <d v="2016-08-23T17:00:21"/>
    <d v="2016-09-22T17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n v="19"/>
    <n v="11"/>
    <n v="8"/>
    <d v="2014-04-08T02:20:24"/>
    <d v="2014-05-14T23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n v="19"/>
    <n v="11"/>
    <n v="8"/>
    <d v="2014-08-10T01:41:37"/>
    <d v="2014-09-24T01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n v="19"/>
    <n v="11"/>
    <n v="8"/>
    <d v="2016-05-12T13:39:32"/>
    <d v="2016-06-11T13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n v="19"/>
    <n v="11"/>
    <n v="8"/>
    <d v="2015-05-12T10:05:53"/>
    <d v="2015-06-11T10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n v="19"/>
    <n v="11"/>
    <n v="8"/>
    <d v="2012-07-09T23:12:24"/>
    <d v="2012-08-13T03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n v="19"/>
    <n v="11"/>
    <n v="8"/>
    <d v="2015-05-12T04:25:46"/>
    <d v="2015-06-11T04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n v="19"/>
    <n v="11"/>
    <n v="8"/>
    <d v="2014-03-06T17:39:45"/>
    <d v="2014-04-21T03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n v="19"/>
    <n v="11"/>
    <n v="8"/>
    <d v="2015-02-13T19:31:59"/>
    <d v="2015-03-30T18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n v="19"/>
    <n v="11"/>
    <n v="8"/>
    <d v="2010-02-06T22:03:26"/>
    <d v="2010-03-15T21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n v="19"/>
    <n v="11"/>
    <n v="8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n v="19"/>
    <n v="11"/>
    <n v="8"/>
    <d v="2012-10-30T23:54:56"/>
    <d v="2012-11-29T23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n v="19"/>
    <n v="11"/>
    <n v="8"/>
    <d v="2014-12-02T07:54:13"/>
    <d v="2015-01-09T01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n v="19"/>
    <n v="11"/>
    <n v="8"/>
    <d v="2016-11-15T13:34:34"/>
    <d v="2016-12-15T05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n v="19"/>
    <n v="11"/>
    <n v="8"/>
    <d v="2014-03-27T01:58:38"/>
    <d v="2014-04-26T01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n v="19"/>
    <n v="11"/>
    <n v="8"/>
    <d v="2015-03-13T03:07:13"/>
    <d v="2015-05-07T06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n v="19"/>
    <n v="11"/>
    <n v="8"/>
    <d v="2015-11-03T15:00:07"/>
    <d v="2015-12-19T01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n v="19"/>
    <n v="11"/>
    <n v="8"/>
    <d v="2014-04-09T20:45:19"/>
    <d v="2014-05-09T20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n v="19"/>
    <n v="11"/>
    <n v="8"/>
    <d v="2013-10-31T05:02:33"/>
    <d v="2013-12-30T06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n v="19"/>
    <n v="11"/>
    <n v="8"/>
    <d v="2013-05-30T06:30:21"/>
    <d v="2013-07-01T18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n v="19"/>
    <n v="11"/>
    <n v="8"/>
    <d v="2016-11-01T10:32:05"/>
    <d v="2016-12-01T04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n v="19"/>
    <n v="11"/>
    <n v="8"/>
    <d v="2013-10-31T22:15:03"/>
    <d v="2013-11-15T23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n v="19"/>
    <n v="11"/>
    <n v="8"/>
    <d v="2016-10-11T12:37:07"/>
    <d v="2016-11-10T13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n v="19"/>
    <n v="11"/>
    <n v="8"/>
    <d v="2015-11-23T16:59:34"/>
    <d v="2016-01-22T16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n v="19"/>
    <n v="11"/>
    <n v="8"/>
    <d v="2016-10-18T04:14:37"/>
    <d v="2016-12-11T04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n v="19"/>
    <n v="11"/>
    <n v="8"/>
    <d v="2015-05-14T16:25:14"/>
    <d v="2015-06-13T16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n v="19"/>
    <n v="11"/>
    <n v="8"/>
    <d v="2012-06-09T02:07:27"/>
    <d v="2012-07-09T02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n v="19"/>
    <n v="11"/>
    <n v="8"/>
    <d v="2013-04-23T04:07:24"/>
    <d v="2013-05-23T04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n v="19"/>
    <n v="11"/>
    <n v="8"/>
    <d v="2015-03-18T21:41:10"/>
    <d v="2015-04-17T00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n v="19"/>
    <n v="11"/>
    <n v="8"/>
    <d v="2013-04-23T15:38:11"/>
    <d v="2013-05-23T15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n v="19"/>
    <n v="11"/>
    <n v="8"/>
    <d v="2013-10-28T12:39:23"/>
    <d v="2013-12-02T22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n v="19"/>
    <n v="11"/>
    <n v="8"/>
    <d v="2015-04-21T01:42:58"/>
    <d v="2015-05-31T01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n v="19"/>
    <n v="11"/>
    <n v="8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n v="19"/>
    <n v="11"/>
    <n v="8"/>
    <d v="2016-01-06T02:00:53"/>
    <d v="2016-02-20T02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n v="19"/>
    <n v="11"/>
    <n v="8"/>
    <d v="2015-10-26T14:49:11"/>
    <d v="2015-11-25T15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n v="19"/>
    <n v="11"/>
    <n v="8"/>
    <d v="2014-04-02T12:30:10"/>
    <d v="2014-05-02T12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n v="19"/>
    <n v="11"/>
    <n v="8"/>
    <d v="2014-11-03T16:10:43"/>
    <d v="2014-12-03T04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n v="19"/>
    <n v="11"/>
    <n v="8"/>
    <d v="2013-03-18T18:15:42"/>
    <d v="2013-04-17T18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n v="19"/>
    <n v="11"/>
    <n v="8"/>
    <d v="2016-01-27T11:52:12"/>
    <d v="2016-02-26T11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n v="19"/>
    <n v="11"/>
    <n v="8"/>
    <d v="2015-01-22T08:53:50"/>
    <d v="2015-03-02T20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n v="19"/>
    <n v="11"/>
    <n v="8"/>
    <d v="2015-12-23T14:27:34"/>
    <d v="2016-01-31T21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n v="19"/>
    <n v="11"/>
    <n v="8"/>
    <d v="2014-05-24T15:25:50"/>
    <d v="2014-07-23T15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n v="19"/>
    <n v="11"/>
    <n v="8"/>
    <d v="2016-12-01T18:20:54"/>
    <d v="2016-12-31T18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n v="19"/>
    <n v="11"/>
    <n v="8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n v="19"/>
    <n v="11"/>
    <n v="8"/>
    <d v="2016-04-12T17:35:01"/>
    <d v="2016-05-15T17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n v="19"/>
    <n v="11"/>
    <n v="8"/>
    <d v="2013-04-25T08:45:23"/>
    <d v="2013-05-31T12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n v="19"/>
    <n v="11"/>
    <n v="8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n v="19"/>
    <n v="11"/>
    <n v="8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n v="19"/>
    <n v="11"/>
    <n v="8"/>
    <d v="2015-04-21T20:29:36"/>
    <d v="2015-05-24T20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n v="19"/>
    <n v="11"/>
    <n v="8"/>
    <d v="2016-09-20T20:11:55"/>
    <d v="2016-10-20T20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n v="19"/>
    <n v="11"/>
    <n v="8"/>
    <d v="2015-12-02T23:19:51"/>
    <d v="2016-01-02T23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n v="19"/>
    <n v="11"/>
    <n v="8"/>
    <d v="2016-05-29T15:45:23"/>
    <d v="2016-06-28T15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n v="19"/>
    <n v="11"/>
    <n v="8"/>
    <d v="2016-08-18T06:41:24"/>
    <d v="2016-10-02T06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n v="19"/>
    <n v="11"/>
    <n v="8"/>
    <d v="2016-04-07T13:57:12"/>
    <d v="2016-05-07T13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n v="19"/>
    <n v="11"/>
    <n v="8"/>
    <d v="2015-03-24T16:01:58"/>
    <d v="2015-05-08T16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n v="19"/>
    <n v="11"/>
    <n v="8"/>
    <d v="2016-04-06T19:49:42"/>
    <d v="2016-05-06T19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n v="19"/>
    <n v="11"/>
    <n v="8"/>
    <d v="2013-06-25T16:21:28"/>
    <d v="2013-07-25T16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n v="19"/>
    <n v="11"/>
    <n v="8"/>
    <d v="2014-06-13T21:08:09"/>
    <d v="2014-07-23T21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n v="19"/>
    <n v="11"/>
    <n v="8"/>
    <d v="2015-04-09T01:01:16"/>
    <d v="2015-06-05T21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n v="19"/>
    <n v="11"/>
    <n v="8"/>
    <d v="2016-11-18T18:30:57"/>
    <d v="2016-12-18T18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n v="19"/>
    <n v="11"/>
    <n v="8"/>
    <d v="2015-05-26T17:03:13"/>
    <d v="2015-06-25T19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n v="19"/>
    <n v="11"/>
    <n v="8"/>
    <d v="2015-10-12T22:58:20"/>
    <d v="2015-11-11T23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n v="16"/>
    <n v="6"/>
    <n v="10"/>
    <d v="2012-04-05T03:45:55"/>
    <d v="2012-05-16T04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n v="16"/>
    <n v="6"/>
    <n v="10"/>
    <d v="2011-09-25T02:53:16"/>
    <d v="2011-11-24T03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n v="16"/>
    <n v="6"/>
    <n v="10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n v="16"/>
    <n v="6"/>
    <n v="10"/>
    <d v="2014-04-02T19:59:42"/>
    <d v="2014-05-04T06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n v="16"/>
    <n v="6"/>
    <n v="10"/>
    <d v="2012-06-15T20:03:07"/>
    <d v="2012-07-15T20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n v="16"/>
    <n v="6"/>
    <n v="10"/>
    <d v="2011-11-13T16:05:32"/>
    <d v="2011-12-14T04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n v="16"/>
    <n v="6"/>
    <n v="10"/>
    <d v="2011-08-09T04:54:18"/>
    <d v="2011-09-08T04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n v="16"/>
    <n v="6"/>
    <n v="10"/>
    <d v="2010-08-05T17:09:12"/>
    <d v="2010-09-11T03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n v="16"/>
    <n v="6"/>
    <n v="10"/>
    <d v="2013-06-28T01:49:54"/>
    <d v="2013-08-02T01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n v="16"/>
    <n v="6"/>
    <n v="10"/>
    <d v="2013-01-25T09:09:15"/>
    <d v="2013-02-24T09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n v="16"/>
    <n v="6"/>
    <n v="10"/>
    <d v="2011-01-12T07:44:38"/>
    <d v="2011-03-01T20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n v="16"/>
    <n v="6"/>
    <n v="10"/>
    <d v="2011-08-08T16:58:52"/>
    <d v="2011-10-07T16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n v="16"/>
    <n v="6"/>
    <n v="10"/>
    <d v="2012-10-23T20:30:32"/>
    <d v="2012-12-22T21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n v="16"/>
    <n v="6"/>
    <n v="10"/>
    <d v="2012-01-31T00:28:50"/>
    <d v="2012-03-05T03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n v="16"/>
    <n v="6"/>
    <n v="10"/>
    <d v="2011-08-03T17:36:13"/>
    <d v="2011-10-02T17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n v="16"/>
    <n v="6"/>
    <n v="10"/>
    <d v="2012-10-10T18:12:15"/>
    <d v="2012-10-26T03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n v="16"/>
    <n v="6"/>
    <n v="10"/>
    <d v="2011-10-02T14:02:15"/>
    <d v="2011-12-01T15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n v="16"/>
    <n v="6"/>
    <n v="10"/>
    <d v="2012-02-07T02:43:55"/>
    <d v="2012-03-08T02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n v="16"/>
    <n v="6"/>
    <n v="10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n v="16"/>
    <n v="6"/>
    <n v="10"/>
    <d v="2012-06-14T20:02:21"/>
    <d v="2012-06-30T03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n v="16"/>
    <n v="6"/>
    <n v="10"/>
    <d v="2011-12-15T03:35:14"/>
    <d v="2012-02-13T03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n v="16"/>
    <n v="6"/>
    <n v="10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n v="16"/>
    <n v="6"/>
    <n v="10"/>
    <d v="2012-10-10T18:07:07"/>
    <d v="2012-11-09T19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n v="16"/>
    <n v="6"/>
    <n v="10"/>
    <d v="2013-04-30T01:47:14"/>
    <d v="2013-05-31T00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n v="16"/>
    <n v="6"/>
    <n v="10"/>
    <d v="2014-11-08T18:55:53"/>
    <d v="2014-11-21T04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n v="16"/>
    <n v="6"/>
    <n v="10"/>
    <d v="2012-12-27T05:09:34"/>
    <d v="2013-01-26T05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n v="16"/>
    <n v="6"/>
    <n v="10"/>
    <d v="2014-10-22T17:03:13"/>
    <d v="2014-11-12T18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n v="16"/>
    <n v="6"/>
    <n v="10"/>
    <d v="2012-08-14T04:13:00"/>
    <d v="2012-09-10T03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n v="16"/>
    <n v="6"/>
    <n v="10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n v="16"/>
    <n v="6"/>
    <n v="10"/>
    <d v="2014-04-30T16:06:09"/>
    <d v="2014-05-28T04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n v="16"/>
    <n v="6"/>
    <n v="10"/>
    <d v="2011-06-09T04:43:45"/>
    <d v="2011-08-15T01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n v="16"/>
    <n v="6"/>
    <n v="10"/>
    <d v="2013-04-01T22:16:33"/>
    <d v="2013-04-15T22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n v="16"/>
    <n v="6"/>
    <n v="10"/>
    <d v="2014-08-19T20:46:16"/>
    <d v="2014-09-23T20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n v="16"/>
    <n v="6"/>
    <n v="10"/>
    <d v="2010-10-07T19:34:30"/>
    <d v="2010-12-09T04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n v="16"/>
    <n v="6"/>
    <n v="10"/>
    <d v="2011-01-21T01:56:41"/>
    <d v="2011-02-20T01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n v="16"/>
    <n v="6"/>
    <n v="10"/>
    <d v="2012-08-15T18:40:03"/>
    <d v="2012-10-02T18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n v="16"/>
    <n v="6"/>
    <n v="10"/>
    <d v="2015-10-13T01:25:49"/>
    <d v="2015-10-27T04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n v="16"/>
    <n v="6"/>
    <n v="10"/>
    <d v="2011-06-24T20:08:56"/>
    <d v="2011-07-24T20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n v="16"/>
    <n v="6"/>
    <n v="10"/>
    <d v="2012-07-17T03:07:25"/>
    <d v="2012-08-16T03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n v="16"/>
    <n v="6"/>
    <n v="10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n v="17"/>
    <n v="6"/>
    <n v="11"/>
    <d v="2016-12-12T17:49:08"/>
    <d v="2017-01-11T17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n v="17"/>
    <n v="6"/>
    <n v="11"/>
    <d v="2016-12-08T07:12:49"/>
    <d v="2017-01-07T07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n v="17"/>
    <n v="6"/>
    <n v="11"/>
    <d v="2010-01-20T10:11:47"/>
    <d v="2010-03-15T06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n v="17"/>
    <n v="6"/>
    <n v="11"/>
    <d v="2010-10-13T00:40:35"/>
    <d v="2010-11-30T05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n v="17"/>
    <n v="6"/>
    <n v="11"/>
    <d v="2015-07-06T00:33:53"/>
    <d v="2015-08-05T00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n v="17"/>
    <n v="6"/>
    <n v="11"/>
    <d v="2014-11-08T23:21:27"/>
    <d v="2014-12-08T23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n v="17"/>
    <n v="6"/>
    <n v="11"/>
    <d v="2015-02-10T12:07:43"/>
    <d v="2015-03-12T11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n v="17"/>
    <n v="6"/>
    <n v="11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n v="17"/>
    <n v="6"/>
    <n v="11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n v="17"/>
    <n v="6"/>
    <n v="11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n v="17"/>
    <n v="6"/>
    <n v="11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n v="17"/>
    <n v="6"/>
    <n v="11"/>
    <d v="2014-01-04T11:41:32"/>
    <d v="2014-02-03T11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n v="17"/>
    <n v="6"/>
    <n v="11"/>
    <d v="2011-03-17T02:19:59"/>
    <d v="2011-04-24T06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n v="17"/>
    <n v="6"/>
    <n v="11"/>
    <d v="2013-03-28T21:16:31"/>
    <d v="2013-04-27T21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n v="17"/>
    <n v="6"/>
    <n v="11"/>
    <d v="2012-09-04T23:07:13"/>
    <d v="2012-10-04T23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n v="17"/>
    <n v="6"/>
    <n v="11"/>
    <d v="2013-09-19T12:13:06"/>
    <d v="2013-10-19T12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n v="17"/>
    <n v="6"/>
    <n v="11"/>
    <d v="2014-11-05T18:30:29"/>
    <d v="2014-12-05T18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n v="17"/>
    <n v="6"/>
    <n v="11"/>
    <d v="2013-10-10T00:18:59"/>
    <d v="2013-11-09T01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n v="17"/>
    <n v="6"/>
    <n v="11"/>
    <d v="2016-10-04T18:00:08"/>
    <d v="2016-11-03T18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n v="17"/>
    <n v="6"/>
    <n v="11"/>
    <d v="2012-12-12T20:00:24"/>
    <d v="2013-01-11T20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n v="17"/>
    <n v="6"/>
    <n v="11"/>
    <d v="2014-10-15T05:39:19"/>
    <d v="2014-11-14T06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n v="17"/>
    <n v="6"/>
    <n v="11"/>
    <d v="2015-12-02T16:50:10"/>
    <d v="2015-12-30T16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n v="17"/>
    <n v="6"/>
    <n v="11"/>
    <d v="2010-06-03T21:16:52"/>
    <d v="2010-07-21T19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n v="17"/>
    <n v="6"/>
    <n v="11"/>
    <d v="2013-08-13T13:07:20"/>
    <d v="2013-09-14T13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n v="17"/>
    <n v="6"/>
    <n v="11"/>
    <d v="2013-10-28T05:41:54"/>
    <d v="2013-11-27T06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n v="17"/>
    <n v="6"/>
    <n v="11"/>
    <d v="2016-01-28T16:18:30"/>
    <d v="2016-02-11T16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n v="17"/>
    <n v="6"/>
    <n v="11"/>
    <d v="2014-10-15T07:05:48"/>
    <d v="2014-11-16T08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n v="17"/>
    <n v="6"/>
    <n v="11"/>
    <d v="2015-03-03T17:36:22"/>
    <d v="2015-04-02T16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n v="17"/>
    <n v="6"/>
    <n v="11"/>
    <d v="2010-06-26T00:35:56"/>
    <d v="2010-07-31T00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n v="17"/>
    <n v="6"/>
    <n v="11"/>
    <d v="2016-06-13T06:49:59"/>
    <d v="2016-07-13T06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n v="17"/>
    <n v="6"/>
    <n v="11"/>
    <d v="2016-05-30T20:20:14"/>
    <d v="2016-06-29T20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n v="17"/>
    <n v="6"/>
    <n v="11"/>
    <d v="2014-02-13T19:58:29"/>
    <d v="2014-03-15T18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n v="17"/>
    <n v="6"/>
    <n v="11"/>
    <d v="2014-12-01T21:51:58"/>
    <d v="2015-01-10T07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n v="17"/>
    <n v="6"/>
    <n v="11"/>
    <d v="2014-01-08T15:10:27"/>
    <d v="2014-01-28T15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n v="17"/>
    <n v="6"/>
    <n v="11"/>
    <d v="2016-03-01T17:56:25"/>
    <d v="2016-03-31T16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n v="17"/>
    <n v="6"/>
    <n v="11"/>
    <d v="2013-08-02T20:30:06"/>
    <d v="2013-09-16T20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n v="17"/>
    <n v="6"/>
    <n v="11"/>
    <d v="2016-11-20T23:33:03"/>
    <d v="2016-12-23T07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n v="17"/>
    <n v="6"/>
    <n v="11"/>
    <d v="2012-12-21T20:29:34"/>
    <d v="2013-02-04T20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n v="17"/>
    <n v="6"/>
    <n v="11"/>
    <d v="2011-06-16T17:32:54"/>
    <d v="2011-07-16T17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n v="17"/>
    <n v="6"/>
    <n v="11"/>
    <d v="2012-04-19T17:05:05"/>
    <d v="2012-05-19T17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n v="10"/>
    <n v="6"/>
    <n v="4"/>
    <d v="2015-08-24T20:27:39"/>
    <d v="2015-09-23T20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n v="10"/>
    <n v="6"/>
    <n v="4"/>
    <d v="2014-06-23T18:23:11"/>
    <d v="2014-07-24T18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n v="10"/>
    <n v="6"/>
    <n v="4"/>
    <d v="2015-04-17T21:35:20"/>
    <d v="2015-06-08T03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n v="10"/>
    <n v="6"/>
    <n v="4"/>
    <d v="2016-05-25T17:13:34"/>
    <d v="2016-06-25T03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n v="10"/>
    <n v="6"/>
    <n v="4"/>
    <d v="2016-03-09T16:00:35"/>
    <d v="2016-04-08T15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n v="10"/>
    <n v="6"/>
    <n v="4"/>
    <d v="2014-10-21T20:06:58"/>
    <d v="2014-12-05T21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n v="10"/>
    <n v="6"/>
    <n v="4"/>
    <d v="2012-09-01T01:35:37"/>
    <d v="2012-09-15T01:35:37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n v="10"/>
    <n v="6"/>
    <n v="4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n v="10"/>
    <n v="6"/>
    <n v="4"/>
    <d v="2017-02-27T16:49:11"/>
    <d v="2017-03-02T16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n v="10"/>
    <n v="6"/>
    <n v="4"/>
    <d v="2015-07-13T18:00:22"/>
    <d v="2015-08-22T18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n v="10"/>
    <n v="6"/>
    <n v="4"/>
    <d v="2015-05-17T22:58:15"/>
    <d v="2015-06-22T05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n v="10"/>
    <n v="6"/>
    <n v="4"/>
    <d v="2015-03-19T13:55:20"/>
    <d v="2015-04-18T13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n v="10"/>
    <n v="6"/>
    <n v="4"/>
    <d v="2013-08-09T16:37:23"/>
    <d v="2013-09-10T03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n v="10"/>
    <n v="6"/>
    <n v="4"/>
    <d v="2016-04-05T13:01:47"/>
    <d v="2016-05-05T13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n v="10"/>
    <n v="6"/>
    <n v="4"/>
    <d v="2016-07-14T00:13:06"/>
    <d v="2016-07-21T00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n v="10"/>
    <n v="6"/>
    <n v="4"/>
    <d v="2015-04-02T15:11:49"/>
    <d v="2015-05-02T15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n v="10"/>
    <n v="6"/>
    <n v="4"/>
    <d v="2016-05-12T06:01:07"/>
    <d v="2016-06-06T06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n v="10"/>
    <n v="6"/>
    <n v="4"/>
    <d v="2016-12-19T15:16:37"/>
    <d v="2017-01-18T15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n v="10"/>
    <n v="6"/>
    <n v="4"/>
    <d v="2015-03-12T04:06:32"/>
    <d v="2015-04-11T04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n v="10"/>
    <n v="6"/>
    <n v="4"/>
    <d v="2015-10-02T16:04:28"/>
    <d v="2015-11-13T17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n v="20"/>
    <n v="6"/>
    <n v="14"/>
    <d v="2017-02-07T00:07:33"/>
    <d v="2017-02-21T00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n v="20"/>
    <n v="6"/>
    <n v="14"/>
    <d v="2014-08-28T21:37:05"/>
    <d v="2014-10-02T21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n v="20"/>
    <n v="6"/>
    <n v="14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n v="20"/>
    <n v="6"/>
    <n v="14"/>
    <d v="2016-01-11T16:34:01"/>
    <d v="2016-01-25T16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n v="20"/>
    <n v="6"/>
    <n v="14"/>
    <d v="2013-02-14T08:23:59"/>
    <d v="2013-03-26T08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n v="20"/>
    <n v="6"/>
    <n v="14"/>
    <d v="2016-08-01T14:45:43"/>
    <d v="2016-09-07T02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n v="20"/>
    <n v="6"/>
    <n v="14"/>
    <d v="2015-03-05T05:01:06"/>
    <d v="2015-04-03T03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n v="20"/>
    <n v="6"/>
    <n v="14"/>
    <d v="2016-09-20T14:04:01"/>
    <d v="2016-10-25T17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n v="20"/>
    <n v="6"/>
    <n v="14"/>
    <d v="2016-04-07T18:55:00"/>
    <d v="2016-04-21T22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n v="20"/>
    <n v="6"/>
    <n v="14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n v="20"/>
    <n v="6"/>
    <n v="14"/>
    <d v="2017-02-02T20:00:27"/>
    <d v="2017-02-14T20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n v="20"/>
    <n v="6"/>
    <n v="14"/>
    <d v="2016-11-17T20:25:44"/>
    <d v="2016-12-15T23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n v="20"/>
    <n v="6"/>
    <n v="14"/>
    <d v="2016-10-21T09:44:32"/>
    <d v="2016-11-21T04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n v="20"/>
    <n v="6"/>
    <n v="14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n v="20"/>
    <n v="6"/>
    <n v="14"/>
    <d v="2015-07-12T18:31:40"/>
    <d v="2015-08-11T18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n v="20"/>
    <n v="6"/>
    <n v="14"/>
    <d v="2016-11-01T11:41:42"/>
    <d v="2016-12-02T07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n v="20"/>
    <n v="6"/>
    <n v="14"/>
    <d v="2015-01-29T14:00:59"/>
    <d v="2015-02-28T14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n v="20"/>
    <n v="6"/>
    <n v="14"/>
    <d v="2015-10-15T12:20:00"/>
    <d v="2015-11-14T13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n v="20"/>
    <n v="6"/>
    <n v="14"/>
    <d v="2015-09-15T09:59:58"/>
    <d v="2015-10-15T09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n v="20"/>
    <n v="6"/>
    <n v="14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n v="22"/>
    <n v="6"/>
    <n v="16"/>
    <d v="2013-01-02T20:19:25"/>
    <d v="2013-01-16T20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n v="22"/>
    <n v="6"/>
    <n v="16"/>
    <d v="2012-10-02T20:22:48"/>
    <d v="2012-11-01T20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n v="22"/>
    <n v="6"/>
    <n v="16"/>
    <d v="2015-08-25T20:38:02"/>
    <d v="2015-09-24T20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n v="22"/>
    <n v="6"/>
    <n v="16"/>
    <d v="2013-02-07T07:28:39"/>
    <d v="2013-03-09T07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n v="22"/>
    <n v="6"/>
    <n v="16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n v="22"/>
    <n v="6"/>
    <n v="16"/>
    <d v="2012-03-29T06:10:24"/>
    <d v="2012-04-16T06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n v="22"/>
    <n v="6"/>
    <n v="16"/>
    <d v="2013-10-17T04:39:33"/>
    <d v="2013-11-16T05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n v="22"/>
    <n v="6"/>
    <n v="16"/>
    <d v="2012-02-07T21:10:26"/>
    <d v="2012-04-07T04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n v="22"/>
    <n v="6"/>
    <n v="16"/>
    <d v="2014-04-03T11:30:44"/>
    <d v="2014-04-14T23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n v="22"/>
    <n v="6"/>
    <n v="16"/>
    <d v="2012-02-17T01:35:10"/>
    <d v="2012-04-14T17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n v="22"/>
    <n v="6"/>
    <n v="16"/>
    <d v="2014-03-18T18:50:25"/>
    <d v="2014-04-10T06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n v="22"/>
    <n v="6"/>
    <n v="16"/>
    <d v="2013-10-01T17:56:17"/>
    <d v="2013-11-04T01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n v="22"/>
    <n v="6"/>
    <n v="16"/>
    <d v="2015-04-15T19:49:39"/>
    <d v="2015-05-15T19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n v="22"/>
    <n v="6"/>
    <n v="16"/>
    <d v="2014-01-07T19:00:48"/>
    <d v="2014-02-06T19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n v="22"/>
    <n v="6"/>
    <n v="16"/>
    <d v="2012-02-19T17:12:52"/>
    <d v="2012-03-13T06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n v="22"/>
    <n v="6"/>
    <n v="16"/>
    <d v="2015-07-09T18:02:25"/>
    <d v="2015-07-23T18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n v="22"/>
    <n v="6"/>
    <n v="16"/>
    <d v="2015-10-22T18:38:33"/>
    <d v="2015-11-02T08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n v="22"/>
    <n v="6"/>
    <n v="16"/>
    <d v="2012-08-06T19:29:43"/>
    <d v="2012-08-29T00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n v="22"/>
    <n v="6"/>
    <n v="16"/>
    <d v="2015-07-20T17:15:12"/>
    <d v="2015-08-19T17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n v="22"/>
    <n v="6"/>
    <n v="16"/>
    <d v="2013-06-27T01:27:16"/>
    <d v="2013-07-27T01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n v="20"/>
    <n v="6"/>
    <n v="14"/>
    <d v="2016-03-23T16:00:09"/>
    <d v="2016-04-23T00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n v="20"/>
    <n v="6"/>
    <n v="14"/>
    <d v="2011-12-29T18:54:07"/>
    <d v="2012-01-28T18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n v="20"/>
    <n v="6"/>
    <n v="14"/>
    <d v="2015-05-28T15:22:48"/>
    <d v="2015-06-27T15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n v="20"/>
    <n v="6"/>
    <n v="14"/>
    <d v="2016-10-01T16:01:15"/>
    <d v="2016-10-29T19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n v="20"/>
    <n v="6"/>
    <n v="14"/>
    <d v="2014-08-22T19:00:15"/>
    <d v="2014-09-21T19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n v="20"/>
    <n v="6"/>
    <n v="14"/>
    <d v="2016-01-12T19:10:22"/>
    <d v="2016-02-12T04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n v="20"/>
    <n v="6"/>
    <n v="14"/>
    <d v="2013-10-14T19:22:35"/>
    <d v="2013-11-13T20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n v="20"/>
    <n v="6"/>
    <n v="14"/>
    <d v="2015-07-17T06:40:36"/>
    <d v="2015-08-16T06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n v="20"/>
    <n v="6"/>
    <n v="14"/>
    <d v="2013-07-29T15:56:31"/>
    <d v="2013-09-03T04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n v="20"/>
    <n v="6"/>
    <n v="14"/>
    <d v="2014-03-26T21:08:47"/>
    <d v="2014-04-25T21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n v="20"/>
    <n v="6"/>
    <n v="14"/>
    <d v="2013-05-29T21:51:41"/>
    <d v="2013-06-25T05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n v="20"/>
    <n v="6"/>
    <n v="14"/>
    <d v="2014-06-16T19:03:28"/>
    <d v="2014-07-19T03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n v="20"/>
    <n v="6"/>
    <n v="14"/>
    <d v="2015-11-23T09:05:39"/>
    <d v="2015-12-14T00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n v="20"/>
    <n v="6"/>
    <n v="14"/>
    <d v="2016-12-06T19:47:27"/>
    <d v="2017-01-05T19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n v="20"/>
    <n v="6"/>
    <n v="14"/>
    <d v="2015-02-27T00:31:51"/>
    <d v="2015-03-28T23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n v="20"/>
    <n v="6"/>
    <n v="14"/>
    <d v="2016-01-02T14:48:43"/>
    <d v="2016-02-01T14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n v="20"/>
    <n v="6"/>
    <n v="14"/>
    <d v="2014-10-03T00:04:43"/>
    <d v="2014-11-12T07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n v="20"/>
    <n v="6"/>
    <n v="14"/>
    <d v="2017-02-08T14:55:16"/>
    <d v="2017-03-10T14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n v="20"/>
    <n v="6"/>
    <n v="14"/>
    <d v="2013-10-25T23:00:14"/>
    <d v="2013-12-01T04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n v="20"/>
    <n v="6"/>
    <n v="14"/>
    <d v="2016-03-23T19:49:04"/>
    <d v="2016-04-22T19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n v="20"/>
    <n v="6"/>
    <n v="14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n v="20"/>
    <n v="6"/>
    <n v="14"/>
    <d v="2013-10-22T13:48:53"/>
    <d v="2013-11-27T03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n v="20"/>
    <n v="6"/>
    <n v="14"/>
    <d v="2017-03-06T18:01:30"/>
    <d v="2017-03-13T03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n v="20"/>
    <n v="6"/>
    <n v="14"/>
    <d v="2016-10-04T19:39:06"/>
    <d v="2016-10-16T20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n v="20"/>
    <n v="6"/>
    <n v="14"/>
    <d v="2014-01-21T17:00:17"/>
    <d v="2014-02-21T18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n v="20"/>
    <n v="6"/>
    <n v="14"/>
    <d v="2015-08-05T19:00:10"/>
    <d v="2015-09-04T19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n v="20"/>
    <n v="6"/>
    <n v="14"/>
    <d v="2015-07-15T15:59:25"/>
    <d v="2015-07-29T15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n v="20"/>
    <n v="6"/>
    <n v="14"/>
    <d v="2016-11-14T21:01:18"/>
    <d v="2016-12-14T21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n v="20"/>
    <n v="6"/>
    <n v="14"/>
    <d v="2013-03-03T16:52:45"/>
    <d v="2013-04-02T15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n v="20"/>
    <n v="6"/>
    <n v="14"/>
    <d v="2016-11-03T00:07:53"/>
    <d v="2016-12-03T01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n v="20"/>
    <n v="6"/>
    <n v="14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n v="20"/>
    <n v="6"/>
    <n v="14"/>
    <d v="2016-07-22T07:52:18"/>
    <d v="2016-08-06T07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n v="20"/>
    <n v="6"/>
    <n v="14"/>
    <d v="2015-10-19T15:09:07"/>
    <d v="2015-11-18T16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n v="20"/>
    <n v="6"/>
    <n v="14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n v="20"/>
    <n v="6"/>
    <n v="14"/>
    <d v="2016-04-07T22:50:51"/>
    <d v="2016-05-07T22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n v="20"/>
    <n v="6"/>
    <n v="14"/>
    <d v="2016-11-08T10:50:46"/>
    <d v="2016-11-22T10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n v="20"/>
    <n v="6"/>
    <n v="14"/>
    <d v="2016-05-15T22:28:49"/>
    <d v="2016-06-19T23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n v="20"/>
    <n v="6"/>
    <n v="14"/>
    <d v="2015-05-12T18:01:27"/>
    <d v="2015-06-11T18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n v="20"/>
    <n v="6"/>
    <n v="14"/>
    <d v="2016-11-28T19:18:56"/>
    <d v="2016-12-08T19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n v="20"/>
    <n v="6"/>
    <n v="14"/>
    <d v="2014-02-25T00:24:10"/>
    <d v="2014-03-26T23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n v="20"/>
    <n v="6"/>
    <n v="14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n v="20"/>
    <n v="6"/>
    <n v="14"/>
    <d v="2014-10-14T14:02:38"/>
    <d v="2014-11-18T00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n v="20"/>
    <n v="6"/>
    <n v="14"/>
    <d v="2015-01-10T19:58:33"/>
    <d v="2015-01-31T19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n v="20"/>
    <n v="6"/>
    <n v="14"/>
    <d v="2016-05-06T13:58:34"/>
    <d v="2016-05-23T03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n v="20"/>
    <n v="6"/>
    <n v="14"/>
    <d v="2016-11-15T20:28:27"/>
    <d v="2016-11-22T20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n v="20"/>
    <n v="6"/>
    <n v="14"/>
    <d v="2016-04-09T20:59:52"/>
    <d v="2016-04-27T02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n v="20"/>
    <n v="6"/>
    <n v="14"/>
    <d v="2014-11-25T19:54:57"/>
    <d v="2014-12-21T01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n v="20"/>
    <n v="6"/>
    <n v="14"/>
    <d v="2017-02-10T01:58:35"/>
    <d v="2017-03-12T01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n v="20"/>
    <n v="6"/>
    <n v="14"/>
    <d v="2017-02-10T16:54:23"/>
    <d v="2017-03-07T05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n v="20"/>
    <n v="6"/>
    <n v="14"/>
    <d v="2016-12-21T20:51:53"/>
    <d v="2017-01-10T21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n v="20"/>
    <n v="6"/>
    <n v="14"/>
    <d v="2016-11-10T00:00:04"/>
    <d v="2016-12-10T00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n v="20"/>
    <n v="6"/>
    <n v="14"/>
    <d v="2015-11-07T16:47:16"/>
    <d v="2015-12-07T16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n v="20"/>
    <n v="6"/>
    <n v="14"/>
    <d v="2017-02-15T13:10:42"/>
    <d v="2017-03-12T12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n v="20"/>
    <n v="6"/>
    <n v="14"/>
    <d v="2014-01-24T12:00:57"/>
    <d v="2014-02-23T12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n v="20"/>
    <n v="6"/>
    <n v="14"/>
    <d v="2014-11-22T14:47:59"/>
    <d v="2014-12-22T14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n v="20"/>
    <n v="6"/>
    <n v="14"/>
    <d v="2013-12-06T15:38:09"/>
    <d v="2014-01-05T15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n v="20"/>
    <n v="6"/>
    <n v="14"/>
    <d v="2012-01-28T16:17:03"/>
    <d v="2012-02-27T16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n v="20"/>
    <n v="6"/>
    <n v="14"/>
    <d v="2015-11-30T17:01:07"/>
    <d v="2016-01-03T22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n v="20"/>
    <n v="6"/>
    <n v="14"/>
    <d v="2015-01-16T19:21:39"/>
    <d v="2015-02-04T04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n v="20"/>
    <n v="6"/>
    <n v="14"/>
    <d v="2015-08-18T14:59:51"/>
    <d v="2015-09-17T14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n v="10"/>
    <n v="6"/>
    <n v="4"/>
    <d v="2011-05-24T06:51:37"/>
    <d v="2011-07-25T06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n v="10"/>
    <n v="6"/>
    <n v="4"/>
    <d v="2015-11-15T04:11:26"/>
    <d v="2016-01-14T04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n v="10"/>
    <n v="6"/>
    <n v="4"/>
    <d v="2012-03-10T03:00:04"/>
    <d v="2012-05-09T02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n v="10"/>
    <n v="6"/>
    <n v="4"/>
    <d v="2011-02-11T19:07:25"/>
    <d v="2011-03-12T04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n v="10"/>
    <n v="6"/>
    <n v="4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n v="10"/>
    <n v="6"/>
    <n v="4"/>
    <d v="2013-08-08T23:07:34"/>
    <d v="2013-09-06T03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n v="10"/>
    <n v="6"/>
    <n v="4"/>
    <d v="2014-06-02T16:01:00"/>
    <d v="2014-06-23T16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n v="10"/>
    <n v="6"/>
    <n v="4"/>
    <d v="2012-06-07T19:51:29"/>
    <d v="2012-06-26T18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n v="10"/>
    <n v="6"/>
    <n v="4"/>
    <d v="2013-10-24T23:57:40"/>
    <d v="2013-12-06T23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n v="10"/>
    <n v="6"/>
    <n v="4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n v="10"/>
    <n v="6"/>
    <n v="4"/>
    <d v="2012-03-19T23:26:58"/>
    <d v="2012-04-23T04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n v="10"/>
    <n v="6"/>
    <n v="4"/>
    <d v="2012-03-19T16:44:36"/>
    <d v="2012-04-18T16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n v="10"/>
    <n v="6"/>
    <n v="4"/>
    <d v="2012-08-30T16:59:59"/>
    <d v="2012-09-25T03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n v="10"/>
    <n v="6"/>
    <n v="4"/>
    <d v="2012-12-21T17:21:20"/>
    <d v="2013-01-20T17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n v="10"/>
    <n v="6"/>
    <n v="4"/>
    <d v="2012-12-27T22:54:16"/>
    <d v="2013-01-26T22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n v="10"/>
    <n v="6"/>
    <n v="4"/>
    <d v="2012-01-19T17:33:46"/>
    <d v="2012-02-23T17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n v="10"/>
    <n v="6"/>
    <n v="4"/>
    <d v="2012-02-09T01:00:49"/>
    <d v="2012-03-14T03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n v="10"/>
    <n v="6"/>
    <n v="4"/>
    <d v="2014-02-24T20:10:33"/>
    <d v="2014-03-26T19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n v="10"/>
    <n v="6"/>
    <n v="4"/>
    <d v="2011-01-22T00:46:49"/>
    <d v="2011-02-06T00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n v="10"/>
    <n v="6"/>
    <n v="4"/>
    <d v="2012-06-14T17:26:56"/>
    <d v="2012-06-28T17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n v="16"/>
    <n v="6"/>
    <n v="10"/>
    <d v="2013-05-22T03:31:36"/>
    <d v="2013-06-21T03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n v="16"/>
    <n v="6"/>
    <n v="10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n v="16"/>
    <n v="6"/>
    <n v="10"/>
    <d v="2011-11-03T02:39:56"/>
    <d v="2011-12-13T03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n v="16"/>
    <n v="6"/>
    <n v="10"/>
    <d v="2010-11-20T19:34:51"/>
    <d v="2011-01-01T04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n v="16"/>
    <n v="6"/>
    <n v="10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n v="16"/>
    <n v="6"/>
    <n v="10"/>
    <d v="2012-02-09T04:02:09"/>
    <d v="2012-03-10T04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n v="16"/>
    <n v="6"/>
    <n v="10"/>
    <d v="2012-04-05T19:15:33"/>
    <d v="2012-05-05T19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n v="16"/>
    <n v="6"/>
    <n v="10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n v="16"/>
    <n v="6"/>
    <n v="10"/>
    <d v="2013-02-02T23:42:17"/>
    <d v="2013-03-09T23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n v="16"/>
    <n v="6"/>
    <n v="10"/>
    <d v="2013-02-19T19:03:35"/>
    <d v="2013-03-21T18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n v="16"/>
    <n v="6"/>
    <n v="10"/>
    <d v="2014-04-07T00:06:29"/>
    <d v="2014-05-07T00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n v="16"/>
    <n v="6"/>
    <n v="10"/>
    <d v="2014-03-18T15:11:18"/>
    <d v="2014-04-18T23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n v="16"/>
    <n v="6"/>
    <n v="10"/>
    <d v="2012-04-03T23:00:26"/>
    <d v="2012-05-03T23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n v="16"/>
    <n v="6"/>
    <n v="10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n v="16"/>
    <n v="6"/>
    <n v="10"/>
    <d v="2012-04-05T17:25:43"/>
    <d v="2012-05-05T17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n v="16"/>
    <n v="6"/>
    <n v="10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n v="16"/>
    <n v="6"/>
    <n v="10"/>
    <d v="2010-01-14T13:00:49"/>
    <d v="2010-02-15T05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n v="16"/>
    <n v="6"/>
    <n v="10"/>
    <d v="2009-08-25T15:26:54"/>
    <d v="2009-09-26T03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n v="16"/>
    <n v="6"/>
    <n v="10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n v="16"/>
    <n v="6"/>
    <n v="10"/>
    <d v="2014-02-26T19:36:40"/>
    <d v="2014-04-02T18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n v="16"/>
    <n v="5"/>
    <n v="11"/>
    <d v="2017-03-05T06:15:01"/>
    <d v="2017-04-04T05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n v="16"/>
    <n v="5"/>
    <n v="11"/>
    <d v="2017-03-10T21:29:29"/>
    <d v="2017-04-09T20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n v="16"/>
    <n v="5"/>
    <n v="11"/>
    <d v="2017-03-13T18:07:27"/>
    <d v="2017-03-20T18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n v="16"/>
    <n v="5"/>
    <n v="11"/>
    <d v="2017-02-24T21:14:45"/>
    <d v="2017-03-26T20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n v="16"/>
    <n v="5"/>
    <n v="11"/>
    <d v="2017-02-28T00:32:11"/>
    <d v="2017-03-29T23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n v="16"/>
    <n v="5"/>
    <n v="11"/>
    <d v="2017-03-10T00:49:08"/>
    <d v="2017-04-30T17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n v="16"/>
    <n v="5"/>
    <n v="11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n v="16"/>
    <n v="5"/>
    <n v="11"/>
    <d v="2015-05-15T18:45:37"/>
    <d v="2015-06-14T18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n v="16"/>
    <n v="5"/>
    <n v="11"/>
    <d v="2014-06-17T14:59:06"/>
    <d v="2014-07-17T14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n v="16"/>
    <n v="5"/>
    <n v="11"/>
    <d v="2015-11-24T21:35:43"/>
    <d v="2015-12-25T00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n v="16"/>
    <n v="5"/>
    <n v="11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n v="16"/>
    <n v="5"/>
    <n v="11"/>
    <d v="2015-01-07T15:04:31"/>
    <d v="2015-02-06T15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n v="16"/>
    <n v="5"/>
    <n v="11"/>
    <d v="2014-05-08T15:36:30"/>
    <d v="2014-05-29T17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n v="16"/>
    <n v="5"/>
    <n v="11"/>
    <d v="2014-10-06T16:04:58"/>
    <d v="2014-11-05T17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n v="16"/>
    <n v="5"/>
    <n v="11"/>
    <d v="2014-05-12T13:44:03"/>
    <d v="2014-06-11T13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n v="16"/>
    <n v="5"/>
    <n v="11"/>
    <d v="2014-01-27T22:11:35"/>
    <d v="2014-03-08T22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n v="16"/>
    <n v="5"/>
    <n v="11"/>
    <d v="2014-05-27T15:22:23"/>
    <d v="2014-06-26T15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n v="16"/>
    <n v="5"/>
    <n v="11"/>
    <d v="2014-05-30T21:31:24"/>
    <d v="2014-06-29T21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n v="16"/>
    <n v="5"/>
    <n v="11"/>
    <d v="2016-11-18T19:11:49"/>
    <d v="2016-12-19T07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n v="16"/>
    <n v="5"/>
    <n v="11"/>
    <d v="2016-09-30T15:25:38"/>
    <d v="2016-10-30T15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n v="14"/>
    <n v="11"/>
    <n v="3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n v="14"/>
    <n v="11"/>
    <n v="3"/>
    <d v="2014-09-15T16:51:10"/>
    <d v="2014-10-06T05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n v="14"/>
    <n v="11"/>
    <n v="3"/>
    <d v="2015-11-19T19:48:25"/>
    <d v="2016-01-08T19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n v="14"/>
    <n v="11"/>
    <n v="3"/>
    <d v="2016-05-25T17:27:49"/>
    <d v="2016-06-24T17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n v="14"/>
    <n v="11"/>
    <n v="3"/>
    <d v="2015-02-25T00:02:36"/>
    <d v="2015-03-31T23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n v="14"/>
    <n v="11"/>
    <n v="3"/>
    <d v="2016-09-02T19:10:31"/>
    <d v="2016-10-17T19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n v="14"/>
    <n v="11"/>
    <n v="3"/>
    <d v="2016-07-26T14:34:36"/>
    <d v="2016-08-25T14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n v="14"/>
    <n v="11"/>
    <n v="3"/>
    <d v="2015-12-22T22:22:18"/>
    <d v="2016-02-20T22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n v="14"/>
    <n v="11"/>
    <n v="3"/>
    <d v="2015-07-13T18:37:08"/>
    <d v="2015-08-11T18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n v="14"/>
    <n v="11"/>
    <n v="3"/>
    <d v="2016-12-04T20:12:50"/>
    <d v="2017-01-03T20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n v="14"/>
    <n v="11"/>
    <n v="3"/>
    <d v="2015-03-31T02:25:39"/>
    <d v="2015-04-30T02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n v="14"/>
    <n v="11"/>
    <n v="3"/>
    <d v="2015-04-07T15:12:32"/>
    <d v="2015-06-06T15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n v="14"/>
    <n v="11"/>
    <n v="3"/>
    <d v="2015-04-09T16:13:42"/>
    <d v="2015-04-21T16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n v="14"/>
    <n v="11"/>
    <n v="3"/>
    <d v="2014-11-11T17:21:00"/>
    <d v="2015-01-10T17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n v="14"/>
    <n v="11"/>
    <n v="3"/>
    <d v="2015-04-02T22:02:16"/>
    <d v="2015-05-02T22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n v="14"/>
    <n v="11"/>
    <n v="3"/>
    <d v="2015-05-06T18:48:24"/>
    <d v="2015-06-05T18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n v="14"/>
    <n v="11"/>
    <n v="3"/>
    <d v="2015-09-17T14:52:58"/>
    <d v="2015-10-17T14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n v="14"/>
    <n v="11"/>
    <n v="3"/>
    <d v="2014-12-05T22:20:36"/>
    <d v="2015-01-31T00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n v="14"/>
    <n v="11"/>
    <n v="3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n v="14"/>
    <n v="11"/>
    <n v="3"/>
    <d v="2016-01-08T16:58:00"/>
    <d v="2016-02-07T16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n v="14"/>
    <n v="11"/>
    <n v="3"/>
    <d v="2016-04-06T20:36:48"/>
    <d v="2016-04-30T22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n v="14"/>
    <n v="11"/>
    <n v="3"/>
    <d v="2014-11-11T16:31:10"/>
    <d v="2014-12-11T16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n v="14"/>
    <n v="11"/>
    <n v="3"/>
    <d v="2015-11-14T00:16:40"/>
    <d v="2015-12-29T00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n v="14"/>
    <n v="11"/>
    <n v="3"/>
    <d v="2015-09-01T22:25:56"/>
    <d v="2015-10-26T22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n v="14"/>
    <n v="11"/>
    <n v="3"/>
    <d v="2015-12-08T17:40:25"/>
    <d v="2016-01-17T23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n v="14"/>
    <n v="11"/>
    <n v="3"/>
    <d v="2015-09-21T12:45:33"/>
    <d v="2015-10-21T12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n v="14"/>
    <n v="11"/>
    <n v="3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n v="14"/>
    <n v="11"/>
    <n v="3"/>
    <d v="2015-02-28T17:19:25"/>
    <d v="2015-04-14T16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n v="14"/>
    <n v="11"/>
    <n v="3"/>
    <d v="2016-01-11T19:30:11"/>
    <d v="2016-02-10T19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n v="14"/>
    <n v="11"/>
    <n v="3"/>
    <d v="2014-11-18T04:32:21"/>
    <d v="2014-12-18T04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n v="14"/>
    <n v="11"/>
    <n v="3"/>
    <d v="2015-05-26T18:39:56"/>
    <d v="2015-06-25T18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n v="14"/>
    <n v="11"/>
    <n v="3"/>
    <d v="2015-03-25T01:39:31"/>
    <d v="2015-04-24T01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n v="14"/>
    <n v="11"/>
    <n v="3"/>
    <d v="2015-07-30T15:53:44"/>
    <d v="2015-08-29T15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n v="14"/>
    <n v="11"/>
    <n v="3"/>
    <d v="2015-01-13T20:14:20"/>
    <d v="2015-02-12T20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n v="14"/>
    <n v="11"/>
    <n v="3"/>
    <d v="2016-08-10T20:03:57"/>
    <d v="2016-09-09T20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n v="14"/>
    <n v="11"/>
    <n v="3"/>
    <d v="2015-11-10T22:12:46"/>
    <d v="2015-12-10T22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n v="14"/>
    <n v="11"/>
    <n v="3"/>
    <d v="2016-10-26T20:53:03"/>
    <d v="2016-11-25T21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n v="14"/>
    <n v="11"/>
    <n v="3"/>
    <d v="2015-07-28T00:18:50"/>
    <d v="2015-08-26T00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n v="14"/>
    <n v="11"/>
    <n v="3"/>
    <d v="2015-08-21T00:23:36"/>
    <d v="2015-10-05T00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n v="14"/>
    <n v="11"/>
    <n v="3"/>
    <d v="2015-09-01T19:02:22"/>
    <d v="2015-10-01T19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n v="14"/>
    <n v="11"/>
    <n v="3"/>
    <d v="2015-03-11T22:27:28"/>
    <d v="2015-04-10T22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n v="14"/>
    <n v="11"/>
    <n v="3"/>
    <d v="2015-07-10T04:30:03"/>
    <d v="2015-08-04T04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n v="14"/>
    <n v="11"/>
    <n v="3"/>
    <d v="2015-01-23T01:21:47"/>
    <d v="2015-02-22T01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n v="14"/>
    <n v="11"/>
    <n v="3"/>
    <d v="2014-10-15T01:37:23"/>
    <d v="2014-11-14T02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n v="14"/>
    <n v="11"/>
    <n v="3"/>
    <d v="2015-07-06T16:50:32"/>
    <d v="2015-08-05T16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n v="14"/>
    <n v="11"/>
    <n v="3"/>
    <d v="2014-11-11T20:07:04"/>
    <d v="2015-01-10T20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n v="14"/>
    <n v="11"/>
    <n v="3"/>
    <d v="2016-06-07T15:02:20"/>
    <d v="2016-07-22T15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n v="14"/>
    <n v="11"/>
    <n v="3"/>
    <d v="2014-12-16T20:29:19"/>
    <d v="2015-01-15T19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n v="14"/>
    <n v="11"/>
    <n v="3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n v="14"/>
    <n v="11"/>
    <n v="3"/>
    <d v="2014-11-25T06:17:44"/>
    <d v="2015-01-04T06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n v="14"/>
    <n v="11"/>
    <n v="3"/>
    <d v="2015-03-01T19:04:04"/>
    <d v="2015-03-31T18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n v="14"/>
    <n v="11"/>
    <n v="3"/>
    <d v="2015-09-29T02:53:43"/>
    <d v="2015-10-29T02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n v="14"/>
    <n v="11"/>
    <n v="3"/>
    <d v="2015-07-09T15:33:37"/>
    <d v="2015-08-08T15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n v="14"/>
    <n v="11"/>
    <n v="3"/>
    <d v="2015-01-27T08:41:33"/>
    <d v="2015-02-26T08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n v="14"/>
    <n v="11"/>
    <n v="3"/>
    <d v="2016-12-13T02:54:47"/>
    <d v="2017-01-10T08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n v="14"/>
    <n v="11"/>
    <n v="3"/>
    <d v="2015-09-15T20:22:38"/>
    <d v="2015-10-15T20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n v="14"/>
    <n v="11"/>
    <n v="3"/>
    <d v="2014-12-03T21:14:16"/>
    <d v="2015-01-02T21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n v="14"/>
    <n v="11"/>
    <n v="3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n v="14"/>
    <n v="11"/>
    <n v="3"/>
    <d v="2014-11-13T20:28:26"/>
    <d v="2014-12-18T20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n v="14"/>
    <n v="11"/>
    <n v="3"/>
    <d v="2016-03-15T06:26:04"/>
    <d v="2016-04-14T06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n v="16"/>
    <n v="5"/>
    <n v="11"/>
    <d v="2016-01-05T19:44:56"/>
    <d v="2016-03-05T19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n v="16"/>
    <n v="5"/>
    <n v="11"/>
    <d v="2015-04-13T16:18:51"/>
    <d v="2015-05-13T16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n v="16"/>
    <n v="5"/>
    <n v="11"/>
    <d v="2016-01-30T21:10:58"/>
    <d v="2016-03-30T20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n v="16"/>
    <n v="5"/>
    <n v="11"/>
    <d v="2015-12-04T00:56:47"/>
    <d v="2016-01-03T00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n v="16"/>
    <n v="5"/>
    <n v="11"/>
    <d v="2016-08-13T14:02:55"/>
    <d v="2016-09-03T14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n v="16"/>
    <n v="5"/>
    <n v="11"/>
    <d v="2014-12-10T02:39:50"/>
    <d v="2015-01-19T02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n v="16"/>
    <n v="5"/>
    <n v="11"/>
    <d v="2015-03-19T13:48:48"/>
    <d v="2015-04-11T06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n v="16"/>
    <n v="5"/>
    <n v="11"/>
    <d v="2014-10-07T03:22:37"/>
    <d v="2014-11-06T04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n v="16"/>
    <n v="5"/>
    <n v="11"/>
    <d v="2015-07-19T21:01:15"/>
    <d v="2015-08-18T21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n v="16"/>
    <n v="5"/>
    <n v="11"/>
    <d v="2015-08-08T09:47:55"/>
    <d v="2015-09-07T09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n v="16"/>
    <n v="5"/>
    <n v="11"/>
    <d v="2015-07-26T17:34:42"/>
    <d v="2015-08-25T17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n v="16"/>
    <n v="5"/>
    <n v="11"/>
    <d v="2016-10-12T17:41:13"/>
    <d v="2016-11-26T18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n v="16"/>
    <n v="5"/>
    <n v="11"/>
    <d v="2014-05-01T02:38:02"/>
    <d v="2014-05-31T23:30:00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n v="16"/>
    <n v="5"/>
    <n v="11"/>
    <d v="2015-07-13T16:41:00"/>
    <d v="2015-08-22T03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n v="16"/>
    <n v="5"/>
    <n v="11"/>
    <d v="2016-06-15T20:42:26"/>
    <d v="2016-07-15T20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n v="16"/>
    <n v="5"/>
    <n v="11"/>
    <d v="2015-01-15T17:42:23"/>
    <d v="2015-03-14T15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n v="16"/>
    <n v="5"/>
    <n v="11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n v="16"/>
    <n v="5"/>
    <n v="11"/>
    <d v="2015-01-23T20:34:04"/>
    <d v="2015-03-24T19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n v="16"/>
    <n v="5"/>
    <n v="11"/>
    <d v="2014-12-20T17:43:09"/>
    <d v="2015-02-18T17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n v="16"/>
    <n v="5"/>
    <n v="11"/>
    <d v="2014-09-11T00:41:35"/>
    <d v="2014-11-10T01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n v="16"/>
    <n v="5"/>
    <n v="11"/>
    <d v="2015-01-22T16:29:56"/>
    <d v="2015-02-21T16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n v="16"/>
    <n v="5"/>
    <n v="11"/>
    <d v="2015-02-09T17:23:56"/>
    <d v="2015-03-11T16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n v="16"/>
    <n v="5"/>
    <n v="11"/>
    <d v="2014-12-01T16:54:50"/>
    <d v="2014-12-31T16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n v="16"/>
    <n v="5"/>
    <n v="11"/>
    <d v="2014-09-27T21:25:08"/>
    <d v="2014-10-27T21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n v="16"/>
    <n v="5"/>
    <n v="11"/>
    <d v="2016-05-12T21:55:49"/>
    <d v="2016-05-27T22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n v="16"/>
    <n v="5"/>
    <n v="11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n v="16"/>
    <n v="5"/>
    <n v="11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n v="16"/>
    <n v="5"/>
    <n v="11"/>
    <d v="2015-02-10T18:49:11"/>
    <d v="2015-03-12T17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n v="16"/>
    <n v="5"/>
    <n v="11"/>
    <d v="2016-12-30T21:06:06"/>
    <d v="2017-02-05T16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n v="16"/>
    <n v="5"/>
    <n v="11"/>
    <d v="2016-01-13T03:08:24"/>
    <d v="2016-02-12T03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n v="16"/>
    <n v="5"/>
    <n v="11"/>
    <d v="2016-04-29T02:23:33"/>
    <d v="2016-06-28T02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n v="16"/>
    <n v="5"/>
    <n v="11"/>
    <d v="2015-02-06T05:14:57"/>
    <d v="2015-03-08T05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n v="16"/>
    <n v="5"/>
    <n v="11"/>
    <d v="2016-01-28T21:35:43"/>
    <d v="2016-02-27T21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n v="16"/>
    <n v="5"/>
    <n v="11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n v="16"/>
    <n v="5"/>
    <n v="11"/>
    <d v="2015-09-05T06:39:46"/>
    <d v="2015-10-05T06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n v="16"/>
    <n v="5"/>
    <n v="11"/>
    <d v="2015-11-30T14:46:10"/>
    <d v="2016-01-29T14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n v="16"/>
    <n v="5"/>
    <n v="11"/>
    <d v="2015-01-27T23:09:48"/>
    <d v="2015-03-17T18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n v="16"/>
    <n v="5"/>
    <n v="11"/>
    <d v="2015-10-08T21:57:42"/>
    <d v="2015-12-07T22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n v="16"/>
    <n v="5"/>
    <n v="11"/>
    <d v="2015-09-18T19:38:49"/>
    <d v="2015-10-18T19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n v="16"/>
    <n v="5"/>
    <n v="11"/>
    <d v="2016-01-14T21:35:13"/>
    <d v="2016-02-13T21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n v="16"/>
    <n v="5"/>
    <n v="11"/>
    <d v="2015-07-02T03:00:54"/>
    <d v="2015-07-23T04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n v="16"/>
    <n v="5"/>
    <n v="11"/>
    <d v="2015-02-17T16:00:28"/>
    <d v="2015-03-19T15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n v="16"/>
    <n v="5"/>
    <n v="11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n v="16"/>
    <n v="5"/>
    <n v="11"/>
    <d v="2016-04-25T18:06:31"/>
    <d v="2016-05-25T18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n v="16"/>
    <n v="5"/>
    <n v="11"/>
    <d v="2015-08-27T04:33:41"/>
    <d v="2015-09-26T04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n v="16"/>
    <n v="5"/>
    <n v="11"/>
    <d v="2016-10-27T14:27:51"/>
    <d v="2016-11-26T15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n v="16"/>
    <n v="5"/>
    <n v="11"/>
    <d v="2016-10-11T11:16:33"/>
    <d v="2016-11-12T04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n v="16"/>
    <n v="5"/>
    <n v="11"/>
    <d v="2016-08-25T07:35:13"/>
    <d v="2016-08-31T05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n v="16"/>
    <n v="5"/>
    <n v="11"/>
    <d v="2014-10-31T03:25:15"/>
    <d v="2014-11-30T04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n v="16"/>
    <n v="5"/>
    <n v="11"/>
    <d v="2014-09-20T01:44:16"/>
    <d v="2014-10-28T03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n v="16"/>
    <n v="5"/>
    <n v="11"/>
    <d v="2017-02-13T21:48:10"/>
    <d v="2017-03-05T21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n v="16"/>
    <n v="5"/>
    <n v="11"/>
    <d v="2015-11-30T20:15:00"/>
    <d v="2015-12-29T23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n v="16"/>
    <n v="5"/>
    <n v="11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n v="16"/>
    <n v="5"/>
    <n v="11"/>
    <d v="2017-02-04T04:50:08"/>
    <d v="2017-03-11T04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n v="16"/>
    <n v="5"/>
    <n v="11"/>
    <d v="2016-03-23T18:45:50"/>
    <d v="2016-04-20T18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n v="16"/>
    <n v="5"/>
    <n v="11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n v="16"/>
    <n v="5"/>
    <n v="11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n v="16"/>
    <n v="5"/>
    <n v="11"/>
    <d v="2016-05-05T20:55:18"/>
    <d v="2016-06-09T19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n v="16"/>
    <n v="5"/>
    <n v="11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n v="16"/>
    <n v="5"/>
    <n v="11"/>
    <d v="2016-11-30T04:29:27"/>
    <d v="2017-01-03T04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n v="16"/>
    <n v="6"/>
    <n v="10"/>
    <d v="2011-08-29T00:18:17"/>
    <d v="2011-10-01T03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n v="16"/>
    <n v="6"/>
    <n v="10"/>
    <d v="2012-06-29T04:28:16"/>
    <d v="2012-07-19T04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n v="16"/>
    <n v="6"/>
    <n v="10"/>
    <d v="2013-03-08T02:40:25"/>
    <d v="2013-04-16T19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n v="16"/>
    <n v="6"/>
    <n v="10"/>
    <d v="2015-09-01T21:36:37"/>
    <d v="2015-09-30T19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n v="16"/>
    <n v="6"/>
    <n v="10"/>
    <d v="2012-08-24T17:15:48"/>
    <d v="2012-09-23T17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n v="16"/>
    <n v="6"/>
    <n v="10"/>
    <d v="2013-04-09T02:27:33"/>
    <d v="2013-05-09T02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n v="16"/>
    <n v="6"/>
    <n v="10"/>
    <d v="2012-04-26T20:58:51"/>
    <d v="2012-05-10T17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n v="16"/>
    <n v="6"/>
    <n v="10"/>
    <d v="2012-09-22T03:42:01"/>
    <d v="2012-10-28T05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n v="16"/>
    <n v="6"/>
    <n v="10"/>
    <d v="2011-01-14T10:18:49"/>
    <d v="2011-02-08T10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n v="16"/>
    <n v="6"/>
    <n v="10"/>
    <d v="2012-04-24T01:47:35"/>
    <d v="2012-05-24T01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n v="16"/>
    <n v="6"/>
    <n v="10"/>
    <d v="2011-12-16T23:49:52"/>
    <d v="2012-01-25T23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n v="16"/>
    <n v="6"/>
    <n v="10"/>
    <d v="2010-06-25T02:46:20"/>
    <d v="2010-09-04T01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n v="16"/>
    <n v="6"/>
    <n v="10"/>
    <d v="2012-10-11T17:57:49"/>
    <d v="2012-11-10T18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n v="16"/>
    <n v="6"/>
    <n v="10"/>
    <d v="2010-08-27T00:16:16"/>
    <d v="2010-10-11T00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n v="16"/>
    <n v="6"/>
    <n v="10"/>
    <d v="2010-05-12T06:54:15"/>
    <d v="2010-07-10T22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n v="16"/>
    <n v="6"/>
    <n v="10"/>
    <d v="2014-10-01T07:52:50"/>
    <d v="2014-11-03T08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n v="16"/>
    <n v="6"/>
    <n v="10"/>
    <d v="2012-06-28T16:35:45"/>
    <d v="2012-08-12T16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n v="16"/>
    <n v="6"/>
    <n v="10"/>
    <d v="2012-12-14T22:48:33"/>
    <d v="2013-01-13T22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n v="16"/>
    <n v="6"/>
    <n v="10"/>
    <d v="2012-07-17T17:26:34"/>
    <d v="2012-07-28T02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n v="16"/>
    <n v="6"/>
    <n v="10"/>
    <d v="2015-08-11T22:28:04"/>
    <d v="2015-10-10T22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n v="16"/>
    <n v="6"/>
    <n v="10"/>
    <d v="2012-03-31T15:30:08"/>
    <d v="2012-04-30T15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n v="16"/>
    <n v="6"/>
    <n v="10"/>
    <d v="2011-06-17T18:46:23"/>
    <d v="2011-08-01T18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n v="16"/>
    <n v="6"/>
    <n v="10"/>
    <d v="2012-03-02T18:00:03"/>
    <d v="2012-05-01T17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n v="16"/>
    <n v="6"/>
    <n v="10"/>
    <d v="2011-08-16T22:00:03"/>
    <d v="2011-09-15T22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n v="16"/>
    <n v="6"/>
    <n v="10"/>
    <d v="2011-09-07T23:57:59"/>
    <d v="2011-10-12T23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n v="16"/>
    <n v="6"/>
    <n v="10"/>
    <d v="2012-03-23T16:59:36"/>
    <d v="2012-04-22T16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n v="16"/>
    <n v="6"/>
    <n v="10"/>
    <d v="2012-04-27T01:59:57"/>
    <d v="2012-05-27T01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n v="16"/>
    <n v="6"/>
    <n v="10"/>
    <d v="2011-10-17T15:11:48"/>
    <d v="2011-11-16T16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n v="16"/>
    <n v="6"/>
    <n v="10"/>
    <d v="2013-04-09T16:33:59"/>
    <d v="2013-05-09T16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n v="16"/>
    <n v="6"/>
    <n v="10"/>
    <d v="2012-04-24T05:27:56"/>
    <d v="2012-06-23T05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n v="16"/>
    <n v="6"/>
    <n v="10"/>
    <d v="2010-12-30T20:08:34"/>
    <d v="2011-01-16T01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n v="16"/>
    <n v="6"/>
    <n v="10"/>
    <d v="2012-04-25T23:39:48"/>
    <d v="2012-06-16T09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n v="16"/>
    <n v="6"/>
    <n v="10"/>
    <d v="2013-03-15T04:02:20"/>
    <d v="2013-04-29T04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n v="16"/>
    <n v="6"/>
    <n v="10"/>
    <d v="2012-04-23T15:29:04"/>
    <d v="2012-05-23T15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n v="16"/>
    <n v="6"/>
    <n v="10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n v="16"/>
    <n v="6"/>
    <n v="10"/>
    <d v="2013-02-22T23:54:52"/>
    <d v="2013-03-29T22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n v="16"/>
    <n v="6"/>
    <n v="10"/>
    <d v="2011-07-06T21:05:38"/>
    <d v="2011-08-05T21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n v="16"/>
    <n v="6"/>
    <n v="10"/>
    <d v="2015-01-13T23:13:07"/>
    <d v="2015-01-27T23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n v="16"/>
    <n v="6"/>
    <n v="10"/>
    <d v="2012-11-13T15:33:57"/>
    <d v="2012-12-31T18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n v="16"/>
    <n v="6"/>
    <n v="10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n v="16"/>
    <n v="5"/>
    <n v="11"/>
    <d v="2015-08-28T18:38:24"/>
    <d v="2015-09-27T18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n v="16"/>
    <n v="5"/>
    <n v="11"/>
    <d v="2014-08-07T19:48:38"/>
    <d v="2014-09-21T19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n v="16"/>
    <n v="5"/>
    <n v="11"/>
    <d v="2016-05-08T21:35:08"/>
    <d v="2016-06-07T21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n v="16"/>
    <n v="5"/>
    <n v="11"/>
    <d v="2014-10-16T00:22:14"/>
    <d v="2014-11-15T01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n v="16"/>
    <n v="5"/>
    <n v="11"/>
    <d v="2015-02-12T01:20:16"/>
    <d v="2015-03-14T00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n v="16"/>
    <n v="5"/>
    <n v="11"/>
    <d v="2015-09-11T07:07:49"/>
    <d v="2015-10-03T21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n v="16"/>
    <n v="5"/>
    <n v="11"/>
    <d v="2015-04-11T01:45:04"/>
    <d v="2015-05-11T01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n v="16"/>
    <n v="5"/>
    <n v="11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n v="16"/>
    <n v="5"/>
    <n v="11"/>
    <d v="2015-02-23T19:25:49"/>
    <d v="2015-04-20T18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n v="16"/>
    <n v="5"/>
    <n v="11"/>
    <d v="2015-03-15T23:56:12"/>
    <d v="2015-05-14T23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n v="16"/>
    <n v="5"/>
    <n v="11"/>
    <d v="2016-01-02T10:43:33"/>
    <d v="2016-02-01T10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n v="16"/>
    <n v="5"/>
    <n v="11"/>
    <d v="2014-11-28T21:02:41"/>
    <d v="2014-12-13T21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n v="16"/>
    <n v="5"/>
    <n v="11"/>
    <d v="2016-12-28T00:09:49"/>
    <d v="2017-02-26T00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n v="16"/>
    <n v="5"/>
    <n v="11"/>
    <d v="2014-08-03T09:21:17"/>
    <d v="2014-08-20T09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n v="16"/>
    <n v="5"/>
    <n v="11"/>
    <d v="2015-01-23T20:09:13"/>
    <d v="2015-02-22T20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n v="16"/>
    <n v="5"/>
    <n v="11"/>
    <d v="2014-10-30T15:40:52"/>
    <d v="2014-11-29T16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n v="16"/>
    <n v="5"/>
    <n v="11"/>
    <d v="2015-02-17T19:15:30"/>
    <d v="2015-03-19T18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n v="16"/>
    <n v="5"/>
    <n v="11"/>
    <d v="2014-10-14T16:20:28"/>
    <d v="2014-11-13T17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n v="16"/>
    <n v="5"/>
    <n v="11"/>
    <d v="2014-06-19T03:43:24"/>
    <d v="2014-07-19T03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n v="16"/>
    <n v="5"/>
    <n v="11"/>
    <d v="2016-08-30T14:24:45"/>
    <d v="2016-10-15T19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n v="21"/>
    <n v="6"/>
    <n v="15"/>
    <d v="2015-09-22T23:13:41"/>
    <d v="2015-10-13T23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n v="21"/>
    <n v="6"/>
    <n v="15"/>
    <d v="2016-03-31T13:46:00"/>
    <d v="2016-04-22T14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n v="21"/>
    <n v="6"/>
    <n v="15"/>
    <d v="2014-10-18T23:24:52"/>
    <d v="2014-11-18T00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n v="21"/>
    <n v="6"/>
    <n v="15"/>
    <d v="2014-11-18T19:22:37"/>
    <d v="2014-12-21T04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n v="21"/>
    <n v="6"/>
    <n v="15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n v="21"/>
    <n v="6"/>
    <n v="15"/>
    <d v="2014-11-10T02:11:14"/>
    <d v="2014-12-08T04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n v="21"/>
    <n v="6"/>
    <n v="15"/>
    <d v="2013-09-29T18:01:31"/>
    <d v="2013-10-18T03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n v="21"/>
    <n v="6"/>
    <n v="15"/>
    <d v="2015-08-01T20:01:43"/>
    <d v="2015-08-20T11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n v="21"/>
    <n v="6"/>
    <n v="15"/>
    <d v="2012-02-09T01:56:15"/>
    <d v="2012-03-25T00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n v="21"/>
    <n v="6"/>
    <n v="15"/>
    <d v="2015-03-18T20:45:05"/>
    <d v="2015-04-20T04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n v="21"/>
    <n v="6"/>
    <n v="15"/>
    <d v="2015-07-23T16:19:14"/>
    <d v="2015-08-15T03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n v="21"/>
    <n v="6"/>
    <n v="15"/>
    <d v="2012-07-17T20:22:46"/>
    <d v="2012-08-16T20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n v="21"/>
    <n v="6"/>
    <n v="15"/>
    <d v="2013-01-30T18:01:51"/>
    <d v="2013-03-01T18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n v="21"/>
    <n v="6"/>
    <n v="15"/>
    <d v="2009-11-10T16:48:32"/>
    <d v="2010-01-01T06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n v="21"/>
    <n v="6"/>
    <n v="15"/>
    <d v="2014-10-31T18:59:05"/>
    <d v="2014-12-01T19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n v="21"/>
    <n v="6"/>
    <n v="15"/>
    <d v="2013-07-09T02:32:46"/>
    <d v="2013-07-30T02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n v="21"/>
    <n v="6"/>
    <n v="15"/>
    <d v="2011-06-02T15:34:15"/>
    <d v="2011-08-01T15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n v="21"/>
    <n v="6"/>
    <n v="15"/>
    <d v="2013-01-24T12:14:21"/>
    <d v="2013-02-24T04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n v="21"/>
    <n v="6"/>
    <n v="15"/>
    <d v="2014-12-04T21:39:12"/>
    <d v="2015-02-02T21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n v="21"/>
    <n v="6"/>
    <n v="15"/>
    <d v="2011-08-30T16:12:01"/>
    <d v="2011-10-29T16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n v="21"/>
    <n v="6"/>
    <n v="15"/>
    <d v="2013-07-28T10:46:58"/>
    <d v="2013-09-26T10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n v="21"/>
    <n v="6"/>
    <n v="15"/>
    <d v="2013-08-23T10:14:17"/>
    <d v="2013-10-01T03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n v="21"/>
    <n v="6"/>
    <n v="15"/>
    <d v="2010-12-02T02:34:58"/>
    <d v="2011-01-02T03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n v="21"/>
    <n v="6"/>
    <n v="15"/>
    <d v="2012-06-08T12:29:29"/>
    <d v="2012-07-08T12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n v="21"/>
    <n v="6"/>
    <n v="15"/>
    <d v="2015-01-23T03:18:58"/>
    <d v="2015-02-27T00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n v="21"/>
    <n v="6"/>
    <n v="15"/>
    <d v="2013-09-07T20:36:19"/>
    <d v="2013-10-05T05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n v="21"/>
    <n v="6"/>
    <n v="15"/>
    <d v="2012-03-05T18:33:23"/>
    <d v="2012-04-04T17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n v="21"/>
    <n v="6"/>
    <n v="15"/>
    <d v="2016-09-05T15:00:37"/>
    <d v="2016-09-30T04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n v="21"/>
    <n v="6"/>
    <n v="15"/>
    <d v="2013-04-26T18:11:10"/>
    <d v="2013-05-31T17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n v="21"/>
    <n v="6"/>
    <n v="15"/>
    <d v="2015-08-12T15:13:26"/>
    <d v="2015-10-08T03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n v="21"/>
    <n v="6"/>
    <n v="15"/>
    <d v="2012-02-22T06:03:05"/>
    <d v="2012-03-21T20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n v="21"/>
    <n v="6"/>
    <n v="15"/>
    <d v="2017-02-03T19:26:21"/>
    <d v="2017-03-05T19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n v="21"/>
    <n v="6"/>
    <n v="15"/>
    <d v="2012-07-23T04:46:47"/>
    <d v="2012-09-21T04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n v="21"/>
    <n v="6"/>
    <n v="15"/>
    <d v="2015-05-01T01:52:43"/>
    <d v="2015-06-01T03:59:00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n v="21"/>
    <n v="6"/>
    <n v="15"/>
    <d v="2012-04-27T15:43:13"/>
    <d v="2012-05-28T15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n v="21"/>
    <n v="6"/>
    <n v="15"/>
    <d v="2012-11-09T23:47:37"/>
    <d v="2012-12-24T23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n v="21"/>
    <n v="6"/>
    <n v="15"/>
    <d v="2014-04-15T17:53:06"/>
    <d v="2014-05-15T17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n v="21"/>
    <n v="6"/>
    <n v="15"/>
    <d v="2015-03-30T20:38:26"/>
    <d v="2015-05-01T13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n v="21"/>
    <n v="6"/>
    <n v="15"/>
    <d v="2011-10-13T20:58:04"/>
    <d v="2011-11-15T19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n v="21"/>
    <n v="6"/>
    <n v="15"/>
    <d v="2015-02-04T22:49:34"/>
    <d v="2015-03-06T22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n v="16"/>
    <n v="5"/>
    <n v="11"/>
    <d v="2015-09-13T12:41:29"/>
    <d v="2015-10-13T12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n v="16"/>
    <n v="5"/>
    <n v="11"/>
    <d v="2016-08-12T12:35:39"/>
    <d v="2016-10-11T12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n v="16"/>
    <n v="5"/>
    <n v="11"/>
    <d v="2015-05-31T03:20:51"/>
    <d v="2015-07-30T03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n v="16"/>
    <n v="5"/>
    <n v="11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n v="16"/>
    <n v="5"/>
    <n v="11"/>
    <d v="2016-03-11T15:36:29"/>
    <d v="2016-05-09T20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n v="16"/>
    <n v="5"/>
    <n v="11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n v="16"/>
    <n v="5"/>
    <n v="11"/>
    <d v="2015-03-24T21:05:38"/>
    <d v="2015-04-23T21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n v="16"/>
    <n v="5"/>
    <n v="11"/>
    <d v="2016-08-02T15:59:54"/>
    <d v="2016-09-01T15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n v="16"/>
    <n v="5"/>
    <n v="11"/>
    <d v="2015-08-18T02:31:52"/>
    <d v="2015-09-17T02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n v="16"/>
    <n v="5"/>
    <n v="11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n v="16"/>
    <n v="5"/>
    <n v="11"/>
    <d v="2016-03-20T08:12:01"/>
    <d v="2016-05-19T08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n v="16"/>
    <n v="5"/>
    <n v="11"/>
    <d v="2015-03-14T02:51:57"/>
    <d v="2015-04-13T02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n v="16"/>
    <n v="5"/>
    <n v="11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n v="16"/>
    <n v="5"/>
    <n v="11"/>
    <d v="2016-04-27T19:49:05"/>
    <d v="2016-05-18T19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n v="16"/>
    <n v="5"/>
    <n v="11"/>
    <d v="2014-12-13T02:36:34"/>
    <d v="2015-01-12T02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n v="16"/>
    <n v="5"/>
    <n v="11"/>
    <d v="2015-02-25T00:14:07"/>
    <d v="2015-04-10T23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n v="16"/>
    <n v="5"/>
    <n v="11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n v="16"/>
    <n v="5"/>
    <n v="11"/>
    <d v="2015-08-22T00:32:59"/>
    <d v="2015-10-09T17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n v="16"/>
    <n v="5"/>
    <n v="11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n v="16"/>
    <n v="5"/>
    <n v="11"/>
    <d v="2015-04-16T07:50:03"/>
    <d v="2015-05-16T03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n v="16"/>
    <n v="5"/>
    <n v="11"/>
    <d v="2015-10-17T15:04:58"/>
    <d v="2015-11-16T16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n v="16"/>
    <n v="5"/>
    <n v="11"/>
    <d v="2016-09-29T23:43:54"/>
    <d v="2016-10-29T23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n v="16"/>
    <n v="5"/>
    <n v="11"/>
    <d v="2015-01-15T18:28:00"/>
    <d v="2015-03-16T17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n v="16"/>
    <n v="5"/>
    <n v="11"/>
    <d v="2015-05-16T04:09:29"/>
    <d v="2015-06-15T04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n v="16"/>
    <n v="5"/>
    <n v="11"/>
    <d v="2014-06-05T23:07:12"/>
    <d v="2014-07-05T23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n v="16"/>
    <n v="5"/>
    <n v="11"/>
    <d v="2015-11-25T07:55:36"/>
    <d v="2015-12-25T07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n v="16"/>
    <n v="5"/>
    <n v="11"/>
    <d v="2015-11-30T16:12:33"/>
    <d v="2015-12-30T16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n v="16"/>
    <n v="5"/>
    <n v="11"/>
    <d v="2015-02-07T16:13:46"/>
    <d v="2015-03-31T13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n v="16"/>
    <n v="5"/>
    <n v="11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n v="16"/>
    <n v="5"/>
    <n v="11"/>
    <d v="2016-01-19T14:08:17"/>
    <d v="2016-01-26T14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n v="16"/>
    <n v="5"/>
    <n v="11"/>
    <d v="2016-01-13T21:45:24"/>
    <d v="2016-03-13T20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n v="16"/>
    <n v="5"/>
    <n v="11"/>
    <d v="2014-09-05T19:13:41"/>
    <d v="2014-10-05T19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n v="16"/>
    <n v="5"/>
    <n v="11"/>
    <d v="2015-03-26T20:17:06"/>
    <d v="2015-04-25T20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n v="16"/>
    <n v="5"/>
    <n v="11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n v="16"/>
    <n v="5"/>
    <n v="11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n v="16"/>
    <n v="5"/>
    <n v="11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n v="16"/>
    <n v="5"/>
    <n v="11"/>
    <d v="2016-05-20T08:11:57"/>
    <d v="2016-06-19T08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n v="16"/>
    <n v="5"/>
    <n v="11"/>
    <d v="2015-08-24T20:10:01"/>
    <d v="2015-09-23T20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n v="16"/>
    <n v="5"/>
    <n v="11"/>
    <d v="2014-06-19T18:05:47"/>
    <d v="2014-08-03T18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n v="16"/>
    <n v="5"/>
    <n v="11"/>
    <d v="2016-01-25T21:36:40"/>
    <d v="2016-03-25T20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n v="28"/>
    <n v="11"/>
    <n v="17"/>
    <d v="2012-08-29T21:39:09"/>
    <d v="2012-09-13T03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n v="28"/>
    <n v="11"/>
    <n v="17"/>
    <d v="2014-10-03T17:56:08"/>
    <d v="2014-11-12T21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n v="28"/>
    <n v="11"/>
    <n v="17"/>
    <d v="2013-12-09T21:54:14"/>
    <d v="2013-12-23T21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n v="28"/>
    <n v="11"/>
    <n v="17"/>
    <d v="2012-03-30T01:13:43"/>
    <d v="2012-04-29T01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n v="28"/>
    <n v="11"/>
    <n v="17"/>
    <d v="2016-05-18T12:59:50"/>
    <d v="2016-06-17T12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n v="28"/>
    <n v="11"/>
    <n v="17"/>
    <d v="2014-03-28T17:06:22"/>
    <d v="2014-04-29T17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n v="28"/>
    <n v="11"/>
    <n v="17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n v="28"/>
    <n v="11"/>
    <n v="17"/>
    <d v="2017-02-01T19:14:28"/>
    <d v="2017-03-15T00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n v="28"/>
    <n v="11"/>
    <n v="17"/>
    <d v="2012-06-15T05:42:31"/>
    <d v="2012-07-15T05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n v="28"/>
    <n v="11"/>
    <n v="17"/>
    <d v="2016-07-13T21:08:45"/>
    <d v="2016-08-22T06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n v="28"/>
    <n v="11"/>
    <n v="17"/>
    <d v="2016-11-30T08:03:34"/>
    <d v="2017-01-02T22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n v="28"/>
    <n v="11"/>
    <n v="17"/>
    <d v="2014-12-09T03:26:10"/>
    <d v="2015-01-09T03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n v="28"/>
    <n v="11"/>
    <n v="17"/>
    <d v="2012-08-22T19:38:14"/>
    <d v="2012-09-21T19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n v="28"/>
    <n v="11"/>
    <n v="17"/>
    <d v="2014-04-01T17:00:12"/>
    <d v="2014-04-30T05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n v="28"/>
    <n v="11"/>
    <n v="17"/>
    <d v="2016-03-24T11:56:04"/>
    <d v="2016-04-30T12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n v="28"/>
    <n v="11"/>
    <n v="17"/>
    <d v="2015-07-26T23:52:09"/>
    <d v="2015-08-25T23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n v="28"/>
    <n v="11"/>
    <n v="17"/>
    <d v="2014-09-20T20:59:11"/>
    <d v="2014-10-20T20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n v="28"/>
    <n v="11"/>
    <n v="17"/>
    <d v="2015-10-02T19:01:01"/>
    <d v="2015-12-01T20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n v="28"/>
    <n v="11"/>
    <n v="17"/>
    <d v="2015-09-26T21:13:24"/>
    <d v="2015-10-23T11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n v="28"/>
    <n v="11"/>
    <n v="17"/>
    <d v="2015-09-04T04:00:42"/>
    <d v="2015-10-11T01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n v="28"/>
    <n v="11"/>
    <n v="17"/>
    <d v="2015-04-21T17:56:28"/>
    <d v="2015-05-21T17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n v="28"/>
    <n v="11"/>
    <n v="17"/>
    <d v="2016-11-15T17:50:16"/>
    <d v="2016-12-30T17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n v="28"/>
    <n v="11"/>
    <n v="17"/>
    <d v="2016-11-18T06:09:26"/>
    <d v="2016-12-02T06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n v="28"/>
    <n v="11"/>
    <n v="17"/>
    <d v="2012-08-23T10:07:02"/>
    <d v="2012-09-13T10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n v="28"/>
    <n v="11"/>
    <n v="17"/>
    <d v="2016-10-15T19:26:48"/>
    <d v="2016-11-09T20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n v="28"/>
    <n v="11"/>
    <n v="17"/>
    <d v="2015-05-04T15:04:29"/>
    <d v="2015-06-03T15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n v="28"/>
    <n v="11"/>
    <n v="17"/>
    <d v="2015-10-27T19:54:21"/>
    <d v="2015-11-26T20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n v="28"/>
    <n v="11"/>
    <n v="17"/>
    <d v="2014-11-10T23:11:07"/>
    <d v="2014-11-30T23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n v="28"/>
    <n v="11"/>
    <n v="17"/>
    <d v="2015-04-14T12:55:22"/>
    <d v="2015-05-14T12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n v="28"/>
    <n v="11"/>
    <n v="17"/>
    <d v="2016-06-03T02:31:52"/>
    <d v="2016-06-30T10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n v="28"/>
    <n v="11"/>
    <n v="17"/>
    <d v="2015-08-02T04:03:47"/>
    <d v="2015-08-30T04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n v="28"/>
    <n v="11"/>
    <n v="17"/>
    <d v="2016-05-04T01:28:59"/>
    <d v="2016-05-29T01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n v="28"/>
    <n v="11"/>
    <n v="17"/>
    <d v="2014-01-28T19:45:32"/>
    <d v="2014-02-27T23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n v="28"/>
    <n v="11"/>
    <n v="17"/>
    <d v="2016-08-30T15:45:21"/>
    <d v="2016-09-29T15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n v="28"/>
    <n v="11"/>
    <n v="17"/>
    <d v="2015-02-02T22:49:21"/>
    <d v="2015-03-09T21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n v="28"/>
    <n v="11"/>
    <n v="17"/>
    <d v="2016-09-23T14:45:14"/>
    <d v="2016-10-16T01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n v="28"/>
    <n v="11"/>
    <n v="17"/>
    <d v="2016-09-26T13:11:15"/>
    <d v="2016-10-12T13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n v="28"/>
    <n v="11"/>
    <n v="17"/>
    <d v="2014-12-16T21:54:55"/>
    <d v="2015-01-15T21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n v="28"/>
    <n v="11"/>
    <n v="17"/>
    <d v="2015-01-20T20:45:48"/>
    <d v="2015-02-19T20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n v="28"/>
    <n v="11"/>
    <n v="17"/>
    <d v="2015-04-09T03:51:14"/>
    <d v="2015-06-08T03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n v="28"/>
    <n v="11"/>
    <n v="17"/>
    <d v="2014-08-29T19:51:03"/>
    <d v="2014-09-15T20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n v="28"/>
    <n v="11"/>
    <n v="17"/>
    <d v="2016-06-15T05:55:08"/>
    <d v="2016-07-15T06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n v="28"/>
    <n v="11"/>
    <n v="17"/>
    <d v="2016-11-15T13:58:35"/>
    <d v="2016-12-21T07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n v="28"/>
    <n v="11"/>
    <n v="17"/>
    <d v="2017-02-08T19:00:35"/>
    <d v="2017-03-10T19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n v="28"/>
    <n v="11"/>
    <n v="17"/>
    <d v="2014-10-09T20:13:23"/>
    <d v="2014-11-08T21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n v="28"/>
    <n v="11"/>
    <n v="17"/>
    <d v="2015-08-10T07:31:09"/>
    <d v="2015-09-09T07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n v="28"/>
    <n v="11"/>
    <n v="17"/>
    <d v="2015-07-15T06:16:59"/>
    <d v="2015-08-14T06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n v="28"/>
    <n v="11"/>
    <n v="17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n v="28"/>
    <n v="11"/>
    <n v="17"/>
    <d v="2015-12-03T23:55:41"/>
    <d v="2016-02-01T23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n v="28"/>
    <n v="11"/>
    <n v="17"/>
    <d v="2016-11-21T14:59:03"/>
    <d v="2016-12-21T14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n v="28"/>
    <n v="11"/>
    <n v="17"/>
    <d v="2015-11-19T19:20:09"/>
    <d v="2015-12-17T19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n v="28"/>
    <n v="11"/>
    <n v="17"/>
    <d v="2014-11-10T03:48:45"/>
    <d v="2014-12-10T03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n v="28"/>
    <n v="11"/>
    <n v="17"/>
    <d v="2014-05-12T15:38:47"/>
    <d v="2014-06-13T04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n v="28"/>
    <n v="11"/>
    <n v="17"/>
    <d v="2015-02-20T14:25:26"/>
    <d v="2015-04-21T13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n v="28"/>
    <n v="11"/>
    <n v="17"/>
    <d v="2016-01-12T20:47:27"/>
    <d v="2016-02-09T20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n v="28"/>
    <n v="11"/>
    <n v="17"/>
    <d v="2017-02-01T16:31:28"/>
    <d v="2017-03-12T19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n v="28"/>
    <n v="11"/>
    <n v="17"/>
    <d v="2016-06-30T22:17:33"/>
    <d v="2016-08-03T01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n v="28"/>
    <n v="11"/>
    <n v="17"/>
    <d v="2016-06-30T21:13:14"/>
    <d v="2016-07-30T21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n v="28"/>
    <n v="11"/>
    <n v="17"/>
    <d v="2015-03-19T01:40:10"/>
    <d v="2015-04-18T01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n v="28"/>
    <n v="11"/>
    <n v="17"/>
    <d v="2015-09-25T17:06:58"/>
    <d v="2015-11-24T18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n v="22"/>
    <n v="11"/>
    <n v="11"/>
    <d v="2013-09-25T23:00:10"/>
    <d v="2013-10-25T23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n v="22"/>
    <n v="11"/>
    <n v="11"/>
    <d v="2015-07-22T17:55:13"/>
    <d v="2015-08-21T17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n v="22"/>
    <n v="11"/>
    <n v="11"/>
    <d v="2015-08-06T14:56:47"/>
    <d v="2015-09-04T15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n v="22"/>
    <n v="11"/>
    <n v="11"/>
    <d v="2015-11-05T00:36:37"/>
    <d v="2015-12-09T06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n v="22"/>
    <n v="11"/>
    <n v="11"/>
    <d v="2015-03-20T21:29:34"/>
    <d v="2015-05-04T21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n v="22"/>
    <n v="11"/>
    <n v="11"/>
    <d v="2015-08-19T18:20:39"/>
    <d v="2015-09-25T21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n v="22"/>
    <n v="11"/>
    <n v="11"/>
    <d v="2016-01-11T22:13:36"/>
    <d v="2016-02-10T22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n v="22"/>
    <n v="11"/>
    <n v="11"/>
    <d v="2015-09-28T14:07:45"/>
    <d v="2015-11-09T14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n v="22"/>
    <n v="11"/>
    <n v="11"/>
    <d v="2015-11-11T00:51:36"/>
    <d v="2016-01-10T00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n v="22"/>
    <n v="11"/>
    <n v="11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n v="22"/>
    <n v="11"/>
    <n v="11"/>
    <d v="2014-11-19T17:58:36"/>
    <d v="2014-12-19T19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n v="22"/>
    <n v="11"/>
    <n v="11"/>
    <d v="2015-12-06T21:13:10"/>
    <d v="2015-12-28T06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n v="22"/>
    <n v="11"/>
    <n v="11"/>
    <d v="2014-09-30T12:59:59"/>
    <d v="2014-10-29T22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n v="22"/>
    <n v="11"/>
    <n v="11"/>
    <d v="2016-06-08T15:11:10"/>
    <d v="2016-07-05T04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n v="22"/>
    <n v="11"/>
    <n v="11"/>
    <d v="2014-10-11T20:34:49"/>
    <d v="2014-11-10T21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n v="22"/>
    <n v="11"/>
    <n v="11"/>
    <d v="2016-04-22T14:59:34"/>
    <d v="2016-05-22T14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n v="22"/>
    <n v="11"/>
    <n v="11"/>
    <d v="2014-06-03T00:42:23"/>
    <d v="2014-07-03T00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n v="22"/>
    <n v="11"/>
    <n v="11"/>
    <d v="2015-08-25T19:09:25"/>
    <d v="2015-09-24T19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n v="22"/>
    <n v="11"/>
    <n v="11"/>
    <d v="2015-01-29T00:01:34"/>
    <d v="2015-02-28T00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n v="22"/>
    <n v="11"/>
    <n v="11"/>
    <d v="2016-03-07T05:04:51"/>
    <d v="2016-04-06T04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n v="16"/>
    <n v="5"/>
    <n v="11"/>
    <d v="2014-06-15T21:29:10"/>
    <d v="2014-07-10T21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n v="16"/>
    <n v="5"/>
    <n v="11"/>
    <d v="2014-10-20T20:55:40"/>
    <d v="2014-11-22T05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n v="16"/>
    <n v="5"/>
    <n v="11"/>
    <d v="2015-01-30T18:07:20"/>
    <d v="2015-03-01T18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n v="16"/>
    <n v="5"/>
    <n v="11"/>
    <d v="2014-06-30T21:57:05"/>
    <d v="2014-08-09T21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n v="16"/>
    <n v="5"/>
    <n v="11"/>
    <d v="2015-02-26T16:42:10"/>
    <d v="2015-04-27T15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n v="16"/>
    <n v="5"/>
    <n v="11"/>
    <d v="2014-09-10T23:23:43"/>
    <d v="2014-09-30T23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n v="16"/>
    <n v="5"/>
    <n v="11"/>
    <d v="2015-05-30T15:21:58"/>
    <d v="2015-06-29T15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n v="16"/>
    <n v="5"/>
    <n v="11"/>
    <d v="2015-01-24T02:51:10"/>
    <d v="2015-02-24T03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n v="16"/>
    <n v="5"/>
    <n v="11"/>
    <d v="2016-06-30T23:04:50"/>
    <d v="2016-07-30T23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n v="16"/>
    <n v="5"/>
    <n v="11"/>
    <d v="2015-04-19T02:31:16"/>
    <d v="2015-06-03T02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n v="16"/>
    <n v="5"/>
    <n v="11"/>
    <d v="2015-03-26T17:22:37"/>
    <d v="2015-05-10T17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n v="16"/>
    <n v="5"/>
    <n v="11"/>
    <d v="2015-02-23T08:01:00"/>
    <d v="2015-03-25T07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n v="16"/>
    <n v="5"/>
    <n v="11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n v="16"/>
    <n v="5"/>
    <n v="11"/>
    <d v="2014-08-27T03:22:19"/>
    <d v="2014-09-26T03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n v="16"/>
    <n v="5"/>
    <n v="11"/>
    <d v="2015-02-13T04:21:58"/>
    <d v="2015-04-14T03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n v="16"/>
    <n v="5"/>
    <n v="11"/>
    <d v="2014-11-21T20:16:00"/>
    <d v="2014-12-25T20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n v="16"/>
    <n v="5"/>
    <n v="11"/>
    <d v="2015-07-02T22:33:43"/>
    <d v="2015-08-02T22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n v="16"/>
    <n v="5"/>
    <n v="11"/>
    <d v="2014-05-28T21:33:28"/>
    <d v="2014-06-27T21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n v="16"/>
    <n v="5"/>
    <n v="11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n v="16"/>
    <n v="5"/>
    <n v="11"/>
    <d v="2014-08-19T20:59:32"/>
    <d v="2014-09-18T20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n v="14"/>
    <n v="8"/>
    <n v="6"/>
    <d v="2017-03-07T18:35:34"/>
    <d v="2017-04-07T17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n v="14"/>
    <n v="8"/>
    <n v="6"/>
    <d v="2017-03-06T19:14:37"/>
    <d v="2017-04-05T18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n v="14"/>
    <n v="8"/>
    <n v="6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n v="14"/>
    <n v="8"/>
    <n v="6"/>
    <d v="2017-02-21T20:41:54"/>
    <d v="2017-04-05T19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n v="14"/>
    <n v="8"/>
    <n v="6"/>
    <d v="2017-02-07T21:59:18"/>
    <d v="2017-03-24T20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n v="14"/>
    <n v="8"/>
    <n v="6"/>
    <d v="2014-09-17T07:04:43"/>
    <d v="2014-10-16T06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n v="14"/>
    <n v="8"/>
    <n v="6"/>
    <d v="2013-04-27T18:47:23"/>
    <d v="2013-05-27T06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n v="14"/>
    <n v="8"/>
    <n v="6"/>
    <d v="2016-05-22T16:45:26"/>
    <d v="2016-07-21T16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n v="14"/>
    <n v="8"/>
    <n v="6"/>
    <d v="2016-08-30T03:35:41"/>
    <d v="2016-10-04T03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n v="14"/>
    <n v="8"/>
    <n v="6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n v="14"/>
    <n v="8"/>
    <n v="6"/>
    <d v="2014-05-21T17:53:10"/>
    <d v="2014-06-20T22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n v="14"/>
    <n v="8"/>
    <n v="6"/>
    <d v="2013-06-07T01:29:20"/>
    <d v="2013-07-13T18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n v="14"/>
    <n v="8"/>
    <n v="6"/>
    <d v="2015-11-14T15:41:24"/>
    <d v="2015-12-24T15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n v="14"/>
    <n v="8"/>
    <n v="6"/>
    <d v="2016-09-16T15:43:16"/>
    <d v="2016-10-14T23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n v="14"/>
    <n v="8"/>
    <n v="6"/>
    <d v="2016-01-18T09:33:48"/>
    <d v="2016-02-21T09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n v="14"/>
    <n v="8"/>
    <n v="6"/>
    <d v="2015-09-08T07:59:53"/>
    <d v="2015-10-08T07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n v="14"/>
    <n v="8"/>
    <n v="6"/>
    <d v="2014-10-22T21:57:29"/>
    <d v="2014-12-06T22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n v="14"/>
    <n v="8"/>
    <n v="6"/>
    <d v="2016-04-05T14:19:05"/>
    <d v="2016-05-03T23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n v="14"/>
    <n v="8"/>
    <n v="6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n v="14"/>
    <n v="8"/>
    <n v="6"/>
    <d v="2016-10-12T11:10:53"/>
    <d v="2016-11-11T12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n v="19"/>
    <n v="11"/>
    <n v="8"/>
    <d v="2013-08-07T13:03:18"/>
    <d v="2013-09-06T19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n v="19"/>
    <n v="11"/>
    <n v="8"/>
    <d v="2016-11-30T20:34:13"/>
    <d v="2017-01-29T20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n v="19"/>
    <n v="11"/>
    <n v="8"/>
    <d v="2014-11-01T20:08:08"/>
    <d v="2014-12-31T21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n v="19"/>
    <n v="11"/>
    <n v="8"/>
    <d v="2015-07-14T07:50:59"/>
    <d v="2015-08-15T07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n v="19"/>
    <n v="11"/>
    <n v="8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n v="19"/>
    <n v="11"/>
    <n v="8"/>
    <d v="2016-03-23T13:55:11"/>
    <d v="2016-04-22T13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n v="19"/>
    <n v="11"/>
    <n v="8"/>
    <d v="2015-07-13T16:14:23"/>
    <d v="2015-08-07T16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n v="19"/>
    <n v="11"/>
    <n v="8"/>
    <d v="2015-11-25T14:23:54"/>
    <d v="2015-12-30T14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n v="19"/>
    <n v="11"/>
    <n v="8"/>
    <d v="2015-04-01T05:46:37"/>
    <d v="2015-05-01T05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n v="19"/>
    <n v="11"/>
    <n v="8"/>
    <d v="2013-03-18T12:59:35"/>
    <d v="2013-04-22T12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n v="19"/>
    <n v="11"/>
    <n v="8"/>
    <d v="2014-08-21T12:37:02"/>
    <d v="2014-10-18T04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n v="19"/>
    <n v="11"/>
    <n v="8"/>
    <d v="2013-04-25T19:23:48"/>
    <d v="2013-05-28T00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n v="19"/>
    <n v="11"/>
    <n v="8"/>
    <d v="2015-02-09T06:32:54"/>
    <d v="2015-04-10T05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n v="19"/>
    <n v="11"/>
    <n v="8"/>
    <d v="2016-09-13T16:03:12"/>
    <d v="2016-10-13T21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n v="19"/>
    <n v="11"/>
    <n v="8"/>
    <d v="2013-02-11T02:54:10"/>
    <d v="2013-03-13T20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n v="19"/>
    <n v="11"/>
    <n v="8"/>
    <d v="2014-03-24T15:59:33"/>
    <d v="2014-04-23T15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n v="19"/>
    <n v="11"/>
    <n v="8"/>
    <d v="2013-12-03T22:01:27"/>
    <d v="2014-01-15T19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n v="19"/>
    <n v="11"/>
    <n v="8"/>
    <d v="2016-09-07T03:26:44"/>
    <d v="2016-11-06T03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n v="19"/>
    <n v="11"/>
    <n v="8"/>
    <d v="2014-03-21T21:18:37"/>
    <d v="2014-05-05T21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n v="19"/>
    <n v="11"/>
    <n v="8"/>
    <d v="2015-02-10T00:45:52"/>
    <d v="2015-03-11T23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n v="27"/>
    <n v="11"/>
    <n v="16"/>
    <d v="2014-09-29T15:46:42"/>
    <d v="2014-10-20T02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n v="27"/>
    <n v="11"/>
    <n v="16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n v="27"/>
    <n v="11"/>
    <n v="16"/>
    <d v="2016-09-19T07:53:27"/>
    <d v="2016-10-19T07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n v="27"/>
    <n v="11"/>
    <n v="16"/>
    <d v="2012-01-30T01:29:58"/>
    <d v="2012-02-29T01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n v="27"/>
    <n v="11"/>
    <n v="16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n v="27"/>
    <n v="11"/>
    <n v="16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n v="27"/>
    <n v="11"/>
    <n v="16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n v="27"/>
    <n v="11"/>
    <n v="16"/>
    <d v="2016-08-03T17:03:22"/>
    <d v="2016-09-02T17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n v="27"/>
    <n v="11"/>
    <n v="16"/>
    <d v="2015-03-05T19:10:37"/>
    <d v="2015-04-04T18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n v="27"/>
    <n v="11"/>
    <n v="16"/>
    <d v="2012-06-18T21:35:45"/>
    <d v="2012-06-30T20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n v="27"/>
    <n v="11"/>
    <n v="16"/>
    <d v="2014-04-18T21:17:22"/>
    <d v="2014-06-17T21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n v="27"/>
    <n v="11"/>
    <n v="16"/>
    <d v="2011-11-08T18:21:44"/>
    <d v="2011-12-18T18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n v="27"/>
    <n v="11"/>
    <n v="16"/>
    <d v="2012-07-27T21:37:03"/>
    <d v="2012-08-26T21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n v="27"/>
    <n v="11"/>
    <n v="16"/>
    <d v="2014-08-12T15:15:51"/>
    <d v="2014-09-11T15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n v="27"/>
    <n v="11"/>
    <n v="16"/>
    <d v="2015-03-09T18:58:47"/>
    <d v="2015-04-08T18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n v="27"/>
    <n v="11"/>
    <n v="16"/>
    <d v="2013-12-12T21:36:41"/>
    <d v="2014-01-11T21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n v="27"/>
    <n v="11"/>
    <n v="16"/>
    <d v="2016-07-22T15:45:32"/>
    <d v="2016-08-06T15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n v="27"/>
    <n v="11"/>
    <n v="16"/>
    <d v="2016-09-26T10:36:23"/>
    <d v="2016-10-10T10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n v="27"/>
    <n v="11"/>
    <n v="16"/>
    <d v="2016-06-03T08:47:46"/>
    <d v="2016-07-16T08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n v="27"/>
    <n v="11"/>
    <n v="16"/>
    <d v="2013-05-21T11:04:18"/>
    <d v="2013-06-20T11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n v="27"/>
    <n v="11"/>
    <n v="16"/>
    <d v="2012-12-04T01:31:33"/>
    <d v="2013-01-03T01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n v="27"/>
    <n v="11"/>
    <n v="16"/>
    <d v="2012-01-19T00:53:15"/>
    <d v="2012-03-18T23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n v="27"/>
    <n v="11"/>
    <n v="16"/>
    <d v="2013-04-09T13:54:44"/>
    <d v="2013-05-24T13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n v="27"/>
    <n v="11"/>
    <n v="16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n v="27"/>
    <n v="11"/>
    <n v="16"/>
    <d v="2012-10-12T13:53:48"/>
    <d v="2012-10-28T13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n v="27"/>
    <n v="11"/>
    <n v="16"/>
    <d v="2011-07-12T16:01:58"/>
    <d v="2011-08-11T16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n v="27"/>
    <n v="11"/>
    <n v="16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n v="27"/>
    <n v="11"/>
    <n v="16"/>
    <d v="2012-02-28T14:45:23"/>
    <d v="2012-03-29T13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n v="27"/>
    <n v="11"/>
    <n v="16"/>
    <d v="2014-04-16T19:49:50"/>
    <d v="2014-06-05T19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n v="27"/>
    <n v="11"/>
    <n v="16"/>
    <d v="2014-02-16T16:55:30"/>
    <d v="2014-03-18T15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n v="27"/>
    <n v="11"/>
    <n v="16"/>
    <d v="2012-12-14T12:45:40"/>
    <d v="2013-02-01T17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n v="27"/>
    <n v="11"/>
    <n v="16"/>
    <d v="2013-09-20T20:51:34"/>
    <d v="2013-10-05T20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n v="27"/>
    <n v="11"/>
    <n v="16"/>
    <d v="2016-04-14T20:45:21"/>
    <d v="2016-04-24T20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n v="27"/>
    <n v="11"/>
    <n v="16"/>
    <d v="2013-02-06T03:02:08"/>
    <d v="2013-03-08T03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n v="27"/>
    <n v="11"/>
    <n v="16"/>
    <d v="2011-11-16T00:19:14"/>
    <d v="2011-12-16T00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n v="27"/>
    <n v="11"/>
    <n v="16"/>
    <d v="2015-05-12T07:07:56"/>
    <d v="2015-06-12T07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n v="27"/>
    <n v="11"/>
    <n v="16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n v="27"/>
    <n v="11"/>
    <n v="16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n v="27"/>
    <n v="11"/>
    <n v="16"/>
    <d v="2015-10-23T14:03:41"/>
    <d v="2015-11-22T15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n v="27"/>
    <n v="11"/>
    <n v="16"/>
    <d v="2017-02-08T10:44:48"/>
    <d v="2017-03-10T10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n v="13"/>
    <n v="8"/>
    <n v="5"/>
    <d v="2015-01-14T22:35:54"/>
    <d v="2015-02-12T07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n v="13"/>
    <n v="8"/>
    <n v="5"/>
    <d v="2015-01-22T22:11:58"/>
    <d v="2015-02-17T04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n v="13"/>
    <n v="8"/>
    <n v="5"/>
    <d v="2015-04-09T12:50:46"/>
    <d v="2015-04-23T12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n v="13"/>
    <n v="8"/>
    <n v="5"/>
    <d v="2014-10-08T18:54:03"/>
    <d v="2014-10-29T18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n v="13"/>
    <n v="8"/>
    <n v="5"/>
    <d v="2016-07-07T04:32:47"/>
    <d v="2016-08-05T21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n v="13"/>
    <n v="8"/>
    <n v="5"/>
    <d v="2014-06-25T13:39:40"/>
    <d v="2014-07-09T13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n v="13"/>
    <n v="8"/>
    <n v="5"/>
    <d v="2014-06-18T04:45:52"/>
    <d v="2014-07-18T04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n v="13"/>
    <n v="8"/>
    <n v="5"/>
    <d v="2016-06-29T16:50:43"/>
    <d v="2016-07-29T16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n v="13"/>
    <n v="8"/>
    <n v="5"/>
    <d v="2015-02-21T00:18:54"/>
    <d v="2015-03-12T04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n v="13"/>
    <n v="8"/>
    <n v="5"/>
    <d v="2015-01-12T22:31:43"/>
    <d v="2015-02-11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n v="13"/>
    <n v="8"/>
    <n v="5"/>
    <d v="2016-08-09T21:35:59"/>
    <d v="2016-09-09T04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n v="13"/>
    <n v="8"/>
    <n v="5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n v="13"/>
    <n v="8"/>
    <n v="5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n v="13"/>
    <n v="8"/>
    <n v="5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n v="13"/>
    <n v="8"/>
    <n v="5"/>
    <d v="2014-05-21T12:37:21"/>
    <d v="2014-06-06T23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n v="13"/>
    <n v="8"/>
    <n v="5"/>
    <d v="2014-06-05T12:40:28"/>
    <d v="2014-07-05T12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n v="13"/>
    <n v="8"/>
    <n v="5"/>
    <d v="2014-06-08T22:34:00"/>
    <d v="2014-07-08T22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n v="13"/>
    <n v="8"/>
    <n v="5"/>
    <d v="2015-07-16T16:12:01"/>
    <d v="2015-07-31T16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n v="13"/>
    <n v="8"/>
    <n v="5"/>
    <d v="2016-05-17T06:21:10"/>
    <d v="2016-06-17T16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n v="13"/>
    <n v="8"/>
    <n v="5"/>
    <d v="2014-11-05T13:16:06"/>
    <d v="2015-01-04T13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n v="13"/>
    <n v="8"/>
    <n v="5"/>
    <d v="2014-09-18T05:50:09"/>
    <d v="2014-10-10T11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n v="13"/>
    <n v="8"/>
    <n v="5"/>
    <d v="2015-07-07T15:31:47"/>
    <d v="2015-08-06T15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n v="13"/>
    <n v="8"/>
    <n v="5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n v="13"/>
    <n v="8"/>
    <n v="5"/>
    <d v="2014-08-30T10:53:10"/>
    <d v="2014-09-29T10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n v="13"/>
    <n v="8"/>
    <n v="5"/>
    <d v="2015-07-28T12:07:53"/>
    <d v="2015-08-22T12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n v="13"/>
    <n v="8"/>
    <n v="5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n v="13"/>
    <n v="8"/>
    <n v="5"/>
    <d v="2015-05-30T20:57:18"/>
    <d v="2015-06-29T20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n v="13"/>
    <n v="8"/>
    <n v="5"/>
    <d v="2015-07-23T20:18:55"/>
    <d v="2015-08-22T20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n v="13"/>
    <n v="8"/>
    <n v="5"/>
    <d v="2016-03-22T11:55:25"/>
    <d v="2016-03-30T14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n v="13"/>
    <n v="8"/>
    <n v="5"/>
    <d v="2014-04-30T03:21:04"/>
    <d v="2014-06-01T03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n v="13"/>
    <n v="8"/>
    <n v="5"/>
    <d v="2015-01-24T11:55:03"/>
    <d v="2015-02-23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n v="13"/>
    <n v="8"/>
    <n v="5"/>
    <d v="2015-02-19T17:51:38"/>
    <d v="2015-04-06T04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n v="13"/>
    <n v="8"/>
    <n v="5"/>
    <d v="2016-11-19T17:49:21"/>
    <d v="2016-12-14T17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n v="13"/>
    <n v="8"/>
    <n v="5"/>
    <d v="2015-04-09T09:35:15"/>
    <d v="2015-05-09T09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n v="13"/>
    <n v="8"/>
    <n v="5"/>
    <d v="2016-07-08T18:38:29"/>
    <d v="2016-08-07T18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n v="13"/>
    <n v="8"/>
    <n v="5"/>
    <d v="2015-07-03T11:13:12"/>
    <d v="2015-08-02T16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n v="13"/>
    <n v="8"/>
    <n v="5"/>
    <d v="2015-01-19T15:14:22"/>
    <d v="2015-02-28T15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n v="13"/>
    <n v="8"/>
    <n v="5"/>
    <d v="2015-09-03T14:21:26"/>
    <d v="2015-09-23T14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n v="13"/>
    <n v="8"/>
    <n v="5"/>
    <d v="2015-05-15T12:36:49"/>
    <d v="2015-06-14T12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n v="13"/>
    <n v="8"/>
    <n v="5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n v="13"/>
    <n v="8"/>
    <n v="5"/>
    <d v="2014-08-24T22:08:55"/>
    <d v="2014-09-23T22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n v="13"/>
    <n v="8"/>
    <n v="5"/>
    <d v="2015-02-25T16:24:52"/>
    <d v="2015-03-27T15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n v="13"/>
    <n v="8"/>
    <n v="5"/>
    <d v="2015-03-04T00:16:46"/>
    <d v="2015-03-31T22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n v="13"/>
    <n v="8"/>
    <n v="5"/>
    <d v="2015-05-12T06:29:56"/>
    <d v="2015-06-13T01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n v="13"/>
    <n v="8"/>
    <n v="5"/>
    <d v="2015-11-04T19:01:26"/>
    <d v="2015-12-04T19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n v="13"/>
    <n v="8"/>
    <n v="5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n v="13"/>
    <n v="8"/>
    <n v="5"/>
    <d v="2016-05-04T16:24:26"/>
    <d v="2016-06-03T16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n v="13"/>
    <n v="8"/>
    <n v="5"/>
    <d v="2015-09-07T06:21:09"/>
    <d v="2015-10-02T23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n v="13"/>
    <n v="8"/>
    <n v="5"/>
    <d v="2016-05-05T10:25:18"/>
    <d v="2016-06-02T10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n v="13"/>
    <n v="8"/>
    <n v="5"/>
    <d v="2014-04-29T20:09:08"/>
    <d v="2014-05-12T03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n v="13"/>
    <n v="8"/>
    <n v="5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n v="13"/>
    <n v="8"/>
    <n v="5"/>
    <d v="2014-10-26T17:01:34"/>
    <d v="2014-11-23T22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n v="13"/>
    <n v="8"/>
    <n v="5"/>
    <d v="2015-09-21T03:03:53"/>
    <d v="2015-10-11T02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n v="13"/>
    <n v="8"/>
    <n v="5"/>
    <d v="2015-01-15T23:02:10"/>
    <d v="2015-01-30T23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n v="13"/>
    <n v="8"/>
    <n v="5"/>
    <d v="2015-11-05T16:53:37"/>
    <d v="2015-12-05T00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n v="13"/>
    <n v="8"/>
    <n v="5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n v="13"/>
    <n v="8"/>
    <n v="5"/>
    <d v="2015-10-30T21:48:04"/>
    <d v="2015-12-09T22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n v="13"/>
    <n v="8"/>
    <n v="5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n v="13"/>
    <n v="8"/>
    <n v="5"/>
    <d v="2014-08-02T05:45:54"/>
    <d v="2014-08-25T04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n v="13"/>
    <n v="8"/>
    <n v="5"/>
    <d v="2015-02-25T00:51:19"/>
    <d v="2015-03-18T17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n v="13"/>
    <n v="8"/>
    <n v="5"/>
    <d v="2015-10-14T17:44:57"/>
    <d v="2015-12-13T18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n v="13"/>
    <n v="8"/>
    <n v="5"/>
    <d v="2014-05-25T22:51:35"/>
    <d v="2014-06-21T11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n v="13"/>
    <n v="8"/>
    <n v="5"/>
    <d v="2016-05-02T17:42:30"/>
    <d v="2016-06-13T04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n v="13"/>
    <n v="8"/>
    <n v="5"/>
    <d v="2016-12-05T13:06:20"/>
    <d v="2017-01-04T13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n v="13"/>
    <n v="8"/>
    <n v="5"/>
    <d v="2015-04-09T00:23:53"/>
    <d v="2015-06-08T00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n v="13"/>
    <n v="8"/>
    <n v="5"/>
    <d v="2015-04-14T16:36:34"/>
    <d v="2015-05-29T16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n v="13"/>
    <n v="8"/>
    <n v="5"/>
    <d v="2016-03-24T19:21:05"/>
    <d v="2016-05-23T19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n v="13"/>
    <n v="8"/>
    <n v="5"/>
    <d v="2015-04-29T15:34:19"/>
    <d v="2015-05-29T15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n v="13"/>
    <n v="8"/>
    <n v="5"/>
    <d v="2016-03-24T10:16:40"/>
    <d v="2016-04-23T10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n v="13"/>
    <n v="8"/>
    <n v="5"/>
    <d v="2014-08-07T00:10:11"/>
    <d v="2014-09-06T00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n v="13"/>
    <n v="8"/>
    <n v="5"/>
    <d v="2016-01-21T00:03:49"/>
    <d v="2016-01-29T23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n v="13"/>
    <n v="8"/>
    <n v="5"/>
    <d v="2014-05-22T01:05:03"/>
    <d v="2014-06-21T01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n v="13"/>
    <n v="8"/>
    <n v="5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n v="13"/>
    <n v="8"/>
    <n v="5"/>
    <d v="2015-04-17T17:11:59"/>
    <d v="2015-05-07T17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n v="13"/>
    <n v="8"/>
    <n v="5"/>
    <d v="2016-01-01T00:11:11"/>
    <d v="2016-01-29T23:34:00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n v="13"/>
    <n v="8"/>
    <n v="5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n v="13"/>
    <n v="8"/>
    <n v="5"/>
    <d v="2016-12-22T22:04:55"/>
    <d v="2017-02-20T18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n v="13"/>
    <n v="8"/>
    <n v="5"/>
    <d v="2014-11-11T13:04:55"/>
    <d v="2014-12-05T11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n v="13"/>
    <n v="8"/>
    <n v="5"/>
    <d v="2015-08-17T08:41:44"/>
    <d v="2015-10-16T08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n v="13"/>
    <n v="8"/>
    <n v="5"/>
    <d v="2016-04-20T19:12:56"/>
    <d v="2016-06-19T19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n v="13"/>
    <n v="8"/>
    <n v="5"/>
    <d v="2015-09-10T14:10:48"/>
    <d v="2015-09-24T14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n v="13"/>
    <n v="8"/>
    <n v="5"/>
    <d v="2014-05-25T18:57:09"/>
    <d v="2014-06-24T18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n v="13"/>
    <n v="8"/>
    <n v="5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n v="13"/>
    <n v="8"/>
    <n v="5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n v="13"/>
    <n v="8"/>
    <n v="5"/>
    <d v="2014-11-07T02:44:19"/>
    <d v="2015-01-06T02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n v="13"/>
    <n v="8"/>
    <n v="5"/>
    <d v="2016-09-14T22:55:21"/>
    <d v="2016-10-14T22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n v="13"/>
    <n v="8"/>
    <n v="5"/>
    <d v="2016-06-10T04:41:12"/>
    <d v="2016-07-04T04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n v="13"/>
    <n v="8"/>
    <n v="5"/>
    <d v="2016-09-05T19:50:54"/>
    <d v="2016-10-05T19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n v="13"/>
    <n v="8"/>
    <n v="5"/>
    <d v="2016-06-19T14:14:41"/>
    <d v="2016-07-19T14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n v="13"/>
    <n v="8"/>
    <n v="5"/>
    <d v="2014-04-17T04:32:45"/>
    <d v="2014-05-17T04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n v="13"/>
    <n v="8"/>
    <n v="5"/>
    <d v="2014-12-01T17:43:33"/>
    <d v="2014-12-21T17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n v="13"/>
    <n v="8"/>
    <n v="5"/>
    <d v="2015-04-21T02:47:18"/>
    <d v="2015-06-20T02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n v="13"/>
    <n v="8"/>
    <n v="5"/>
    <d v="2014-12-29T19:37:11"/>
    <d v="2015-01-28T19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n v="13"/>
    <n v="8"/>
    <n v="5"/>
    <d v="2016-12-18T20:16:26"/>
    <d v="2017-01-17T20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n v="13"/>
    <n v="8"/>
    <n v="5"/>
    <d v="2016-04-05T03:04:53"/>
    <d v="2016-05-05T03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n v="13"/>
    <n v="8"/>
    <n v="5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n v="13"/>
    <n v="8"/>
    <n v="5"/>
    <d v="2016-10-29T22:55:24"/>
    <d v="2016-11-30T17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n v="13"/>
    <n v="8"/>
    <n v="5"/>
    <d v="2015-05-04T14:46:35"/>
    <d v="2015-07-03T14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n v="13"/>
    <n v="8"/>
    <n v="5"/>
    <d v="2015-12-21T17:24:21"/>
    <d v="2016-01-20T17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n v="13"/>
    <n v="8"/>
    <n v="5"/>
    <d v="2015-07-07T21:44:12"/>
    <d v="2015-08-20T17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n v="13"/>
    <n v="8"/>
    <n v="5"/>
    <d v="2014-10-04T14:20:36"/>
    <d v="2014-12-03T15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n v="13"/>
    <n v="8"/>
    <n v="5"/>
    <d v="2016-04-01T14:18:38"/>
    <d v="2016-05-01T14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n v="13"/>
    <n v="8"/>
    <n v="5"/>
    <d v="2016-01-01T21:40:37"/>
    <d v="2016-02-06T04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n v="13"/>
    <n v="8"/>
    <n v="5"/>
    <d v="2014-11-05T17:27:15"/>
    <d v="2014-12-05T17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n v="13"/>
    <n v="8"/>
    <n v="5"/>
    <d v="2015-02-12T01:50:01"/>
    <d v="2015-03-14T00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n v="13"/>
    <n v="8"/>
    <n v="5"/>
    <d v="2015-09-14T15:11:24"/>
    <d v="2015-09-19T03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n v="13"/>
    <n v="8"/>
    <n v="5"/>
    <d v="2014-12-12T10:15:24"/>
    <d v="2015-01-11T10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n v="13"/>
    <n v="8"/>
    <n v="5"/>
    <d v="2014-10-10T12:50:40"/>
    <d v="2014-10-18T04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n v="13"/>
    <n v="8"/>
    <n v="5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n v="13"/>
    <n v="8"/>
    <n v="5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n v="13"/>
    <n v="8"/>
    <n v="5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n v="13"/>
    <n v="8"/>
    <n v="5"/>
    <d v="2014-08-18T17:08:24"/>
    <d v="2014-08-25T21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n v="13"/>
    <n v="8"/>
    <n v="5"/>
    <d v="2014-11-10T18:33:15"/>
    <d v="2015-01-09T02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n v="13"/>
    <n v="8"/>
    <n v="5"/>
    <d v="2015-02-02T23:40:15"/>
    <d v="2015-04-03T22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n v="13"/>
    <n v="8"/>
    <n v="5"/>
    <d v="2014-06-21T13:19:52"/>
    <d v="2014-06-22T21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n v="13"/>
    <n v="8"/>
    <n v="5"/>
    <d v="2016-11-27T21:48:41"/>
    <d v="2016-12-12T06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n v="13"/>
    <n v="8"/>
    <n v="5"/>
    <d v="2015-09-11T15:30:58"/>
    <d v="2015-10-11T15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n v="13"/>
    <n v="8"/>
    <n v="5"/>
    <d v="2015-10-01T15:57:33"/>
    <d v="2015-10-31T15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n v="13"/>
    <n v="8"/>
    <n v="5"/>
    <d v="2016-05-25T01:52:38"/>
    <d v="2016-07-24T01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n v="13"/>
    <n v="8"/>
    <n v="5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n v="13"/>
    <n v="8"/>
    <n v="5"/>
    <d v="2014-12-09T21:42:19"/>
    <d v="2015-02-07T21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n v="13"/>
    <n v="8"/>
    <n v="5"/>
    <d v="2015-07-25T10:33:16"/>
    <d v="2015-08-24T10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n v="13"/>
    <n v="8"/>
    <n v="5"/>
    <d v="2015-07-11T04:00:18"/>
    <d v="2015-09-09T04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n v="13"/>
    <n v="8"/>
    <n v="5"/>
    <d v="2014-10-28T23:13:51"/>
    <d v="2014-11-09T12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n v="13"/>
    <n v="8"/>
    <n v="5"/>
    <d v="2016-08-24T01:21:53"/>
    <d v="2016-09-07T01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n v="13"/>
    <n v="8"/>
    <n v="5"/>
    <d v="2015-07-14T15:34:26"/>
    <d v="2015-08-01T01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n v="13"/>
    <n v="8"/>
    <n v="5"/>
    <d v="2016-03-15T21:03:57"/>
    <d v="2016-05-14T21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n v="13"/>
    <n v="8"/>
    <n v="5"/>
    <d v="2016-05-09T17:33:39"/>
    <d v="2016-06-08T17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n v="13"/>
    <n v="8"/>
    <n v="5"/>
    <d v="2014-10-17T06:23:21"/>
    <d v="2014-11-25T19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n v="13"/>
    <n v="8"/>
    <n v="5"/>
    <d v="2015-04-13T20:11:27"/>
    <d v="2015-06-12T20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n v="13"/>
    <n v="8"/>
    <n v="5"/>
    <d v="2015-05-18T18:27:06"/>
    <d v="2015-06-27T18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n v="13"/>
    <n v="8"/>
    <n v="5"/>
    <d v="2015-12-16T03:09:34"/>
    <d v="2016-01-15T03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n v="13"/>
    <n v="8"/>
    <n v="5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n v="13"/>
    <n v="8"/>
    <n v="5"/>
    <d v="2015-01-13T21:46:34"/>
    <d v="2015-03-14T20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n v="13"/>
    <n v="8"/>
    <n v="5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n v="13"/>
    <n v="8"/>
    <n v="5"/>
    <d v="2014-04-26T11:26:29"/>
    <d v="2014-05-19T11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n v="13"/>
    <n v="8"/>
    <n v="5"/>
    <d v="2015-08-29T05:37:27"/>
    <d v="2015-09-16T05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n v="13"/>
    <n v="8"/>
    <n v="5"/>
    <d v="2015-10-01T15:06:47"/>
    <d v="2015-10-29T15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n v="13"/>
    <n v="8"/>
    <n v="5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n v="13"/>
    <n v="8"/>
    <n v="5"/>
    <d v="2015-02-23T19:01:10"/>
    <d v="2015-03-25T18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n v="15"/>
    <n v="8"/>
    <n v="7"/>
    <d v="2014-08-26T21:16:44"/>
    <d v="2014-09-25T21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n v="15"/>
    <n v="8"/>
    <n v="7"/>
    <d v="2015-04-03T20:58:47"/>
    <d v="2015-05-18T20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n v="15"/>
    <n v="8"/>
    <n v="7"/>
    <d v="2015-01-09T03:39:39"/>
    <d v="2015-01-24T03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n v="15"/>
    <n v="8"/>
    <n v="7"/>
    <d v="2015-04-09T13:21:50"/>
    <d v="2015-05-09T03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n v="15"/>
    <n v="8"/>
    <n v="7"/>
    <d v="2014-08-12T14:01:08"/>
    <d v="2014-09-11T14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n v="15"/>
    <n v="8"/>
    <n v="7"/>
    <d v="2015-02-09T18:22:59"/>
    <d v="2015-02-23T18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n v="15"/>
    <n v="8"/>
    <n v="7"/>
    <d v="2014-06-16T16:03:49"/>
    <d v="2014-07-15T05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n v="15"/>
    <n v="8"/>
    <n v="7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n v="15"/>
    <n v="8"/>
    <n v="7"/>
    <d v="2014-04-25T13:32:38"/>
    <d v="2014-05-25T13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n v="15"/>
    <n v="8"/>
    <n v="7"/>
    <d v="2015-04-07T14:01:04"/>
    <d v="2015-05-07T14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n v="15"/>
    <n v="8"/>
    <n v="7"/>
    <d v="2014-08-21T06:59:23"/>
    <d v="2014-09-15T06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n v="15"/>
    <n v="8"/>
    <n v="7"/>
    <d v="2015-01-21T03:57:17"/>
    <d v="2015-02-21T11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n v="15"/>
    <n v="8"/>
    <n v="7"/>
    <d v="2016-05-05T22:57:33"/>
    <d v="2016-06-04T22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n v="15"/>
    <n v="8"/>
    <n v="7"/>
    <d v="2014-05-16T15:16:04"/>
    <d v="2014-06-15T15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n v="15"/>
    <n v="8"/>
    <n v="7"/>
    <d v="2016-07-02T14:00:08"/>
    <d v="2016-08-29T17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n v="15"/>
    <n v="8"/>
    <n v="7"/>
    <d v="2014-09-30T15:37:03"/>
    <d v="2014-10-13T04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n v="15"/>
    <n v="8"/>
    <n v="7"/>
    <d v="2014-06-13T10:58:33"/>
    <d v="2014-07-13T10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n v="15"/>
    <n v="8"/>
    <n v="7"/>
    <d v="2014-12-31T16:53:34"/>
    <d v="2015-01-30T16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n v="15"/>
    <n v="8"/>
    <n v="7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n v="15"/>
    <n v="8"/>
    <n v="7"/>
    <d v="2014-12-09T18:33:38"/>
    <d v="2015-01-18T18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n v="14"/>
    <n v="8"/>
    <n v="6"/>
    <d v="2015-01-30T23:02:35"/>
    <d v="2015-03-01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n v="14"/>
    <n v="8"/>
    <n v="6"/>
    <d v="2015-11-26T19:17:39"/>
    <d v="2015-12-16T20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n v="14"/>
    <n v="8"/>
    <n v="6"/>
    <d v="2015-03-14T03:06:20"/>
    <d v="2015-04-13T03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n v="14"/>
    <n v="8"/>
    <n v="6"/>
    <d v="2015-05-08T21:56:38"/>
    <d v="2015-06-07T21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n v="14"/>
    <n v="8"/>
    <n v="6"/>
    <d v="2015-04-24T03:21:00"/>
    <d v="2015-05-24T03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n v="14"/>
    <n v="8"/>
    <n v="6"/>
    <d v="2016-07-16T12:44:52"/>
    <d v="2016-08-15T12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n v="14"/>
    <n v="8"/>
    <n v="6"/>
    <d v="2016-10-06T13:29:27"/>
    <d v="2016-11-24T17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n v="14"/>
    <n v="8"/>
    <n v="6"/>
    <d v="2015-04-03T15:34:53"/>
    <d v="2015-06-02T15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n v="14"/>
    <n v="8"/>
    <n v="6"/>
    <d v="2015-10-20T19:45:17"/>
    <d v="2015-11-19T20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n v="14"/>
    <n v="8"/>
    <n v="6"/>
    <d v="2015-12-24T08:45:52"/>
    <d v="2016-01-23T08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n v="14"/>
    <n v="8"/>
    <n v="6"/>
    <d v="2014-08-21T19:16:13"/>
    <d v="2014-10-05T19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n v="14"/>
    <n v="8"/>
    <n v="6"/>
    <d v="2016-09-15T16:33:59"/>
    <d v="2016-10-17T04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n v="14"/>
    <n v="8"/>
    <n v="6"/>
    <d v="2015-09-08T19:00:21"/>
    <d v="2015-10-08T19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n v="14"/>
    <n v="8"/>
    <n v="6"/>
    <d v="2017-02-24T14:00:03"/>
    <d v="2017-03-16T13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n v="14"/>
    <n v="8"/>
    <n v="6"/>
    <d v="2015-05-17T17:47:29"/>
    <d v="2015-06-16T17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n v="14"/>
    <n v="8"/>
    <n v="6"/>
    <d v="2016-04-04T23:00:50"/>
    <d v="2016-05-04T23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n v="14"/>
    <n v="8"/>
    <n v="6"/>
    <d v="2015-01-27T00:16:12"/>
    <d v="2015-03-27T23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n v="14"/>
    <n v="8"/>
    <n v="6"/>
    <d v="2016-03-09T18:41:57"/>
    <d v="2016-05-08T17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n v="14"/>
    <n v="8"/>
    <n v="6"/>
    <d v="2016-05-08T00:12:05"/>
    <d v="2016-06-07T00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n v="14"/>
    <n v="8"/>
    <n v="6"/>
    <d v="2014-08-12T18:10:23"/>
    <d v="2014-09-11T18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n v="13"/>
    <n v="8"/>
    <n v="5"/>
    <d v="2015-02-26T05:05:59"/>
    <d v="2015-03-26T04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n v="13"/>
    <n v="8"/>
    <n v="5"/>
    <d v="2015-02-01T05:51:46"/>
    <d v="2015-03-01T06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n v="13"/>
    <n v="8"/>
    <n v="5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n v="13"/>
    <n v="8"/>
    <n v="5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n v="13"/>
    <n v="8"/>
    <n v="5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n v="13"/>
    <n v="8"/>
    <n v="5"/>
    <d v="2015-08-17T17:43:32"/>
    <d v="2015-09-16T17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n v="13"/>
    <n v="8"/>
    <n v="5"/>
    <d v="2015-02-07T04:44:52"/>
    <d v="2015-03-09T03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n v="13"/>
    <n v="8"/>
    <n v="5"/>
    <d v="2016-08-03T12:34:20"/>
    <d v="2016-08-17T03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n v="13"/>
    <n v="8"/>
    <n v="5"/>
    <d v="2015-04-03T18:52:33"/>
    <d v="2015-05-03T22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n v="13"/>
    <n v="8"/>
    <n v="5"/>
    <d v="2014-06-18T16:04:11"/>
    <d v="2014-07-18T16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n v="13"/>
    <n v="8"/>
    <n v="5"/>
    <d v="2014-08-01T15:47:58"/>
    <d v="2014-08-31T15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n v="13"/>
    <n v="8"/>
    <n v="5"/>
    <d v="2016-11-20T02:38:40"/>
    <d v="2016-12-05T01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n v="13"/>
    <n v="8"/>
    <n v="5"/>
    <d v="2015-12-03T19:38:28"/>
    <d v="2016-01-01T04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n v="13"/>
    <n v="8"/>
    <n v="5"/>
    <d v="2014-08-29T01:27:51"/>
    <d v="2014-09-26T01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n v="13"/>
    <n v="8"/>
    <n v="5"/>
    <d v="2014-10-29T16:24:46"/>
    <d v="2014-11-27T03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n v="13"/>
    <n v="8"/>
    <n v="5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n v="13"/>
    <n v="8"/>
    <n v="5"/>
    <d v="2015-01-22T21:08:54"/>
    <d v="2015-03-23T02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n v="13"/>
    <n v="8"/>
    <n v="5"/>
    <d v="2014-10-10T15:22:27"/>
    <d v="2014-10-20T05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n v="13"/>
    <n v="8"/>
    <n v="5"/>
    <d v="2014-12-20T19:47:03"/>
    <d v="2015-01-06T06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n v="13"/>
    <n v="8"/>
    <n v="5"/>
    <d v="2015-08-03T21:58:50"/>
    <d v="2015-08-24T02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n v="14"/>
    <n v="8"/>
    <n v="6"/>
    <d v="2015-08-09T13:25:56"/>
    <d v="2015-09-23T13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n v="14"/>
    <n v="8"/>
    <n v="6"/>
    <d v="2016-01-12T16:29:03"/>
    <d v="2016-02-11T16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n v="14"/>
    <n v="8"/>
    <n v="6"/>
    <d v="2014-09-12T15:10:36"/>
    <d v="2014-11-11T16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n v="14"/>
    <n v="8"/>
    <n v="6"/>
    <d v="2016-07-25T06:41:21"/>
    <d v="2016-08-24T06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n v="14"/>
    <n v="8"/>
    <n v="6"/>
    <d v="2016-10-11T23:22:08"/>
    <d v="2016-10-31T04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n v="14"/>
    <n v="8"/>
    <n v="6"/>
    <d v="2016-03-02T12:00:06"/>
    <d v="2016-05-01T11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n v="14"/>
    <n v="8"/>
    <n v="6"/>
    <d v="2016-09-14T07:22:31"/>
    <d v="2016-10-13T00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n v="14"/>
    <n v="8"/>
    <n v="6"/>
    <d v="2016-05-21T08:41:21"/>
    <d v="2016-06-20T08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n v="14"/>
    <n v="8"/>
    <n v="6"/>
    <d v="2015-11-29T00:29:22"/>
    <d v="2015-12-21T04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n v="14"/>
    <n v="8"/>
    <n v="6"/>
    <d v="2015-12-03T13:47:00"/>
    <d v="2016-01-07T13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n v="14"/>
    <n v="8"/>
    <n v="6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n v="14"/>
    <n v="8"/>
    <n v="6"/>
    <d v="2016-09-09T18:25:10"/>
    <d v="2016-10-09T18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n v="14"/>
    <n v="8"/>
    <n v="6"/>
    <d v="2016-01-21T20:07:47"/>
    <d v="2016-02-20T20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n v="14"/>
    <n v="8"/>
    <n v="6"/>
    <d v="2014-09-03T11:29:32"/>
    <d v="2014-10-03T11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n v="14"/>
    <n v="8"/>
    <n v="6"/>
    <d v="2016-12-20T15:57:51"/>
    <d v="2017-01-19T15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n v="14"/>
    <n v="8"/>
    <n v="6"/>
    <d v="2015-03-27T21:54:00"/>
    <d v="2015-05-26T21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n v="14"/>
    <n v="8"/>
    <n v="6"/>
    <d v="2017-02-09T17:36:33"/>
    <d v="2017-02-27T04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n v="14"/>
    <n v="8"/>
    <n v="6"/>
    <d v="2014-05-19T04:38:49"/>
    <d v="2014-06-16T04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n v="14"/>
    <n v="8"/>
    <n v="6"/>
    <d v="2017-02-14T17:46:00"/>
    <d v="2017-03-01T02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n v="14"/>
    <n v="8"/>
    <n v="6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n v="14"/>
    <n v="8"/>
    <n v="6"/>
    <d v="2016-06-13T21:29:42"/>
    <d v="2016-07-13T21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n v="14"/>
    <n v="8"/>
    <n v="6"/>
    <d v="2012-11-26T20:04:12"/>
    <d v="2012-12-26T20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n v="14"/>
    <n v="8"/>
    <n v="6"/>
    <d v="2016-01-29T20:22:56"/>
    <d v="2016-03-01T05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n v="14"/>
    <n v="8"/>
    <n v="6"/>
    <d v="2014-10-16T21:08:44"/>
    <d v="2014-11-15T22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n v="14"/>
    <n v="8"/>
    <n v="6"/>
    <d v="2014-09-06T16:11:45"/>
    <d v="2014-10-06T16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n v="14"/>
    <n v="8"/>
    <n v="6"/>
    <d v="2014-11-14T18:09:51"/>
    <d v="2014-12-14T18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n v="14"/>
    <n v="8"/>
    <n v="6"/>
    <d v="2015-04-04T05:11:23"/>
    <d v="2015-04-25T05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n v="14"/>
    <n v="8"/>
    <n v="6"/>
    <d v="2015-12-22T05:05:19"/>
    <d v="2016-01-21T05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n v="14"/>
    <n v="8"/>
    <n v="6"/>
    <d v="2014-10-27T13:40:40"/>
    <d v="2014-11-26T14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n v="14"/>
    <n v="8"/>
    <n v="6"/>
    <d v="2014-12-23T19:58:39"/>
    <d v="2015-02-21T19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n v="14"/>
    <n v="8"/>
    <n v="6"/>
    <d v="2015-11-26T11:15:16"/>
    <d v="2015-12-23T22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n v="14"/>
    <n v="8"/>
    <n v="6"/>
    <d v="2015-01-20T16:52:10"/>
    <d v="2015-02-10T16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n v="14"/>
    <n v="8"/>
    <n v="6"/>
    <d v="2015-05-22T20:04:09"/>
    <d v="2015-06-21T20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n v="14"/>
    <n v="8"/>
    <n v="6"/>
    <d v="2014-10-08T02:58:00"/>
    <d v="2014-11-05T05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n v="14"/>
    <n v="8"/>
    <n v="6"/>
    <d v="2014-05-26T17:27:18"/>
    <d v="2014-06-11T04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n v="14"/>
    <n v="8"/>
    <n v="6"/>
    <d v="2014-05-19T13:09:12"/>
    <d v="2014-07-18T13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n v="14"/>
    <n v="8"/>
    <n v="6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n v="14"/>
    <n v="8"/>
    <n v="6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n v="14"/>
    <n v="8"/>
    <n v="6"/>
    <d v="2014-04-29T20:00:20"/>
    <d v="2014-05-27T03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n v="14"/>
    <n v="8"/>
    <n v="6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n v="14"/>
    <n v="8"/>
    <n v="6"/>
    <d v="2016-10-17T14:51:09"/>
    <d v="2016-11-22T05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n v="14"/>
    <n v="8"/>
    <n v="6"/>
    <d v="2016-07-13T22:53:29"/>
    <d v="2016-08-27T22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n v="14"/>
    <n v="8"/>
    <n v="6"/>
    <d v="2015-04-27T16:13:06"/>
    <d v="2015-06-11T16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n v="14"/>
    <n v="8"/>
    <n v="6"/>
    <d v="2012-09-06T23:51:15"/>
    <d v="2012-10-06T23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n v="14"/>
    <n v="8"/>
    <n v="6"/>
    <d v="2014-05-02T12:13:33"/>
    <d v="2014-05-30T16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n v="14"/>
    <n v="8"/>
    <n v="6"/>
    <d v="2017-02-17T11:01:32"/>
    <d v="2017-03-03T11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n v="14"/>
    <n v="8"/>
    <n v="6"/>
    <d v="2015-02-18T16:54:11"/>
    <d v="2015-03-20T15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n v="14"/>
    <n v="8"/>
    <n v="6"/>
    <d v="2016-07-16T06:20:25"/>
    <d v="2016-08-15T06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n v="14"/>
    <n v="8"/>
    <n v="6"/>
    <d v="2014-10-20T17:00:47"/>
    <d v="2014-11-18T04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n v="14"/>
    <n v="8"/>
    <n v="6"/>
    <d v="2015-08-17T17:56:11"/>
    <d v="2015-09-16T17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n v="14"/>
    <n v="8"/>
    <n v="6"/>
    <d v="2016-08-15T21:10:47"/>
    <d v="2016-10-14T21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n v="14"/>
    <n v="8"/>
    <n v="6"/>
    <d v="2015-08-12T01:04:19"/>
    <d v="2015-09-11T01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n v="14"/>
    <n v="8"/>
    <n v="6"/>
    <d v="2016-07-19T02:38:45"/>
    <d v="2016-08-18T02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n v="14"/>
    <n v="8"/>
    <n v="6"/>
    <d v="2016-10-01T12:50:55"/>
    <d v="2016-11-01T03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n v="14"/>
    <n v="8"/>
    <n v="6"/>
    <d v="2013-04-04T13:26:49"/>
    <d v="2013-05-04T13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n v="14"/>
    <n v="8"/>
    <n v="6"/>
    <d v="2013-07-11T18:50:44"/>
    <d v="2013-08-16T11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n v="14"/>
    <n v="8"/>
    <n v="6"/>
    <d v="2010-07-19T21:26:13"/>
    <d v="2010-10-02T04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n v="14"/>
    <n v="8"/>
    <n v="6"/>
    <d v="2016-01-04T06:03:17"/>
    <d v="2016-03-04T06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n v="14"/>
    <n v="8"/>
    <n v="6"/>
    <d v="2013-12-02T19:03:58"/>
    <d v="2013-12-29T07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n v="14"/>
    <n v="8"/>
    <n v="6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n v="14"/>
    <n v="8"/>
    <n v="6"/>
    <d v="2015-12-21T20:50:48"/>
    <d v="2016-01-20T20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n v="14"/>
    <n v="8"/>
    <n v="6"/>
    <d v="2015-09-06T16:30:47"/>
    <d v="2015-10-06T16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n v="14"/>
    <n v="8"/>
    <n v="6"/>
    <d v="2015-03-20T01:41:39"/>
    <d v="2015-04-16T02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n v="14"/>
    <n v="8"/>
    <n v="6"/>
    <d v="2016-01-18T17:26:38"/>
    <d v="2016-02-02T17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n v="14"/>
    <n v="8"/>
    <n v="6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n v="14"/>
    <n v="8"/>
    <n v="6"/>
    <d v="2014-08-11T19:16:26"/>
    <d v="2014-09-10T04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n v="14"/>
    <n v="8"/>
    <n v="6"/>
    <d v="2016-03-14T23:44:14"/>
    <d v="2016-04-27T13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n v="14"/>
    <n v="8"/>
    <n v="6"/>
    <d v="2014-12-02T21:37:42"/>
    <d v="2014-12-31T21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n v="14"/>
    <n v="8"/>
    <n v="6"/>
    <d v="2015-05-15T00:20:55"/>
    <d v="2015-06-14T00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n v="14"/>
    <n v="8"/>
    <n v="6"/>
    <d v="2016-04-05T04:02:40"/>
    <d v="2016-05-05T04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n v="14"/>
    <n v="8"/>
    <n v="6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n v="14"/>
    <n v="8"/>
    <n v="6"/>
    <d v="2015-04-28T16:04:54"/>
    <d v="2015-05-28T15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n v="14"/>
    <n v="8"/>
    <n v="6"/>
    <d v="2014-08-11T18:16:53"/>
    <d v="2014-10-02T03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n v="14"/>
    <n v="8"/>
    <n v="6"/>
    <d v="2015-01-23T19:59:14"/>
    <d v="2015-03-02T01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n v="14"/>
    <n v="8"/>
    <n v="6"/>
    <d v="2014-11-10T22:59:50"/>
    <d v="2015-01-09T22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n v="14"/>
    <n v="8"/>
    <n v="6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n v="14"/>
    <n v="8"/>
    <n v="6"/>
    <d v="2016-03-04T15:36:51"/>
    <d v="2016-04-03T14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n v="14"/>
    <n v="8"/>
    <n v="6"/>
    <d v="2016-03-31T08:59:00"/>
    <d v="2016-05-20T08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n v="14"/>
    <n v="8"/>
    <n v="6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n v="14"/>
    <n v="8"/>
    <n v="6"/>
    <d v="2015-08-29T06:35:34"/>
    <d v="2015-09-28T06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n v="14"/>
    <n v="8"/>
    <n v="6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n v="14"/>
    <n v="8"/>
    <n v="6"/>
    <d v="2015-09-01T12:51:32"/>
    <d v="2015-09-30T18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n v="14"/>
    <n v="8"/>
    <n v="6"/>
    <d v="2016-09-17T22:08:58"/>
    <d v="2016-10-22T22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n v="14"/>
    <n v="8"/>
    <n v="6"/>
    <d v="2015-10-22T03:07:26"/>
    <d v="2015-11-22T06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n v="14"/>
    <n v="8"/>
    <n v="6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n v="14"/>
    <n v="8"/>
    <n v="6"/>
    <d v="2016-06-10T05:28:57"/>
    <d v="2016-07-10T05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n v="14"/>
    <n v="8"/>
    <n v="6"/>
    <d v="2015-08-10T22:31:19"/>
    <d v="2015-09-09T22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n v="14"/>
    <n v="8"/>
    <n v="6"/>
    <d v="2015-09-16T16:35:52"/>
    <d v="2015-10-16T16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n v="14"/>
    <n v="8"/>
    <n v="6"/>
    <d v="2014-11-14T20:00:34"/>
    <d v="2014-12-14T20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n v="14"/>
    <n v="8"/>
    <n v="6"/>
    <d v="2016-11-16T17:36:09"/>
    <d v="2016-12-07T17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n v="14"/>
    <n v="8"/>
    <n v="6"/>
    <d v="2015-04-03T17:34:41"/>
    <d v="2015-04-21T05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n v="14"/>
    <n v="8"/>
    <n v="6"/>
    <d v="2016-10-15T16:34:22"/>
    <d v="2016-10-30T01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n v="14"/>
    <n v="8"/>
    <n v="6"/>
    <d v="2015-04-17T16:25:00"/>
    <d v="2015-06-14T19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n v="14"/>
    <n v="8"/>
    <n v="6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n v="14"/>
    <n v="8"/>
    <n v="6"/>
    <d v="2016-06-30T02:27:20"/>
    <d v="2016-08-19T02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n v="14"/>
    <n v="8"/>
    <n v="6"/>
    <d v="2015-08-10T15:38:43"/>
    <d v="2015-10-09T15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n v="14"/>
    <n v="8"/>
    <n v="6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n v="14"/>
    <n v="8"/>
    <n v="6"/>
    <d v="2015-01-27T03:19:55"/>
    <d v="2015-02-26T03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n v="14"/>
    <n v="8"/>
    <n v="6"/>
    <d v="2015-02-20T17:07:15"/>
    <d v="2015-03-22T16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n v="14"/>
    <n v="8"/>
    <n v="6"/>
    <d v="2014-10-28T00:40:44"/>
    <d v="2014-12-27T01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n v="14"/>
    <n v="8"/>
    <n v="6"/>
    <d v="2015-08-21T04:21:31"/>
    <d v="2015-09-20T04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n v="14"/>
    <n v="8"/>
    <n v="6"/>
    <d v="2015-10-16T22:09:06"/>
    <d v="2015-11-15T23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n v="14"/>
    <n v="8"/>
    <n v="6"/>
    <d v="2014-08-02T13:31:18"/>
    <d v="2014-09-01T05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n v="14"/>
    <n v="8"/>
    <n v="6"/>
    <d v="2015-04-06T17:22:11"/>
    <d v="2015-05-05T18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n v="14"/>
    <n v="8"/>
    <n v="6"/>
    <d v="2015-08-30T21:12:39"/>
    <d v="2015-09-29T21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n v="14"/>
    <n v="8"/>
    <n v="6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n v="14"/>
    <n v="8"/>
    <n v="6"/>
    <d v="2016-10-22T03:36:30"/>
    <d v="2016-12-21T04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n v="14"/>
    <n v="8"/>
    <n v="6"/>
    <d v="2014-12-08T13:44:07"/>
    <d v="2015-01-08T13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n v="14"/>
    <n v="8"/>
    <n v="6"/>
    <d v="2016-06-07T13:01:23"/>
    <d v="2016-07-09T01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n v="14"/>
    <n v="8"/>
    <n v="6"/>
    <d v="2015-03-02T19:39:05"/>
    <d v="2015-05-01T18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n v="14"/>
    <n v="8"/>
    <n v="6"/>
    <d v="2016-07-15T22:45:43"/>
    <d v="2016-08-14T22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n v="14"/>
    <n v="8"/>
    <n v="6"/>
    <d v="2015-09-08T14:51:52"/>
    <d v="2015-10-15T22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n v="14"/>
    <n v="8"/>
    <n v="6"/>
    <d v="2014-05-01T21:49:01"/>
    <d v="2014-06-01T03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n v="14"/>
    <n v="8"/>
    <n v="6"/>
    <d v="2015-07-22T19:05:56"/>
    <d v="2015-09-20T19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n v="14"/>
    <n v="8"/>
    <n v="6"/>
    <d v="2016-06-02T00:36:20"/>
    <d v="2016-08-01T00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n v="14"/>
    <n v="8"/>
    <n v="6"/>
    <d v="2015-04-20T19:48:46"/>
    <d v="2015-05-20T19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n v="14"/>
    <n v="8"/>
    <n v="6"/>
    <d v="2016-09-16T12:05:01"/>
    <d v="2016-10-07T14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n v="14"/>
    <n v="8"/>
    <n v="6"/>
    <d v="2015-12-21T19:00:49"/>
    <d v="2016-02-08T00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n v="14"/>
    <n v="8"/>
    <n v="6"/>
    <d v="2016-01-13T04:33:11"/>
    <d v="2016-02-12T04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n v="14"/>
    <n v="8"/>
    <n v="6"/>
    <d v="2014-09-20T14:56:15"/>
    <d v="2014-10-20T14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n v="14"/>
    <n v="8"/>
    <n v="6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n v="14"/>
    <n v="8"/>
    <n v="6"/>
    <d v="2016-07-04T08:10:18"/>
    <d v="2016-08-23T08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n v="14"/>
    <n v="8"/>
    <n v="6"/>
    <d v="2015-04-13T03:45:06"/>
    <d v="2015-06-12T03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n v="14"/>
    <n v="8"/>
    <n v="6"/>
    <d v="2015-01-02T21:48:31"/>
    <d v="2015-02-03T02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n v="14"/>
    <n v="8"/>
    <n v="6"/>
    <d v="2014-08-25T17:15:16"/>
    <d v="2014-10-19T05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n v="14"/>
    <n v="8"/>
    <n v="6"/>
    <d v="2015-08-25T10:17:56"/>
    <d v="2015-09-16T22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n v="14"/>
    <n v="8"/>
    <n v="6"/>
    <d v="2015-05-04T19:32:31"/>
    <d v="2015-05-11T19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n v="14"/>
    <n v="8"/>
    <n v="6"/>
    <d v="2015-02-27T16:19:54"/>
    <d v="2015-04-28T15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n v="14"/>
    <n v="8"/>
    <n v="6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n v="14"/>
    <n v="8"/>
    <n v="6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n v="14"/>
    <n v="8"/>
    <n v="6"/>
    <d v="2014-09-03T14:17:00"/>
    <d v="2014-10-04T14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n v="14"/>
    <n v="8"/>
    <n v="6"/>
    <d v="2016-09-02T02:55:34"/>
    <d v="2016-11-01T02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n v="14"/>
    <n v="8"/>
    <n v="6"/>
    <d v="2015-03-18T17:33:02"/>
    <d v="2015-04-17T17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n v="14"/>
    <n v="8"/>
    <n v="6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n v="14"/>
    <n v="8"/>
    <n v="6"/>
    <d v="2016-05-06T10:43:47"/>
    <d v="2016-06-05T10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n v="14"/>
    <n v="8"/>
    <n v="6"/>
    <d v="2015-03-18T12:22:05"/>
    <d v="2015-04-01T12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n v="14"/>
    <n v="8"/>
    <n v="6"/>
    <d v="2016-05-19T08:59:20"/>
    <d v="2016-05-27T13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n v="14"/>
    <n v="8"/>
    <n v="6"/>
    <d v="2016-06-13T15:35:23"/>
    <d v="2016-07-02T15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n v="14"/>
    <n v="8"/>
    <n v="6"/>
    <d v="2015-02-25T01:05:32"/>
    <d v="2015-03-27T00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n v="14"/>
    <n v="8"/>
    <n v="6"/>
    <d v="2016-03-06T22:36:36"/>
    <d v="2016-05-05T21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n v="14"/>
    <n v="8"/>
    <n v="6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n v="14"/>
    <n v="8"/>
    <n v="6"/>
    <d v="2016-11-04T22:22:12"/>
    <d v="2016-11-09T23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n v="14"/>
    <n v="8"/>
    <n v="6"/>
    <d v="2016-06-09T23:49:58"/>
    <d v="2016-07-09T23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n v="14"/>
    <n v="8"/>
    <n v="6"/>
    <d v="2014-12-04T18:43:21"/>
    <d v="2015-02-02T18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n v="14"/>
    <n v="8"/>
    <n v="6"/>
    <d v="2015-12-08T04:57:52"/>
    <d v="2016-01-07T04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n v="14"/>
    <n v="8"/>
    <n v="6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n v="14"/>
    <n v="8"/>
    <n v="6"/>
    <d v="2015-01-30T20:33:49"/>
    <d v="2015-03-01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n v="13"/>
    <n v="8"/>
    <n v="5"/>
    <d v="2017-02-14T19:49:01"/>
    <d v="2017-03-16T18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n v="13"/>
    <n v="8"/>
    <n v="5"/>
    <d v="2017-03-09T20:13:39"/>
    <d v="2017-04-18T19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n v="13"/>
    <n v="8"/>
    <n v="5"/>
    <d v="2017-03-14T15:21:56"/>
    <d v="2017-04-14T04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n v="13"/>
    <n v="8"/>
    <n v="5"/>
    <d v="2017-03-09T13:54:05"/>
    <d v="2017-04-08T12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n v="13"/>
    <n v="8"/>
    <n v="5"/>
    <d v="2017-02-20T08:24:20"/>
    <d v="2017-04-21T07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n v="13"/>
    <n v="8"/>
    <n v="5"/>
    <d v="2017-02-22T13:33:54"/>
    <d v="2017-03-24T12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n v="13"/>
    <n v="8"/>
    <n v="5"/>
    <d v="2017-03-06T17:16:59"/>
    <d v="2017-03-27T16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n v="13"/>
    <n v="8"/>
    <n v="5"/>
    <d v="2017-03-13T03:38:41"/>
    <d v="2017-04-04T03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n v="13"/>
    <n v="8"/>
    <n v="5"/>
    <d v="2017-02-23T11:05:54"/>
    <d v="2017-03-31T22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n v="13"/>
    <n v="8"/>
    <n v="5"/>
    <d v="2017-03-13T21:14:29"/>
    <d v="2017-05-03T19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n v="13"/>
    <n v="8"/>
    <n v="5"/>
    <d v="2017-03-15T15:30:07"/>
    <d v="2017-04-03T15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n v="13"/>
    <n v="8"/>
    <n v="5"/>
    <d v="2017-02-19T06:29:20"/>
    <d v="2017-03-25T04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n v="13"/>
    <n v="8"/>
    <n v="5"/>
    <d v="2017-03-08T17:15:03"/>
    <d v="2017-04-07T16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n v="13"/>
    <n v="8"/>
    <n v="5"/>
    <d v="2017-03-06T18:04:48"/>
    <d v="2017-04-16T20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n v="13"/>
    <n v="8"/>
    <n v="5"/>
    <d v="2017-02-17T12:18:59"/>
    <d v="2017-03-19T11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n v="13"/>
    <n v="8"/>
    <n v="5"/>
    <d v="2017-03-14T08:35:56"/>
    <d v="2017-04-09T08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n v="13"/>
    <n v="8"/>
    <n v="5"/>
    <d v="2017-03-02T12:55:07"/>
    <d v="2017-03-19T06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n v="13"/>
    <n v="8"/>
    <n v="5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n v="13"/>
    <n v="8"/>
    <n v="5"/>
    <d v="2017-03-02T16:22:46"/>
    <d v="2017-04-16T15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n v="13"/>
    <n v="8"/>
    <n v="5"/>
    <d v="2014-09-27T23:15:55"/>
    <d v="2014-11-07T00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n v="13"/>
    <n v="8"/>
    <n v="5"/>
    <d v="2014-09-09T15:58:04"/>
    <d v="2014-10-01T04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n v="13"/>
    <n v="8"/>
    <n v="5"/>
    <d v="2012-11-13T00:25:00"/>
    <d v="2012-12-07T02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n v="13"/>
    <n v="8"/>
    <n v="5"/>
    <d v="2010-10-27T06:20:03"/>
    <d v="2011-01-25T04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n v="13"/>
    <n v="8"/>
    <n v="5"/>
    <d v="2014-08-11T20:09:34"/>
    <d v="2014-09-10T20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n v="13"/>
    <n v="8"/>
    <n v="5"/>
    <d v="2013-10-03T20:49:27"/>
    <d v="2013-11-02T20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n v="13"/>
    <n v="8"/>
    <n v="5"/>
    <d v="2011-03-31T03:42:17"/>
    <d v="2011-05-01T04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n v="13"/>
    <n v="8"/>
    <n v="5"/>
    <d v="2012-03-02T21:00:58"/>
    <d v="2012-04-01T20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n v="13"/>
    <n v="8"/>
    <n v="5"/>
    <d v="2012-11-20T11:58:45"/>
    <d v="2012-12-20T11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n v="13"/>
    <n v="8"/>
    <n v="5"/>
    <d v="2012-04-27T22:52:24"/>
    <d v="2012-06-01T22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n v="13"/>
    <n v="8"/>
    <n v="5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n v="13"/>
    <n v="8"/>
    <n v="5"/>
    <d v="2013-06-22T20:09:12"/>
    <d v="2013-07-22T20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n v="13"/>
    <n v="8"/>
    <n v="5"/>
    <d v="2011-12-07T01:36:01"/>
    <d v="2012-01-18T23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n v="13"/>
    <n v="8"/>
    <n v="5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n v="13"/>
    <n v="8"/>
    <n v="5"/>
    <d v="2014-09-15T12:52:02"/>
    <d v="2014-10-15T12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n v="13"/>
    <n v="8"/>
    <n v="5"/>
    <d v="2014-06-09T16:27:42"/>
    <d v="2014-07-07T02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n v="13"/>
    <n v="8"/>
    <n v="5"/>
    <d v="2014-05-16T18:05:25"/>
    <d v="2014-06-15T18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n v="13"/>
    <n v="8"/>
    <n v="5"/>
    <d v="2014-05-07T19:20:15"/>
    <d v="2014-06-09T19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n v="13"/>
    <n v="8"/>
    <n v="5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n v="13"/>
    <n v="8"/>
    <n v="5"/>
    <d v="2014-10-28T16:35:53"/>
    <d v="2014-11-26T07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n v="13"/>
    <n v="8"/>
    <n v="5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n v="13"/>
    <n v="8"/>
    <n v="5"/>
    <d v="2014-05-13T02:32:33"/>
    <d v="2014-06-13T22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n v="13"/>
    <n v="8"/>
    <n v="5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n v="13"/>
    <n v="8"/>
    <n v="5"/>
    <d v="2014-05-30T01:55:44"/>
    <d v="2014-07-02T04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n v="13"/>
    <n v="8"/>
    <n v="5"/>
    <d v="2016-04-06T14:35:58"/>
    <d v="2016-05-06T14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n v="13"/>
    <n v="8"/>
    <n v="5"/>
    <d v="2012-01-15T17:31:08"/>
    <d v="2012-02-14T17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n v="13"/>
    <n v="8"/>
    <n v="5"/>
    <d v="2014-08-27T21:04:52"/>
    <d v="2014-09-26T21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n v="13"/>
    <n v="8"/>
    <n v="5"/>
    <d v="2014-08-11T20:45:08"/>
    <d v="2014-08-25T20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n v="13"/>
    <n v="8"/>
    <n v="5"/>
    <d v="2010-12-19T21:17:07"/>
    <d v="2011-02-17T21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n v="13"/>
    <n v="8"/>
    <n v="5"/>
    <d v="2013-07-22T22:20:31"/>
    <d v="2013-08-18T15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n v="13"/>
    <n v="8"/>
    <n v="5"/>
    <d v="2014-05-22T16:00:09"/>
    <d v="2014-06-21T16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n v="13"/>
    <n v="8"/>
    <n v="5"/>
    <d v="2014-06-16T14:31:15"/>
    <d v="2014-07-16T14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n v="13"/>
    <n v="8"/>
    <n v="5"/>
    <d v="2013-04-11T16:51:11"/>
    <d v="2013-05-06T16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n v="13"/>
    <n v="8"/>
    <n v="5"/>
    <d v="2014-05-21T09:54:09"/>
    <d v="2014-06-20T09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n v="13"/>
    <n v="8"/>
    <n v="5"/>
    <d v="2014-05-20T07:26:27"/>
    <d v="2014-06-15T16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n v="13"/>
    <n v="8"/>
    <n v="5"/>
    <d v="2011-12-06T22:47:01"/>
    <d v="2012-01-31T17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n v="13"/>
    <n v="8"/>
    <n v="5"/>
    <d v="2013-08-05T19:04:29"/>
    <d v="2013-08-23T19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n v="13"/>
    <n v="8"/>
    <n v="5"/>
    <d v="2014-06-01T23:50:31"/>
    <d v="2014-07-01T23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n v="13"/>
    <n v="8"/>
    <n v="5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n v="13"/>
    <n v="8"/>
    <n v="5"/>
    <d v="2014-08-17T22:10:38"/>
    <d v="2014-09-16T21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n v="13"/>
    <n v="8"/>
    <n v="5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n v="15"/>
    <n v="8"/>
    <n v="7"/>
    <d v="2015-05-20T09:58:22"/>
    <d v="2015-06-10T09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n v="15"/>
    <n v="8"/>
    <n v="7"/>
    <d v="2015-04-24T08:18:52"/>
    <d v="2015-05-24T08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n v="15"/>
    <n v="8"/>
    <n v="7"/>
    <d v="2016-11-09T03:37:55"/>
    <d v="2016-12-09T04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n v="15"/>
    <n v="8"/>
    <n v="7"/>
    <d v="2016-06-17T18:07:49"/>
    <d v="2016-08-16T18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n v="15"/>
    <n v="8"/>
    <n v="7"/>
    <d v="2015-01-14T22:34:19"/>
    <d v="2015-02-28T22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n v="15"/>
    <n v="8"/>
    <n v="7"/>
    <d v="2015-01-06T23:14:16"/>
    <d v="2015-02-20T23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n v="15"/>
    <n v="8"/>
    <n v="7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n v="15"/>
    <n v="8"/>
    <n v="7"/>
    <d v="2015-01-13T14:15:42"/>
    <d v="2015-02-12T14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n v="15"/>
    <n v="8"/>
    <n v="7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n v="15"/>
    <n v="8"/>
    <n v="7"/>
    <d v="2015-01-05T11:50:18"/>
    <d v="2015-02-04T11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n v="15"/>
    <n v="8"/>
    <n v="7"/>
    <d v="2015-01-09T10:11:17"/>
    <d v="2015-02-16T10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n v="15"/>
    <n v="8"/>
    <n v="7"/>
    <d v="2014-08-07T18:16:58"/>
    <d v="2014-09-06T21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n v="15"/>
    <n v="8"/>
    <n v="7"/>
    <d v="2016-03-31T07:41:41"/>
    <d v="2016-04-30T05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n v="15"/>
    <n v="8"/>
    <n v="7"/>
    <d v="2014-08-10T18:24:37"/>
    <d v="2014-08-31T18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n v="15"/>
    <n v="8"/>
    <n v="7"/>
    <d v="2015-10-16T20:29:06"/>
    <d v="2015-12-14T05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n v="15"/>
    <n v="8"/>
    <n v="7"/>
    <d v="2015-08-26T23:43:42"/>
    <d v="2015-09-25T23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n v="15"/>
    <n v="8"/>
    <n v="7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n v="15"/>
    <n v="8"/>
    <n v="7"/>
    <d v="2015-04-01T08:59:32"/>
    <d v="2015-05-01T08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n v="15"/>
    <n v="8"/>
    <n v="7"/>
    <d v="2015-08-20T06:37:31"/>
    <d v="2015-09-19T06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n v="15"/>
    <n v="8"/>
    <n v="7"/>
    <d v="2015-02-22T06:40:07"/>
    <d v="2015-04-23T05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n v="13"/>
    <n v="8"/>
    <n v="5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n v="13"/>
    <n v="8"/>
    <n v="5"/>
    <d v="2014-05-19T15:17:38"/>
    <d v="2014-06-20T23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n v="13"/>
    <n v="8"/>
    <n v="5"/>
    <d v="2012-04-14T22:28:39"/>
    <d v="2012-06-01T03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n v="13"/>
    <n v="8"/>
    <n v="5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n v="13"/>
    <n v="8"/>
    <n v="5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n v="13"/>
    <n v="8"/>
    <n v="5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n v="13"/>
    <n v="8"/>
    <n v="5"/>
    <d v="2015-11-29T19:01:13"/>
    <d v="2016-01-05T23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n v="13"/>
    <n v="8"/>
    <n v="5"/>
    <d v="2015-08-03T15:57:51"/>
    <d v="2015-09-10T03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n v="13"/>
    <n v="8"/>
    <n v="5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n v="13"/>
    <n v="8"/>
    <n v="5"/>
    <d v="2016-10-05T13:06:24"/>
    <d v="2016-11-04T13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n v="13"/>
    <n v="8"/>
    <n v="5"/>
    <d v="2014-11-28T00:03:06"/>
    <d v="2014-12-31T00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n v="13"/>
    <n v="8"/>
    <n v="5"/>
    <d v="2015-02-15T23:35:47"/>
    <d v="2015-03-22T22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n v="13"/>
    <n v="8"/>
    <n v="5"/>
    <d v="2017-02-06T20:00:04"/>
    <d v="2017-03-12T21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n v="13"/>
    <n v="8"/>
    <n v="5"/>
    <d v="2015-05-31T16:43:23"/>
    <d v="2015-07-05T16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n v="13"/>
    <n v="8"/>
    <n v="5"/>
    <d v="2015-09-23T13:58:17"/>
    <d v="2015-10-24T21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n v="13"/>
    <n v="8"/>
    <n v="5"/>
    <d v="2015-07-21T20:02:56"/>
    <d v="2015-08-20T20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n v="13"/>
    <n v="8"/>
    <n v="5"/>
    <d v="2016-11-23T20:25:13"/>
    <d v="2017-01-10T05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n v="13"/>
    <n v="8"/>
    <n v="5"/>
    <d v="2016-05-13T13:25:38"/>
    <d v="2016-06-03T21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n v="13"/>
    <n v="8"/>
    <n v="5"/>
    <d v="2015-09-30T14:00:12"/>
    <d v="2015-10-30T14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n v="13"/>
    <n v="8"/>
    <n v="5"/>
    <d v="2016-12-18T21:10:36"/>
    <d v="2017-01-17T21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n v="13"/>
    <n v="8"/>
    <n v="5"/>
    <d v="2015-11-15T17:01:24"/>
    <d v="2015-12-17T04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n v="13"/>
    <n v="8"/>
    <n v="5"/>
    <d v="2014-10-21T06:59:58"/>
    <d v="2014-11-20T07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n v="13"/>
    <n v="8"/>
    <n v="5"/>
    <d v="2014-09-16T04:02:06"/>
    <d v="2014-10-01T03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n v="13"/>
    <n v="8"/>
    <n v="5"/>
    <d v="2016-03-17T22:39:07"/>
    <d v="2016-04-16T22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n v="13"/>
    <n v="8"/>
    <n v="5"/>
    <d v="2016-04-03T19:31:57"/>
    <d v="2016-05-04T03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n v="13"/>
    <n v="8"/>
    <n v="5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n v="13"/>
    <n v="8"/>
    <n v="5"/>
    <d v="2016-12-30T18:56:48"/>
    <d v="2017-02-01T23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n v="13"/>
    <n v="8"/>
    <n v="5"/>
    <d v="2016-06-01T08:20:51"/>
    <d v="2016-07-01T08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n v="13"/>
    <n v="8"/>
    <n v="5"/>
    <d v="2016-11-28T22:00:33"/>
    <d v="2016-12-28T22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n v="13"/>
    <n v="8"/>
    <n v="5"/>
    <d v="2015-09-05T11:23:04"/>
    <d v="2015-09-29T03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n v="13"/>
    <n v="8"/>
    <n v="5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n v="13"/>
    <n v="8"/>
    <n v="5"/>
    <d v="2015-10-01T02:08:13"/>
    <d v="2015-10-25T23:59:00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n v="13"/>
    <n v="8"/>
    <n v="5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n v="13"/>
    <n v="8"/>
    <n v="5"/>
    <d v="2014-09-11T07:47:50"/>
    <d v="2014-10-14T06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n v="13"/>
    <n v="8"/>
    <n v="5"/>
    <d v="2014-08-20T18:08:12"/>
    <d v="2014-09-19T18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n v="13"/>
    <n v="8"/>
    <n v="5"/>
    <d v="2015-09-15T02:19:22"/>
    <d v="2015-10-09T00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n v="13"/>
    <n v="8"/>
    <n v="5"/>
    <d v="2016-11-01T16:39:42"/>
    <d v="2016-12-01T17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n v="13"/>
    <n v="8"/>
    <n v="5"/>
    <d v="2015-05-11T14:24:18"/>
    <d v="2015-06-12T02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n v="13"/>
    <n v="8"/>
    <n v="5"/>
    <d v="2015-08-14T11:20:00"/>
    <d v="2015-09-12T03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n v="13"/>
    <n v="8"/>
    <n v="5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n v="13"/>
    <n v="8"/>
    <n v="5"/>
    <d v="2015-03-05T21:19:17"/>
    <d v="2015-04-04T20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n v="13"/>
    <n v="8"/>
    <n v="5"/>
    <d v="2015-05-21T17:55:14"/>
    <d v="2015-06-20T17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n v="13"/>
    <n v="8"/>
    <n v="5"/>
    <d v="2014-10-06T17:48:44"/>
    <d v="2014-11-05T18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n v="13"/>
    <n v="8"/>
    <n v="5"/>
    <d v="2015-05-22T17:32:46"/>
    <d v="2015-06-21T17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n v="13"/>
    <n v="8"/>
    <n v="5"/>
    <d v="2016-08-08T11:20:40"/>
    <d v="2016-09-07T11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n v="13"/>
    <n v="8"/>
    <n v="5"/>
    <d v="2016-08-20T13:50:28"/>
    <d v="2016-09-08T03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n v="13"/>
    <n v="8"/>
    <n v="5"/>
    <d v="2015-02-24T02:03:29"/>
    <d v="2015-03-26T01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n v="13"/>
    <n v="8"/>
    <n v="5"/>
    <d v="2014-09-07T18:26:15"/>
    <d v="2014-10-07T18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n v="13"/>
    <n v="8"/>
    <n v="5"/>
    <d v="2015-05-20T13:46:17"/>
    <d v="2015-06-11T03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n v="13"/>
    <n v="8"/>
    <n v="5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n v="13"/>
    <n v="8"/>
    <n v="5"/>
    <d v="2014-12-09T21:17:41"/>
    <d v="2015-01-08T21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n v="13"/>
    <n v="8"/>
    <n v="5"/>
    <d v="2016-09-01T18:15:45"/>
    <d v="2016-10-01T03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n v="13"/>
    <n v="8"/>
    <n v="5"/>
    <d v="2015-10-26T16:08:38"/>
    <d v="2015-11-30T17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n v="13"/>
    <n v="8"/>
    <n v="5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n v="13"/>
    <n v="8"/>
    <n v="5"/>
    <d v="2014-11-21T07:34:22"/>
    <d v="2014-12-22T04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n v="13"/>
    <n v="8"/>
    <n v="5"/>
    <d v="2015-10-07T12:23:08"/>
    <d v="2015-10-30T21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n v="13"/>
    <n v="8"/>
    <n v="5"/>
    <d v="2015-01-12T19:12:18"/>
    <d v="2015-01-28T22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n v="13"/>
    <n v="8"/>
    <n v="5"/>
    <d v="2015-11-03T17:05:15"/>
    <d v="2015-12-03T17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n v="13"/>
    <n v="8"/>
    <n v="5"/>
    <d v="2015-05-12T12:52:02"/>
    <d v="2015-06-12T21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n v="13"/>
    <n v="8"/>
    <n v="5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n v="13"/>
    <n v="8"/>
    <n v="5"/>
    <d v="2016-08-08T21:42:08"/>
    <d v="2016-08-24T21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n v="13"/>
    <n v="8"/>
    <n v="5"/>
    <d v="2015-05-13T09:29:57"/>
    <d v="2015-06-16T11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n v="13"/>
    <n v="8"/>
    <n v="5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n v="13"/>
    <n v="8"/>
    <n v="5"/>
    <d v="2014-10-03T10:29:35"/>
    <d v="2014-11-02T11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n v="13"/>
    <n v="8"/>
    <n v="5"/>
    <d v="2015-10-07T12:00:09"/>
    <d v="2015-11-06T13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n v="13"/>
    <n v="8"/>
    <n v="5"/>
    <d v="2016-08-29T19:14:02"/>
    <d v="2016-09-14T19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n v="13"/>
    <n v="8"/>
    <n v="5"/>
    <d v="2016-01-31T16:54:32"/>
    <d v="2016-03-15T21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n v="13"/>
    <n v="8"/>
    <n v="5"/>
    <d v="2015-01-13T21:07:51"/>
    <d v="2015-02-09T04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n v="13"/>
    <n v="8"/>
    <n v="5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n v="13"/>
    <n v="8"/>
    <n v="5"/>
    <d v="2014-10-19T16:23:26"/>
    <d v="2014-11-18T17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n v="13"/>
    <n v="8"/>
    <n v="5"/>
    <d v="2015-04-30T20:21:43"/>
    <d v="2015-05-30T20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n v="13"/>
    <n v="8"/>
    <n v="5"/>
    <d v="2016-03-02T02:27:39"/>
    <d v="2016-04-01T01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n v="13"/>
    <n v="8"/>
    <n v="5"/>
    <d v="2015-04-27T18:09:58"/>
    <d v="2015-06-01T05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n v="13"/>
    <n v="8"/>
    <n v="5"/>
    <d v="2015-08-03T00:28:25"/>
    <d v="2015-09-02T00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n v="13"/>
    <n v="8"/>
    <n v="5"/>
    <d v="2016-03-16T04:39:48"/>
    <d v="2016-04-29T04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n v="13"/>
    <n v="8"/>
    <n v="5"/>
    <d v="2016-01-10T17:51:38"/>
    <d v="2016-02-10T21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n v="13"/>
    <n v="8"/>
    <n v="5"/>
    <d v="2016-01-11T21:14:13"/>
    <d v="2016-01-29T05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n v="13"/>
    <n v="8"/>
    <n v="5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n v="13"/>
    <n v="8"/>
    <n v="5"/>
    <d v="2016-07-16T20:09:42"/>
    <d v="2016-08-15T20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n v="13"/>
    <n v="8"/>
    <n v="5"/>
    <d v="2015-11-03T18:00:28"/>
    <d v="2015-11-28T18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n v="13"/>
    <n v="8"/>
    <n v="5"/>
    <d v="2016-05-15T18:35:15"/>
    <d v="2016-06-20T23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n v="13"/>
    <n v="8"/>
    <n v="5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n v="13"/>
    <n v="8"/>
    <n v="5"/>
    <d v="2017-02-09T12:21:31"/>
    <d v="2017-03-11T12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n v="13"/>
    <n v="8"/>
    <n v="5"/>
    <d v="2015-08-16T16:51:40"/>
    <d v="2015-09-17T03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n v="13"/>
    <n v="8"/>
    <n v="5"/>
    <d v="2015-10-05T18:29:08"/>
    <d v="2015-12-04T19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n v="13"/>
    <n v="8"/>
    <n v="5"/>
    <d v="2017-02-02T10:12:32"/>
    <d v="2017-03-04T10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n v="13"/>
    <n v="8"/>
    <n v="5"/>
    <d v="2015-05-17T12:59:14"/>
    <d v="2015-06-16T12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n v="13"/>
    <n v="8"/>
    <n v="5"/>
    <d v="2016-08-27T10:37:09"/>
    <d v="2016-09-26T10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n v="13"/>
    <n v="8"/>
    <n v="5"/>
    <d v="2015-11-01T18:09:32"/>
    <d v="2015-11-22T22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n v="13"/>
    <n v="8"/>
    <n v="5"/>
    <d v="2015-07-08T18:30:56"/>
    <d v="2015-07-27T22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n v="13"/>
    <n v="8"/>
    <n v="5"/>
    <d v="2015-08-23T22:59:28"/>
    <d v="2015-09-13T00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n v="13"/>
    <n v="8"/>
    <n v="5"/>
    <d v="2015-09-14T22:01:03"/>
    <d v="2015-10-14T22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n v="13"/>
    <n v="8"/>
    <n v="5"/>
    <d v="2015-04-08T17:51:02"/>
    <d v="2015-04-29T17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n v="13"/>
    <n v="8"/>
    <n v="5"/>
    <d v="2016-06-17T17:39:36"/>
    <d v="2016-08-01T06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n v="13"/>
    <n v="8"/>
    <n v="5"/>
    <d v="2016-11-07T08:26:16"/>
    <d v="2016-12-07T08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n v="13"/>
    <n v="8"/>
    <n v="5"/>
    <d v="2015-02-21T15:38:04"/>
    <d v="2015-03-28T14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n v="13"/>
    <n v="8"/>
    <n v="5"/>
    <d v="2016-11-22T14:59:12"/>
    <d v="2016-12-22T14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n v="13"/>
    <n v="8"/>
    <n v="5"/>
    <d v="2015-07-01T20:32:28"/>
    <d v="2015-07-31T20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n v="13"/>
    <n v="8"/>
    <n v="5"/>
    <d v="2016-05-03T05:15:42"/>
    <d v="2016-06-10T03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n v="13"/>
    <n v="8"/>
    <n v="5"/>
    <d v="2016-04-15T01:22:19"/>
    <d v="2016-05-15T01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n v="13"/>
    <n v="8"/>
    <n v="5"/>
    <d v="2016-03-23T21:02:45"/>
    <d v="2016-04-13T21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n v="13"/>
    <n v="8"/>
    <n v="5"/>
    <d v="2016-09-15T15:36:18"/>
    <d v="2016-10-16T15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n v="13"/>
    <n v="8"/>
    <n v="5"/>
    <d v="2015-09-06T22:17:05"/>
    <d v="2015-10-06T22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n v="13"/>
    <n v="8"/>
    <n v="5"/>
    <d v="2015-09-17T07:00:10"/>
    <d v="2015-10-17T07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n v="13"/>
    <n v="8"/>
    <n v="5"/>
    <d v="2016-10-21T19:25:46"/>
    <d v="2016-11-11T22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n v="13"/>
    <n v="8"/>
    <n v="5"/>
    <d v="2016-01-13T05:51:57"/>
    <d v="2016-01-27T01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n v="13"/>
    <n v="8"/>
    <n v="5"/>
    <d v="2015-04-11T06:25:11"/>
    <d v="2015-05-08T20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n v="13"/>
    <n v="8"/>
    <n v="5"/>
    <d v="2016-04-06T07:17:21"/>
    <d v="2016-05-06T07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n v="13"/>
    <n v="8"/>
    <n v="5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n v="13"/>
    <n v="8"/>
    <n v="5"/>
    <d v="2016-05-09T00:57:04"/>
    <d v="2016-06-08T00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n v="13"/>
    <n v="8"/>
    <n v="5"/>
    <d v="2016-03-02T07:14:53"/>
    <d v="2016-04-11T02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n v="13"/>
    <n v="8"/>
    <n v="5"/>
    <d v="2014-12-17T14:03:06"/>
    <d v="2015-01-31T14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n v="13"/>
    <n v="8"/>
    <n v="5"/>
    <d v="2016-05-23T01:05:57"/>
    <d v="2016-06-22T01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n v="13"/>
    <n v="8"/>
    <n v="5"/>
    <d v="2014-10-02T02:24:25"/>
    <d v="2014-10-16T03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n v="13"/>
    <n v="8"/>
    <n v="5"/>
    <d v="2016-05-31T00:14:56"/>
    <d v="2016-06-22T03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n v="13"/>
    <n v="8"/>
    <n v="5"/>
    <d v="2016-08-26T08:46:48"/>
    <d v="2016-09-25T08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n v="13"/>
    <n v="8"/>
    <n v="5"/>
    <d v="2016-05-22T13:59:50"/>
    <d v="2016-06-05T13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n v="13"/>
    <n v="8"/>
    <n v="5"/>
    <d v="2015-03-01T18:51:17"/>
    <d v="2015-04-05T17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n v="13"/>
    <n v="8"/>
    <n v="5"/>
    <d v="2015-02-06T17:08:25"/>
    <d v="2015-03-08T16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n v="13"/>
    <n v="8"/>
    <n v="5"/>
    <d v="2016-04-08T08:59:26"/>
    <d v="2016-05-08T08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n v="13"/>
    <n v="8"/>
    <n v="5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n v="13"/>
    <n v="8"/>
    <n v="5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n v="13"/>
    <n v="8"/>
    <n v="5"/>
    <d v="2015-03-02T21:17:48"/>
    <d v="2015-04-01T20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n v="13"/>
    <n v="8"/>
    <n v="5"/>
    <d v="2015-09-01T16:44:46"/>
    <d v="2015-10-06T16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n v="13"/>
    <n v="8"/>
    <n v="5"/>
    <d v="2014-06-19T20:38:50"/>
    <d v="2014-07-19T20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n v="13"/>
    <n v="8"/>
    <n v="5"/>
    <d v="2015-05-24T16:14:40"/>
    <d v="2015-06-15T16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n v="13"/>
    <n v="8"/>
    <n v="5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n v="13"/>
    <n v="8"/>
    <n v="5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n v="13"/>
    <n v="8"/>
    <n v="5"/>
    <d v="2016-03-08T09:34:06"/>
    <d v="2016-04-05T08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n v="13"/>
    <n v="8"/>
    <n v="5"/>
    <d v="2014-09-19T06:46:07"/>
    <d v="2014-10-10T21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n v="13"/>
    <n v="8"/>
    <n v="5"/>
    <d v="2017-02-03T13:48:00"/>
    <d v="2017-02-24T13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n v="13"/>
    <n v="8"/>
    <n v="5"/>
    <d v="2016-06-28T15:58:38"/>
    <d v="2016-07-28T15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n v="13"/>
    <n v="8"/>
    <n v="5"/>
    <d v="2016-11-11T23:22:34"/>
    <d v="2016-12-06T23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n v="13"/>
    <n v="8"/>
    <n v="5"/>
    <d v="2016-05-20T19:10:21"/>
    <d v="2016-06-12T17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n v="13"/>
    <n v="8"/>
    <n v="5"/>
    <d v="2015-02-27T07:06:50"/>
    <d v="2015-04-01T04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n v="13"/>
    <n v="8"/>
    <n v="5"/>
    <d v="2016-03-23T21:59:44"/>
    <d v="2016-04-13T13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n v="13"/>
    <n v="8"/>
    <n v="5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n v="13"/>
    <n v="8"/>
    <n v="5"/>
    <d v="2015-02-18T02:32:48"/>
    <d v="2015-04-18T00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n v="13"/>
    <n v="8"/>
    <n v="5"/>
    <d v="2015-02-19T00:35:10"/>
    <d v="2015-02-26T00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n v="13"/>
    <n v="8"/>
    <n v="5"/>
    <d v="2016-04-24T13:14:14"/>
    <d v="2016-05-08T21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n v="13"/>
    <n v="8"/>
    <n v="5"/>
    <d v="2016-04-06T13:24:40"/>
    <d v="2016-04-30T03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n v="13"/>
    <n v="8"/>
    <n v="5"/>
    <d v="2016-05-23T02:39:32"/>
    <d v="2016-06-13T17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n v="13"/>
    <n v="8"/>
    <n v="5"/>
    <d v="2015-10-25T16:50:11"/>
    <d v="2015-11-29T23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n v="13"/>
    <n v="8"/>
    <n v="5"/>
    <d v="2014-06-16T09:29:25"/>
    <d v="2014-07-23T11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n v="13"/>
    <n v="8"/>
    <n v="5"/>
    <d v="2016-05-05T23:49:38"/>
    <d v="2016-07-01T23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n v="13"/>
    <n v="8"/>
    <n v="5"/>
    <d v="2016-04-19T10:22:30"/>
    <d v="2016-05-02T23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n v="13"/>
    <n v="8"/>
    <n v="5"/>
    <d v="2015-09-23T17:26:46"/>
    <d v="2015-10-29T04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n v="13"/>
    <n v="8"/>
    <n v="5"/>
    <d v="2016-04-29T14:52:07"/>
    <d v="2016-05-10T11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n v="13"/>
    <n v="8"/>
    <n v="5"/>
    <d v="2016-06-15T19:34:32"/>
    <d v="2016-07-15T19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n v="13"/>
    <n v="8"/>
    <n v="5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n v="13"/>
    <n v="8"/>
    <n v="5"/>
    <d v="2014-10-20T07:27:59"/>
    <d v="2014-11-19T08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n v="13"/>
    <n v="8"/>
    <n v="5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n v="13"/>
    <n v="8"/>
    <n v="5"/>
    <d v="2016-11-23T01:59:03"/>
    <d v="2016-12-14T15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n v="13"/>
    <n v="8"/>
    <n v="5"/>
    <d v="2014-08-15T00:36:30"/>
    <d v="2014-09-01T15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n v="13"/>
    <n v="8"/>
    <n v="5"/>
    <d v="2015-02-21T02:11:57"/>
    <d v="2015-03-07T04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n v="13"/>
    <n v="8"/>
    <n v="5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n v="13"/>
    <n v="8"/>
    <n v="5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n v="13"/>
    <n v="8"/>
    <n v="5"/>
    <d v="2015-11-13T02:26:32"/>
    <d v="2015-12-13T02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n v="13"/>
    <n v="8"/>
    <n v="5"/>
    <d v="2015-04-13T01:37:17"/>
    <d v="2015-05-13T01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n v="13"/>
    <n v="8"/>
    <n v="5"/>
    <d v="2015-07-07T22:24:54"/>
    <d v="2015-08-01T22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n v="13"/>
    <n v="8"/>
    <n v="5"/>
    <d v="2014-11-26T04:47:39"/>
    <d v="2015-01-01T05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n v="13"/>
    <n v="8"/>
    <n v="5"/>
    <d v="2016-11-16T00:59:40"/>
    <d v="2017-01-15T00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n v="13"/>
    <n v="8"/>
    <n v="5"/>
    <d v="2016-11-16T08:01:25"/>
    <d v="2016-12-17T08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n v="13"/>
    <n v="8"/>
    <n v="5"/>
    <d v="2015-11-04T20:59:25"/>
    <d v="2015-12-02T20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n v="13"/>
    <n v="8"/>
    <n v="5"/>
    <d v="2014-08-04T13:09:16"/>
    <d v="2014-08-25T04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n v="13"/>
    <n v="8"/>
    <n v="5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n v="13"/>
    <n v="8"/>
    <n v="5"/>
    <d v="2015-09-28T17:33:36"/>
    <d v="2015-10-28T17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n v="13"/>
    <n v="8"/>
    <n v="5"/>
    <d v="2014-05-06T14:39:33"/>
    <d v="2014-05-18T14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n v="13"/>
    <n v="8"/>
    <n v="5"/>
    <d v="2015-02-24T16:49:54"/>
    <d v="2015-04-25T15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n v="13"/>
    <n v="8"/>
    <n v="5"/>
    <d v="2015-02-18T17:34:59"/>
    <d v="2015-03-20T16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n v="13"/>
    <n v="8"/>
    <n v="5"/>
    <d v="2014-08-07T08:31:46"/>
    <d v="2014-08-31T13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n v="13"/>
    <n v="8"/>
    <n v="5"/>
    <d v="2015-08-09T12:20:00"/>
    <d v="2015-08-26T23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n v="13"/>
    <n v="8"/>
    <n v="5"/>
    <d v="2014-10-25T22:52:58"/>
    <d v="2014-11-29T23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n v="13"/>
    <n v="8"/>
    <n v="5"/>
    <d v="2015-02-09T04:26:23"/>
    <d v="2015-03-11T03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n v="13"/>
    <n v="8"/>
    <n v="5"/>
    <d v="2016-07-08T10:20:56"/>
    <d v="2016-08-01T22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n v="13"/>
    <n v="8"/>
    <n v="5"/>
    <d v="2016-06-03T18:47:00"/>
    <d v="2016-06-23T18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n v="13"/>
    <n v="8"/>
    <n v="5"/>
    <d v="2015-10-15T02:06:08"/>
    <d v="2015-11-21T03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n v="13"/>
    <n v="8"/>
    <n v="5"/>
    <d v="2014-11-10T20:49:12"/>
    <d v="2014-12-10T20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n v="13"/>
    <n v="8"/>
    <n v="5"/>
    <d v="2014-11-03T15:28:26"/>
    <d v="2014-12-03T15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n v="13"/>
    <n v="8"/>
    <n v="5"/>
    <d v="2014-11-04T18:18:08"/>
    <d v="2014-12-14T18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n v="13"/>
    <n v="8"/>
    <n v="5"/>
    <d v="2015-05-19T11:04:01"/>
    <d v="2015-06-18T11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n v="13"/>
    <n v="8"/>
    <n v="5"/>
    <d v="2016-05-04T13:31:22"/>
    <d v="2016-06-03T13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n v="13"/>
    <n v="8"/>
    <n v="5"/>
    <d v="2014-06-25T18:35:45"/>
    <d v="2014-07-10T18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n v="13"/>
    <n v="8"/>
    <n v="5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n v="13"/>
    <n v="8"/>
    <n v="5"/>
    <d v="2016-03-17T20:17:35"/>
    <d v="2016-05-06T20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n v="13"/>
    <n v="8"/>
    <n v="5"/>
    <d v="2014-10-11T22:07:10"/>
    <d v="2014-11-06T00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n v="13"/>
    <n v="8"/>
    <n v="5"/>
    <d v="2014-06-27T14:17:25"/>
    <d v="2014-07-27T14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n v="13"/>
    <n v="8"/>
    <n v="5"/>
    <d v="2015-05-16T17:05:44"/>
    <d v="2015-05-30T18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n v="13"/>
    <n v="8"/>
    <n v="5"/>
    <d v="2014-05-05T10:43:09"/>
    <d v="2014-06-01T03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n v="13"/>
    <n v="8"/>
    <n v="5"/>
    <d v="2016-01-09T11:28:49"/>
    <d v="2016-02-18T22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n v="13"/>
    <n v="8"/>
    <n v="5"/>
    <d v="2014-10-29T18:02:56"/>
    <d v="2014-11-21T17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n v="13"/>
    <n v="8"/>
    <n v="5"/>
    <d v="2015-01-22T22:05:25"/>
    <d v="2015-02-21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n v="13"/>
    <n v="8"/>
    <n v="5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n v="13"/>
    <n v="8"/>
    <n v="5"/>
    <d v="2015-07-08T17:22:26"/>
    <d v="2015-08-07T17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n v="13"/>
    <n v="8"/>
    <n v="5"/>
    <d v="2015-10-13T14:50:43"/>
    <d v="2015-11-12T02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n v="13"/>
    <n v="8"/>
    <n v="5"/>
    <d v="2015-05-26T11:05:24"/>
    <d v="2015-06-25T11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n v="13"/>
    <n v="8"/>
    <n v="5"/>
    <d v="2015-05-28T12:05:02"/>
    <d v="2015-06-17T12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n v="13"/>
    <n v="8"/>
    <n v="5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n v="13"/>
    <n v="8"/>
    <n v="5"/>
    <d v="2014-06-01T11:49:36"/>
    <d v="2014-07-16T11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n v="13"/>
    <n v="8"/>
    <n v="5"/>
    <d v="2014-06-06T10:08:09"/>
    <d v="2014-07-06T10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n v="13"/>
    <n v="8"/>
    <n v="5"/>
    <d v="2014-06-18T23:48:24"/>
    <d v="2014-07-18T23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n v="13"/>
    <n v="8"/>
    <n v="5"/>
    <d v="2016-06-23T19:32:38"/>
    <d v="2016-07-31T20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n v="13"/>
    <n v="8"/>
    <n v="5"/>
    <d v="2016-05-10T00:59:50"/>
    <d v="2016-06-06T07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n v="13"/>
    <n v="8"/>
    <n v="5"/>
    <d v="2015-09-18T00:32:52"/>
    <d v="2015-10-08T00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n v="13"/>
    <n v="8"/>
    <n v="5"/>
    <d v="2014-08-28T23:01:02"/>
    <d v="2014-09-27T23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n v="13"/>
    <n v="8"/>
    <n v="5"/>
    <d v="2015-02-18T17:35:38"/>
    <d v="2015-02-28T04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n v="13"/>
    <n v="8"/>
    <n v="5"/>
    <d v="2016-11-01T19:58:45"/>
    <d v="2016-12-01T07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n v="13"/>
    <n v="8"/>
    <n v="5"/>
    <d v="2016-04-07T03:27:36"/>
    <d v="2016-04-17T23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n v="13"/>
    <n v="8"/>
    <n v="5"/>
    <d v="2015-03-26T09:54:05"/>
    <d v="2015-04-23T18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n v="13"/>
    <n v="8"/>
    <n v="5"/>
    <d v="2014-09-12T21:55:48"/>
    <d v="2014-10-26T00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n v="13"/>
    <n v="8"/>
    <n v="5"/>
    <d v="2014-04-23T20:01:47"/>
    <d v="2014-05-23T20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n v="13"/>
    <n v="8"/>
    <n v="5"/>
    <d v="2016-03-19T19:43:05"/>
    <d v="2016-04-06T21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n v="13"/>
    <n v="8"/>
    <n v="5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n v="13"/>
    <n v="8"/>
    <n v="5"/>
    <d v="2015-02-02T18:59:23"/>
    <d v="2015-03-04T18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n v="13"/>
    <n v="8"/>
    <n v="5"/>
    <d v="2015-11-15T13:29:36"/>
    <d v="2015-12-14T00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n v="13"/>
    <n v="8"/>
    <n v="5"/>
    <d v="2015-03-25T21:52:21"/>
    <d v="2015-04-24T21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n v="13"/>
    <n v="8"/>
    <n v="5"/>
    <d v="2015-01-14T16:14:44"/>
    <d v="2015-02-05T06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n v="13"/>
    <n v="8"/>
    <n v="5"/>
    <d v="2014-09-02T14:48:56"/>
    <d v="2014-10-04T14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n v="13"/>
    <n v="8"/>
    <n v="5"/>
    <d v="2014-09-02T01:21:43"/>
    <d v="2014-09-21T02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n v="13"/>
    <n v="8"/>
    <n v="5"/>
    <d v="2014-06-02T15:29:12"/>
    <d v="2014-07-02T15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n v="13"/>
    <n v="8"/>
    <n v="5"/>
    <d v="2015-02-03T17:17:27"/>
    <d v="2015-02-28T17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n v="13"/>
    <n v="8"/>
    <n v="5"/>
    <d v="2016-10-19T00:31:01"/>
    <d v="2016-11-02T00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n v="13"/>
    <n v="8"/>
    <n v="5"/>
    <d v="2014-06-30T22:41:41"/>
    <d v="2014-07-30T22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n v="13"/>
    <n v="8"/>
    <n v="5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n v="13"/>
    <n v="8"/>
    <n v="5"/>
    <d v="2016-01-11T13:56:54"/>
    <d v="2016-02-05T22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n v="13"/>
    <n v="8"/>
    <n v="5"/>
    <d v="2014-05-17T01:30:55"/>
    <d v="2014-06-17T03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n v="13"/>
    <n v="8"/>
    <n v="5"/>
    <d v="2014-06-10T09:07:49"/>
    <d v="2014-07-10T09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n v="13"/>
    <n v="8"/>
    <n v="5"/>
    <d v="2016-07-21T14:48:13"/>
    <d v="2016-08-07T03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n v="13"/>
    <n v="8"/>
    <n v="5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n v="13"/>
    <n v="8"/>
    <n v="5"/>
    <d v="2015-07-20T17:03:40"/>
    <d v="2015-08-19T17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n v="13"/>
    <n v="8"/>
    <n v="5"/>
    <d v="2015-04-06T22:16:07"/>
    <d v="2015-05-02T21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n v="13"/>
    <n v="8"/>
    <n v="5"/>
    <d v="2016-01-05T21:52:10"/>
    <d v="2016-01-19T04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n v="13"/>
    <n v="8"/>
    <n v="5"/>
    <d v="2014-06-19T02:57:08"/>
    <d v="2014-07-11T16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n v="13"/>
    <n v="8"/>
    <n v="5"/>
    <d v="2015-10-17T10:18:41"/>
    <d v="2015-11-13T20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n v="13"/>
    <n v="8"/>
    <n v="5"/>
    <d v="2015-04-30T20:11:12"/>
    <d v="2015-05-30T20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n v="13"/>
    <n v="8"/>
    <n v="5"/>
    <d v="2014-08-10T12:35:46"/>
    <d v="2014-09-09T12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n v="13"/>
    <n v="8"/>
    <n v="5"/>
    <d v="2016-05-31T06:59:46"/>
    <d v="2016-06-08T13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n v="13"/>
    <n v="8"/>
    <n v="5"/>
    <d v="2015-09-25T12:43:56"/>
    <d v="2015-10-23T12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n v="13"/>
    <n v="8"/>
    <n v="5"/>
    <d v="2015-01-12T19:58:45"/>
    <d v="2015-02-05T12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n v="13"/>
    <n v="8"/>
    <n v="5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n v="13"/>
    <n v="8"/>
    <n v="5"/>
    <d v="2014-11-17T02:51:29"/>
    <d v="2014-12-17T02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n v="13"/>
    <n v="8"/>
    <n v="5"/>
    <d v="2016-06-11T01:15:38"/>
    <d v="2016-07-09T04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n v="13"/>
    <n v="8"/>
    <n v="5"/>
    <d v="2015-02-01T16:54:31"/>
    <d v="2015-04-02T15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n v="13"/>
    <n v="8"/>
    <n v="5"/>
    <d v="2015-03-25T17:22:07"/>
    <d v="2015-04-21T17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n v="13"/>
    <n v="8"/>
    <n v="5"/>
    <d v="2014-06-30T15:20:26"/>
    <d v="2014-07-23T03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n v="13"/>
    <n v="8"/>
    <n v="5"/>
    <d v="2016-06-14T23:29:16"/>
    <d v="2016-08-13T23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n v="13"/>
    <n v="8"/>
    <n v="5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n v="13"/>
    <n v="8"/>
    <n v="5"/>
    <d v="2016-09-13T18:00:27"/>
    <d v="2016-10-13T18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n v="13"/>
    <n v="8"/>
    <n v="5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n v="13"/>
    <n v="8"/>
    <n v="5"/>
    <d v="2015-01-12T16:57:37"/>
    <d v="2015-02-12T05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n v="13"/>
    <n v="8"/>
    <n v="5"/>
    <d v="2015-01-07T04:51:43"/>
    <d v="2015-02-03T04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n v="13"/>
    <n v="8"/>
    <n v="5"/>
    <d v="2016-04-20T11:31:00"/>
    <d v="2016-05-20T11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n v="13"/>
    <n v="8"/>
    <n v="5"/>
    <d v="2014-08-01T12:39:12"/>
    <d v="2014-08-15T12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n v="13"/>
    <n v="8"/>
    <n v="5"/>
    <d v="2016-09-30T15:11:19"/>
    <d v="2016-10-29T03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n v="13"/>
    <n v="8"/>
    <n v="5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n v="13"/>
    <n v="8"/>
    <n v="5"/>
    <d v="2016-08-30T22:03:05"/>
    <d v="2016-10-11T03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n v="13"/>
    <n v="8"/>
    <n v="5"/>
    <d v="2016-07-24T03:07:17"/>
    <d v="2016-08-23T03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n v="13"/>
    <n v="8"/>
    <n v="5"/>
    <d v="2015-07-15T15:01:12"/>
    <d v="2015-08-09T16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n v="13"/>
    <n v="8"/>
    <n v="5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n v="13"/>
    <n v="8"/>
    <n v="5"/>
    <d v="2015-02-18T16:07:12"/>
    <d v="2015-03-20T15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n v="13"/>
    <n v="8"/>
    <n v="5"/>
    <d v="2016-08-23T18:22:09"/>
    <d v="2016-09-21T03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n v="13"/>
    <n v="8"/>
    <n v="5"/>
    <d v="2016-03-29T15:24:05"/>
    <d v="2016-04-28T15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n v="13"/>
    <n v="8"/>
    <n v="5"/>
    <d v="2016-06-08T00:31:42"/>
    <d v="2016-07-15T21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n v="13"/>
    <n v="8"/>
    <n v="5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n v="13"/>
    <n v="8"/>
    <n v="5"/>
    <d v="2014-10-16T04:05:31"/>
    <d v="2014-11-06T05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n v="13"/>
    <n v="8"/>
    <n v="5"/>
    <d v="2015-02-27T20:01:36"/>
    <d v="2015-03-20T20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n v="13"/>
    <n v="8"/>
    <n v="5"/>
    <d v="2016-06-20T12:02:11"/>
    <d v="2016-07-20T12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n v="13"/>
    <n v="8"/>
    <n v="5"/>
    <d v="2014-10-06T21:08:24"/>
    <d v="2014-11-03T00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n v="13"/>
    <n v="8"/>
    <n v="5"/>
    <d v="2014-10-09T06:43:10"/>
    <d v="2014-10-27T03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n v="13"/>
    <n v="8"/>
    <n v="5"/>
    <d v="2015-05-04T17:40:43"/>
    <d v="2015-05-17T03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n v="13"/>
    <n v="8"/>
    <n v="5"/>
    <d v="2015-02-18T22:00:22"/>
    <d v="2015-03-16T21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n v="13"/>
    <n v="8"/>
    <n v="5"/>
    <d v="2014-05-22T20:31:20"/>
    <d v="2014-06-21T20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n v="13"/>
    <n v="8"/>
    <n v="5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n v="13"/>
    <n v="8"/>
    <n v="5"/>
    <d v="2014-12-16T05:56:28"/>
    <d v="2015-01-02T05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n v="13"/>
    <n v="8"/>
    <n v="5"/>
    <d v="2014-06-06T18:31:06"/>
    <d v="2014-07-06T18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n v="13"/>
    <n v="8"/>
    <n v="5"/>
    <d v="2014-06-03T16:03:01"/>
    <d v="2014-07-03T16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n v="13"/>
    <n v="8"/>
    <n v="5"/>
    <d v="2016-05-16T18:14:59"/>
    <d v="2016-06-15T18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n v="13"/>
    <n v="8"/>
    <n v="5"/>
    <d v="2016-01-03T16:38:00"/>
    <d v="2016-02-02T16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n v="13"/>
    <n v="8"/>
    <n v="5"/>
    <d v="2015-05-02T21:00:01"/>
    <d v="2015-06-03T06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n v="13"/>
    <n v="8"/>
    <n v="5"/>
    <d v="2015-05-25T22:34:12"/>
    <d v="2015-06-24T22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n v="13"/>
    <n v="8"/>
    <n v="5"/>
    <d v="2015-03-24T18:26:00"/>
    <d v="2015-04-17T16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n v="13"/>
    <n v="8"/>
    <n v="5"/>
    <d v="2014-04-24T15:15:31"/>
    <d v="2014-05-24T21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n v="13"/>
    <n v="8"/>
    <n v="5"/>
    <d v="2016-03-14T19:15:24"/>
    <d v="2016-04-13T19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n v="13"/>
    <n v="8"/>
    <n v="5"/>
    <d v="2015-04-27T05:59:44"/>
    <d v="2015-05-18T05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n v="13"/>
    <n v="8"/>
    <n v="5"/>
    <d v="2015-09-21T00:13:17"/>
    <d v="2015-10-26T00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n v="13"/>
    <n v="8"/>
    <n v="5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n v="13"/>
    <n v="8"/>
    <n v="5"/>
    <d v="2016-11-15T05:09:35"/>
    <d v="2016-11-26T06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n v="13"/>
    <n v="8"/>
    <n v="5"/>
    <d v="2014-10-03T18:18:29"/>
    <d v="2014-11-01T17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n v="13"/>
    <n v="8"/>
    <n v="5"/>
    <d v="2016-08-02T20:19:26"/>
    <d v="2016-09-11T20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n v="13"/>
    <n v="8"/>
    <n v="5"/>
    <d v="2016-05-21T17:48:24"/>
    <d v="2016-06-02T22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n v="13"/>
    <n v="8"/>
    <n v="5"/>
    <d v="2016-03-30T03:48:24"/>
    <d v="2016-05-28T21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n v="13"/>
    <n v="8"/>
    <n v="5"/>
    <d v="2015-05-08T00:52:05"/>
    <d v="2015-07-01T06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n v="13"/>
    <n v="8"/>
    <n v="5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n v="13"/>
    <n v="8"/>
    <n v="5"/>
    <d v="2015-08-17T18:19:55"/>
    <d v="2015-09-11T18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n v="13"/>
    <n v="8"/>
    <n v="5"/>
    <d v="2016-03-01T20:08:44"/>
    <d v="2016-03-16T03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n v="13"/>
    <n v="8"/>
    <n v="5"/>
    <d v="2016-06-24T11:28:48"/>
    <d v="2016-07-24T11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n v="13"/>
    <n v="8"/>
    <n v="5"/>
    <d v="2015-10-20T17:58:11"/>
    <d v="2015-11-19T18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n v="13"/>
    <n v="8"/>
    <n v="5"/>
    <d v="2014-05-01T22:27:25"/>
    <d v="2014-05-13T04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n v="13"/>
    <n v="8"/>
    <n v="5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n v="13"/>
    <n v="8"/>
    <n v="5"/>
    <d v="2016-05-01T22:08:57"/>
    <d v="2016-05-31T22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n v="13"/>
    <n v="8"/>
    <n v="5"/>
    <d v="2016-04-17T17:30:53"/>
    <d v="2016-05-10T21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n v="13"/>
    <n v="8"/>
    <n v="5"/>
    <d v="2014-11-07T20:37:46"/>
    <d v="2014-11-21T04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n v="13"/>
    <n v="8"/>
    <n v="5"/>
    <d v="2014-06-12T14:54:06"/>
    <d v="2014-07-02T14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n v="13"/>
    <n v="8"/>
    <n v="5"/>
    <d v="2014-10-15T20:58:15"/>
    <d v="2014-11-07T18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n v="13"/>
    <n v="8"/>
    <n v="5"/>
    <d v="2015-02-22T12:53:12"/>
    <d v="2015-04-23T11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n v="13"/>
    <n v="8"/>
    <n v="5"/>
    <d v="2014-05-22T02:18:32"/>
    <d v="2014-06-04T04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n v="13"/>
    <n v="8"/>
    <n v="5"/>
    <d v="2015-01-16T20:19:12"/>
    <d v="2015-02-02T04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n v="13"/>
    <n v="8"/>
    <n v="5"/>
    <d v="2015-05-01T18:32:51"/>
    <d v="2015-05-31T18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n v="13"/>
    <n v="8"/>
    <n v="5"/>
    <d v="2014-08-05T00:14:30"/>
    <d v="2014-09-08T03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n v="13"/>
    <n v="8"/>
    <n v="5"/>
    <d v="2014-06-04T19:37:14"/>
    <d v="2014-07-04T11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n v="13"/>
    <n v="8"/>
    <n v="5"/>
    <d v="2014-09-11T18:48:19"/>
    <d v="2014-10-02T14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n v="13"/>
    <n v="8"/>
    <n v="5"/>
    <d v="2015-02-02T14:22:30"/>
    <d v="2015-03-04T14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n v="13"/>
    <n v="8"/>
    <n v="5"/>
    <d v="2015-08-11T19:46:52"/>
    <d v="2015-09-06T13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n v="13"/>
    <n v="8"/>
    <n v="5"/>
    <d v="2014-08-30T08:40:20"/>
    <d v="2014-09-29T08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n v="13"/>
    <n v="8"/>
    <n v="5"/>
    <d v="2015-08-18T18:57:26"/>
    <d v="2015-09-15T10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n v="13"/>
    <n v="8"/>
    <n v="5"/>
    <d v="2016-07-30T09:32:28"/>
    <d v="2016-09-25T23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n v="13"/>
    <n v="8"/>
    <n v="5"/>
    <d v="2014-08-29T18:19:33"/>
    <d v="2014-09-13T04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n v="13"/>
    <n v="8"/>
    <n v="5"/>
    <d v="2015-07-29T16:41:46"/>
    <d v="2015-08-09T16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n v="13"/>
    <n v="8"/>
    <n v="5"/>
    <d v="2016-03-31T08:02:51"/>
    <d v="2016-04-28T05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n v="13"/>
    <n v="8"/>
    <n v="5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n v="13"/>
    <n v="8"/>
    <n v="5"/>
    <d v="2016-12-29T12:01:58"/>
    <d v="2017-01-18T12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n v="13"/>
    <n v="8"/>
    <n v="5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n v="13"/>
    <n v="8"/>
    <n v="5"/>
    <d v="2016-03-13T14:57:37"/>
    <d v="2016-04-10T20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n v="13"/>
    <n v="8"/>
    <n v="5"/>
    <d v="2016-05-31T15:42:14"/>
    <d v="2016-06-30T15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n v="13"/>
    <n v="8"/>
    <n v="5"/>
    <d v="2014-09-02T14:23:47"/>
    <d v="2014-09-18T03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n v="13"/>
    <n v="8"/>
    <n v="5"/>
    <d v="2015-10-12T18:16:07"/>
    <d v="2015-11-11T19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n v="13"/>
    <n v="8"/>
    <n v="5"/>
    <d v="2015-08-27T15:00:23"/>
    <d v="2015-10-01T15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n v="13"/>
    <n v="8"/>
    <n v="5"/>
    <d v="2015-09-01T15:21:50"/>
    <d v="2015-10-02T18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n v="13"/>
    <n v="8"/>
    <n v="5"/>
    <d v="2015-11-20T17:27:05"/>
    <d v="2015-12-20T11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n v="13"/>
    <n v="8"/>
    <n v="5"/>
    <d v="2014-10-11T08:30:16"/>
    <d v="2014-11-17T07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n v="13"/>
    <n v="8"/>
    <n v="5"/>
    <d v="2016-07-20T10:05:40"/>
    <d v="2016-08-17T10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n v="13"/>
    <n v="8"/>
    <n v="5"/>
    <d v="2016-08-18T18:08:42"/>
    <d v="2016-09-08T18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n v="13"/>
    <n v="8"/>
    <n v="5"/>
    <d v="2016-05-27T00:04:51"/>
    <d v="2016-06-26T00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n v="13"/>
    <n v="8"/>
    <n v="5"/>
    <d v="2015-08-06T17:31:15"/>
    <d v="2015-08-31T17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n v="13"/>
    <n v="8"/>
    <n v="5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n v="13"/>
    <n v="8"/>
    <n v="5"/>
    <d v="2015-05-26T18:07:39"/>
    <d v="2015-06-25T18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n v="13"/>
    <n v="8"/>
    <n v="5"/>
    <d v="2015-02-05T19:57:37"/>
    <d v="2015-03-07T19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n v="13"/>
    <n v="8"/>
    <n v="5"/>
    <d v="2015-03-12T19:22:39"/>
    <d v="2015-04-11T19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n v="13"/>
    <n v="8"/>
    <n v="5"/>
    <d v="2015-03-10T15:51:24"/>
    <d v="2015-04-01T03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n v="13"/>
    <n v="8"/>
    <n v="5"/>
    <d v="2016-04-20T01:53:21"/>
    <d v="2016-05-14T03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n v="13"/>
    <n v="8"/>
    <n v="5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n v="13"/>
    <n v="8"/>
    <n v="5"/>
    <d v="2015-08-07T09:27:53"/>
    <d v="2015-09-04T09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n v="13"/>
    <n v="8"/>
    <n v="5"/>
    <d v="2016-04-02T21:26:38"/>
    <d v="2016-05-02T21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n v="13"/>
    <n v="8"/>
    <n v="5"/>
    <d v="2014-04-24T12:22:50"/>
    <d v="2014-05-22T22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n v="13"/>
    <n v="8"/>
    <n v="5"/>
    <d v="2014-05-29T14:05:24"/>
    <d v="2014-06-28T14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n v="13"/>
    <n v="8"/>
    <n v="5"/>
    <d v="2015-07-11T00:41:20"/>
    <d v="2015-08-12T00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n v="13"/>
    <n v="8"/>
    <n v="5"/>
    <d v="2015-01-12T01:12:39"/>
    <d v="2015-02-11T17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n v="13"/>
    <n v="8"/>
    <n v="5"/>
    <d v="2016-10-18T10:36:34"/>
    <d v="2016-11-17T11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n v="13"/>
    <n v="8"/>
    <n v="5"/>
    <d v="2014-06-18T15:35:24"/>
    <d v="2014-08-17T15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n v="13"/>
    <n v="8"/>
    <n v="5"/>
    <d v="2014-04-01T06:38:31"/>
    <d v="2014-05-05T06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n v="13"/>
    <n v="8"/>
    <n v="5"/>
    <d v="2015-05-15T19:36:15"/>
    <d v="2015-06-26T21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n v="13"/>
    <n v="8"/>
    <n v="5"/>
    <d v="2015-07-09T02:18:28"/>
    <d v="2015-07-31T08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n v="13"/>
    <n v="8"/>
    <n v="5"/>
    <d v="2015-04-21T21:21:06"/>
    <d v="2015-05-27T02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n v="13"/>
    <n v="8"/>
    <n v="5"/>
    <d v="2015-07-18T16:19:38"/>
    <d v="2015-08-05T18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n v="13"/>
    <n v="8"/>
    <n v="5"/>
    <d v="2016-03-04T18:17:07"/>
    <d v="2016-03-13T22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n v="13"/>
    <n v="8"/>
    <n v="5"/>
    <d v="2016-07-04T16:07:36"/>
    <d v="2016-08-01T19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n v="13"/>
    <n v="8"/>
    <n v="5"/>
    <d v="2015-08-20T14:57:29"/>
    <d v="2015-10-05T16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n v="13"/>
    <n v="8"/>
    <n v="5"/>
    <d v="2014-12-01T17:50:08"/>
    <d v="2014-12-31T17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n v="13"/>
    <n v="8"/>
    <n v="5"/>
    <d v="2014-12-24T12:11:23"/>
    <d v="2015-01-23T12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n v="13"/>
    <n v="8"/>
    <n v="5"/>
    <d v="2015-05-11T19:27:24"/>
    <d v="2015-06-10T19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n v="13"/>
    <n v="8"/>
    <n v="5"/>
    <d v="2014-08-18T17:46:34"/>
    <d v="2014-09-17T17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n v="13"/>
    <n v="8"/>
    <n v="5"/>
    <d v="2014-12-09T16:31:36"/>
    <d v="2015-01-08T16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n v="13"/>
    <n v="8"/>
    <n v="5"/>
    <d v="2014-12-03T07:58:03"/>
    <d v="2014-12-31T07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n v="13"/>
    <n v="8"/>
    <n v="5"/>
    <d v="2014-09-30T20:36:53"/>
    <d v="2014-10-30T20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n v="13"/>
    <n v="8"/>
    <n v="5"/>
    <d v="2015-05-22T13:41:22"/>
    <d v="2015-06-21T13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n v="13"/>
    <n v="8"/>
    <n v="5"/>
    <d v="2014-10-09T09:00:46"/>
    <d v="2014-11-08T10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n v="13"/>
    <n v="8"/>
    <n v="5"/>
    <d v="2014-10-14T22:37:28"/>
    <d v="2014-11-13T23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n v="13"/>
    <n v="8"/>
    <n v="5"/>
    <d v="2016-07-10T18:48:47"/>
    <d v="2016-08-11T03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n v="13"/>
    <n v="8"/>
    <n v="5"/>
    <d v="2016-10-06T13:10:54"/>
    <d v="2016-12-05T14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n v="13"/>
    <n v="8"/>
    <n v="5"/>
    <d v="2015-03-30T18:53:03"/>
    <d v="2015-04-26T06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n v="13"/>
    <n v="8"/>
    <n v="5"/>
    <d v="2016-03-31T17:36:17"/>
    <d v="2016-04-30T17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n v="13"/>
    <n v="8"/>
    <n v="5"/>
    <d v="2016-03-01T18:17:36"/>
    <d v="2016-03-31T17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n v="13"/>
    <n v="8"/>
    <n v="5"/>
    <d v="2015-01-22T04:13:42"/>
    <d v="2015-03-01T04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n v="13"/>
    <n v="8"/>
    <n v="5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n v="13"/>
    <n v="8"/>
    <n v="5"/>
    <d v="2016-03-22T02:18:02"/>
    <d v="2016-04-05T02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n v="13"/>
    <n v="8"/>
    <n v="5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n v="13"/>
    <n v="8"/>
    <n v="5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n v="13"/>
    <n v="8"/>
    <n v="5"/>
    <d v="2014-11-21T17:11:30"/>
    <d v="2014-12-21T17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n v="13"/>
    <n v="8"/>
    <n v="5"/>
    <d v="2016-07-25T16:44:30"/>
    <d v="2016-09-23T16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n v="13"/>
    <n v="8"/>
    <n v="5"/>
    <d v="2016-05-13T12:57:34"/>
    <d v="2016-06-27T19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n v="13"/>
    <n v="8"/>
    <n v="5"/>
    <d v="2015-04-07T19:53:30"/>
    <d v="2015-04-29T23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n v="13"/>
    <n v="8"/>
    <n v="5"/>
    <d v="2015-05-01T15:32:27"/>
    <d v="2015-05-26T15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n v="13"/>
    <n v="8"/>
    <n v="5"/>
    <d v="2014-09-20T08:00:34"/>
    <d v="2014-10-20T08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n v="13"/>
    <n v="8"/>
    <n v="5"/>
    <d v="2014-12-30T22:45:44"/>
    <d v="2015-01-24T04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n v="13"/>
    <n v="8"/>
    <n v="5"/>
    <d v="2014-12-15T19:55:07"/>
    <d v="2015-02-11T04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n v="13"/>
    <n v="8"/>
    <n v="5"/>
    <d v="2014-12-01T21:33:59"/>
    <d v="2015-01-05T20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n v="13"/>
    <n v="8"/>
    <n v="5"/>
    <d v="2016-08-10T01:36:22"/>
    <d v="2016-09-04T01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n v="13"/>
    <n v="8"/>
    <n v="5"/>
    <d v="2015-02-15T00:12:03"/>
    <d v="2015-03-13T06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n v="13"/>
    <n v="8"/>
    <n v="5"/>
    <d v="2014-08-05T17:09:42"/>
    <d v="2014-08-26T17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n v="13"/>
    <n v="8"/>
    <n v="5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n v="13"/>
    <n v="8"/>
    <n v="5"/>
    <d v="2014-08-15T19:10:22"/>
    <d v="2014-09-03T04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n v="13"/>
    <n v="8"/>
    <n v="5"/>
    <d v="2015-08-04T19:04:37"/>
    <d v="2015-08-30T00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n v="13"/>
    <n v="8"/>
    <n v="5"/>
    <d v="2016-09-15T20:22:44"/>
    <d v="2016-10-13T20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n v="13"/>
    <n v="8"/>
    <n v="5"/>
    <d v="2014-12-17T23:58:02"/>
    <d v="2015-01-16T23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n v="13"/>
    <n v="8"/>
    <n v="5"/>
    <d v="2016-03-18T21:27:59"/>
    <d v="2016-05-17T21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n v="13"/>
    <n v="8"/>
    <n v="5"/>
    <d v="2015-10-06T20:44:40"/>
    <d v="2015-11-05T21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n v="13"/>
    <n v="8"/>
    <n v="5"/>
    <d v="2016-04-23T00:22:36"/>
    <d v="2016-04-29T06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n v="13"/>
    <n v="8"/>
    <n v="5"/>
    <d v="2016-01-14T19:02:06"/>
    <d v="2016-02-13T19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n v="13"/>
    <n v="8"/>
    <n v="5"/>
    <d v="2016-07-15T14:30:57"/>
    <d v="2016-08-14T14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n v="13"/>
    <n v="8"/>
    <n v="5"/>
    <d v="2015-11-30T23:08:02"/>
    <d v="2015-12-15T00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n v="13"/>
    <n v="8"/>
    <n v="5"/>
    <d v="2016-05-16T17:01:30"/>
    <d v="2016-06-17T14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n v="13"/>
    <n v="8"/>
    <n v="5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n v="13"/>
    <n v="8"/>
    <n v="5"/>
    <d v="2015-07-18T10:22:16"/>
    <d v="2015-08-17T10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n v="13"/>
    <n v="8"/>
    <n v="5"/>
    <d v="2015-03-09T08:53:21"/>
    <d v="2015-04-08T08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n v="13"/>
    <n v="8"/>
    <n v="5"/>
    <d v="2014-05-30T17:26:51"/>
    <d v="2014-06-09T17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n v="13"/>
    <n v="8"/>
    <n v="5"/>
    <d v="2014-05-29T14:09:34"/>
    <d v="2014-06-28T14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n v="13"/>
    <n v="8"/>
    <n v="5"/>
    <d v="2015-05-20T01:00:16"/>
    <d v="2015-06-19T01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n v="13"/>
    <n v="8"/>
    <n v="5"/>
    <d v="2015-11-10T14:14:56"/>
    <d v="2015-12-10T14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n v="13"/>
    <n v="8"/>
    <n v="5"/>
    <d v="2015-02-17T22:47:44"/>
    <d v="2015-03-19T21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n v="13"/>
    <n v="8"/>
    <n v="5"/>
    <d v="2017-02-13T14:38:49"/>
    <d v="2017-02-28T00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n v="13"/>
    <n v="8"/>
    <n v="5"/>
    <d v="2015-05-04T15:04:10"/>
    <d v="2015-06-03T15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n v="13"/>
    <n v="8"/>
    <n v="5"/>
    <d v="2016-10-18T03:10:26"/>
    <d v="2016-11-19T22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n v="13"/>
    <n v="8"/>
    <n v="5"/>
    <d v="2015-02-02T22:31:01"/>
    <d v="2015-03-05T04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n v="13"/>
    <n v="8"/>
    <n v="5"/>
    <d v="2016-09-06T22:27:24"/>
    <d v="2016-09-30T21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n v="13"/>
    <n v="8"/>
    <n v="5"/>
    <d v="2014-08-26T05:19:31"/>
    <d v="2014-09-28T03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n v="13"/>
    <n v="8"/>
    <n v="5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n v="13"/>
    <n v="8"/>
    <n v="5"/>
    <d v="2016-06-24T18:34:50"/>
    <d v="2016-08-23T18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n v="13"/>
    <n v="8"/>
    <n v="5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n v="13"/>
    <n v="8"/>
    <n v="5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n v="13"/>
    <n v="8"/>
    <n v="5"/>
    <d v="2016-03-31T17:48:07"/>
    <d v="2016-05-21T03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n v="15"/>
    <n v="8"/>
    <n v="7"/>
    <d v="2015-10-14T19:59:56"/>
    <d v="2015-12-13T20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n v="15"/>
    <n v="8"/>
    <n v="7"/>
    <d v="2016-03-08T02:16:04"/>
    <d v="2016-05-05T17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n v="15"/>
    <n v="8"/>
    <n v="7"/>
    <d v="2014-10-30T20:19:50"/>
    <d v="2014-11-29T21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n v="15"/>
    <n v="8"/>
    <n v="7"/>
    <d v="2014-08-29T18:04:57"/>
    <d v="2014-09-23T03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n v="15"/>
    <n v="8"/>
    <n v="7"/>
    <d v="2014-11-03T22:29:09"/>
    <d v="2014-11-23T22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n v="15"/>
    <n v="8"/>
    <n v="7"/>
    <d v="2016-10-06T14:57:47"/>
    <d v="2016-11-19T01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n v="15"/>
    <n v="8"/>
    <n v="7"/>
    <d v="2016-11-27T03:59:34"/>
    <d v="2017-01-14T03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n v="15"/>
    <n v="8"/>
    <n v="7"/>
    <d v="2016-03-21T21:11:16"/>
    <d v="2016-04-20T21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n v="15"/>
    <n v="8"/>
    <n v="7"/>
    <d v="2015-08-10T16:40:29"/>
    <d v="2015-09-14T16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n v="15"/>
    <n v="8"/>
    <n v="7"/>
    <d v="2014-12-02T16:48:55"/>
    <d v="2015-01-01T16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n v="15"/>
    <n v="8"/>
    <n v="7"/>
    <d v="2015-02-18T16:08:52"/>
    <d v="2015-04-19T15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n v="15"/>
    <n v="8"/>
    <n v="7"/>
    <d v="2016-08-08T16:15:06"/>
    <d v="2016-10-07T15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n v="15"/>
    <n v="8"/>
    <n v="7"/>
    <d v="2015-04-10T18:45:30"/>
    <d v="2015-05-10T18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n v="15"/>
    <n v="8"/>
    <n v="7"/>
    <d v="2014-09-17T15:02:59"/>
    <d v="2014-10-05T05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n v="15"/>
    <n v="8"/>
    <n v="7"/>
    <d v="2015-10-20T19:35:27"/>
    <d v="2015-11-30T17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n v="15"/>
    <n v="8"/>
    <n v="7"/>
    <d v="2015-10-08T03:27:19"/>
    <d v="2015-11-17T04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n v="15"/>
    <n v="8"/>
    <n v="7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n v="15"/>
    <n v="8"/>
    <n v="7"/>
    <d v="2016-10-22T23:17:18"/>
    <d v="2016-11-22T00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n v="15"/>
    <n v="8"/>
    <n v="7"/>
    <d v="2015-05-16T10:06:42"/>
    <d v="2015-06-16T23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n v="15"/>
    <n v="8"/>
    <n v="7"/>
    <d v="2016-08-16T17:58:47"/>
    <d v="2016-09-30T17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n v="13"/>
    <n v="8"/>
    <n v="5"/>
    <d v="2014-09-05T07:00:45"/>
    <d v="2014-10-05T07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n v="13"/>
    <n v="8"/>
    <n v="5"/>
    <d v="2014-05-21T17:06:34"/>
    <d v="2014-06-16T17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n v="13"/>
    <n v="8"/>
    <n v="5"/>
    <d v="2016-01-12T11:29:44"/>
    <d v="2016-02-02T11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n v="13"/>
    <n v="8"/>
    <n v="5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n v="13"/>
    <n v="8"/>
    <n v="5"/>
    <d v="2016-08-14T15:28:22"/>
    <d v="2016-08-25T03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n v="13"/>
    <n v="8"/>
    <n v="5"/>
    <d v="2015-07-06T08:43:27"/>
    <d v="2015-08-05T08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n v="13"/>
    <n v="8"/>
    <n v="5"/>
    <d v="2016-03-11T09:59:46"/>
    <d v="2016-04-03T17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n v="13"/>
    <n v="8"/>
    <n v="5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n v="13"/>
    <n v="8"/>
    <n v="5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n v="13"/>
    <n v="8"/>
    <n v="5"/>
    <d v="2016-05-09T15:06:59"/>
    <d v="2016-06-01T21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n v="13"/>
    <n v="8"/>
    <n v="5"/>
    <d v="2014-05-16T20:36:20"/>
    <d v="2014-07-02T03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n v="13"/>
    <n v="8"/>
    <n v="5"/>
    <d v="2015-02-20T06:39:10"/>
    <d v="2015-03-19T14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n v="13"/>
    <n v="8"/>
    <n v="5"/>
    <d v="2014-11-28T21:08:45"/>
    <d v="2014-12-23T21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n v="13"/>
    <n v="8"/>
    <n v="5"/>
    <d v="2016-03-18T21:31:12"/>
    <d v="2016-04-10T04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n v="13"/>
    <n v="8"/>
    <n v="5"/>
    <d v="2015-03-01T05:16:54"/>
    <d v="2015-03-31T04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n v="13"/>
    <n v="8"/>
    <n v="5"/>
    <d v="2016-10-22T10:50:30"/>
    <d v="2016-12-21T11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n v="13"/>
    <n v="8"/>
    <n v="5"/>
    <d v="2016-06-02T05:58:09"/>
    <d v="2016-06-16T05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n v="13"/>
    <n v="8"/>
    <n v="5"/>
    <d v="2015-10-17T19:23:42"/>
    <d v="2015-10-28T19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n v="13"/>
    <n v="8"/>
    <n v="5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n v="13"/>
    <n v="8"/>
    <n v="5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n v="13"/>
    <n v="8"/>
    <n v="5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n v="13"/>
    <n v="8"/>
    <n v="5"/>
    <d v="2015-05-12T16:12:17"/>
    <d v="2015-06-11T16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n v="13"/>
    <n v="8"/>
    <n v="5"/>
    <d v="2015-05-18T12:20:11"/>
    <d v="2015-05-31T23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n v="13"/>
    <n v="8"/>
    <n v="5"/>
    <d v="2014-06-30T15:04:27"/>
    <d v="2014-07-21T03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n v="13"/>
    <n v="8"/>
    <n v="5"/>
    <d v="2014-08-27T22:43:04"/>
    <d v="2014-09-26T22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n v="13"/>
    <n v="8"/>
    <n v="5"/>
    <d v="2014-10-02T07:04:57"/>
    <d v="2014-11-05T12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n v="13"/>
    <n v="8"/>
    <n v="5"/>
    <d v="2016-07-05T20:57:09"/>
    <d v="2016-09-03T20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n v="13"/>
    <n v="8"/>
    <n v="5"/>
    <d v="2016-05-03T14:19:42"/>
    <d v="2016-05-15T23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n v="13"/>
    <n v="8"/>
    <n v="5"/>
    <d v="2014-08-25T19:34:44"/>
    <d v="2014-09-12T19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n v="13"/>
    <n v="8"/>
    <n v="5"/>
    <d v="2014-06-12T13:46:58"/>
    <d v="2014-07-03T03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n v="13"/>
    <n v="8"/>
    <n v="5"/>
    <d v="2015-04-26T12:44:58"/>
    <d v="2015-05-31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n v="13"/>
    <n v="8"/>
    <n v="5"/>
    <d v="2014-05-27T18:16:21"/>
    <d v="2014-07-01T04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n v="13"/>
    <n v="8"/>
    <n v="5"/>
    <d v="2016-09-14T10:53:54"/>
    <d v="2016-10-05T10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n v="13"/>
    <n v="8"/>
    <n v="5"/>
    <d v="2016-01-05T15:38:10"/>
    <d v="2016-01-15T15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n v="13"/>
    <n v="8"/>
    <n v="5"/>
    <d v="2014-05-13T16:26:58"/>
    <d v="2014-06-16T06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n v="13"/>
    <n v="8"/>
    <n v="5"/>
    <d v="2016-09-20T02:48:16"/>
    <d v="2016-10-20T02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n v="13"/>
    <n v="8"/>
    <n v="5"/>
    <d v="2015-08-03T04:19:46"/>
    <d v="2015-09-02T04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n v="13"/>
    <n v="8"/>
    <n v="5"/>
    <d v="2014-04-24T14:14:19"/>
    <d v="2014-05-19T21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n v="13"/>
    <n v="8"/>
    <n v="5"/>
    <d v="2015-08-14T15:54:20"/>
    <d v="2015-08-29T03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n v="13"/>
    <n v="8"/>
    <n v="5"/>
    <d v="2014-05-28T05:14:15"/>
    <d v="2014-06-27T05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n v="13"/>
    <n v="8"/>
    <n v="5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n v="13"/>
    <n v="8"/>
    <n v="5"/>
    <d v="2015-05-23T19:50:39"/>
    <d v="2015-06-21T22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n v="13"/>
    <n v="8"/>
    <n v="5"/>
    <d v="2014-10-28T14:21:23"/>
    <d v="2014-11-27T15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n v="13"/>
    <n v="8"/>
    <n v="5"/>
    <d v="2015-01-16T16:48:49"/>
    <d v="2015-03-02T04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n v="13"/>
    <n v="8"/>
    <n v="5"/>
    <d v="2014-09-09T23:09:39"/>
    <d v="2014-09-19T00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n v="13"/>
    <n v="8"/>
    <n v="5"/>
    <d v="2015-11-01T04:35:29"/>
    <d v="2015-11-30T22:30:00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n v="13"/>
    <n v="8"/>
    <n v="5"/>
    <d v="2016-04-30T03:12:47"/>
    <d v="2016-06-06T02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n v="13"/>
    <n v="8"/>
    <n v="5"/>
    <d v="2014-12-22T20:53:30"/>
    <d v="2015-01-11T20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n v="13"/>
    <n v="8"/>
    <n v="5"/>
    <d v="2014-12-15T14:48:36"/>
    <d v="2015-02-13T14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n v="13"/>
    <n v="8"/>
    <n v="5"/>
    <d v="2016-04-19T11:10:48"/>
    <d v="2016-05-10T11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n v="13"/>
    <n v="8"/>
    <n v="5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n v="13"/>
    <n v="8"/>
    <n v="5"/>
    <d v="2014-09-15T14:26:56"/>
    <d v="2014-10-15T14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n v="13"/>
    <n v="8"/>
    <n v="5"/>
    <d v="2014-08-31T14:03:20"/>
    <d v="2014-09-30T16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n v="13"/>
    <n v="8"/>
    <n v="5"/>
    <d v="2015-05-05T12:59:53"/>
    <d v="2015-06-04T12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n v="13"/>
    <n v="8"/>
    <n v="5"/>
    <d v="2016-06-03T12:54:44"/>
    <d v="2016-07-10T22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n v="13"/>
    <n v="8"/>
    <n v="5"/>
    <d v="2016-07-05T12:06:28"/>
    <d v="2016-08-13T06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n v="13"/>
    <n v="8"/>
    <n v="5"/>
    <d v="2016-04-01T16:33:14"/>
    <d v="2016-05-31T16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n v="13"/>
    <n v="8"/>
    <n v="5"/>
    <d v="2014-06-02T13:01:54"/>
    <d v="2014-06-23T18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n v="13"/>
    <n v="8"/>
    <n v="5"/>
    <d v="2014-08-28T21:55:49"/>
    <d v="2014-09-12T21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n v="13"/>
    <n v="8"/>
    <n v="5"/>
    <d v="2016-07-01T01:09:38"/>
    <d v="2016-07-22T05:26:00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n v="13"/>
    <n v="8"/>
    <n v="5"/>
    <d v="2014-06-20T03:24:46"/>
    <d v="2014-07-04T03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n v="13"/>
    <n v="8"/>
    <n v="5"/>
    <d v="2014-05-26T16:59:06"/>
    <d v="2014-06-25T16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n v="13"/>
    <n v="8"/>
    <n v="5"/>
    <d v="2015-03-09T13:49:48"/>
    <d v="2015-04-03T13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n v="13"/>
    <n v="8"/>
    <n v="5"/>
    <d v="2014-05-20T17:22:53"/>
    <d v="2014-06-15T16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n v="13"/>
    <n v="8"/>
    <n v="5"/>
    <d v="2015-05-10T04:07:47"/>
    <d v="2015-05-31T06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n v="13"/>
    <n v="8"/>
    <n v="5"/>
    <d v="2016-05-15T17:42:46"/>
    <d v="2016-06-04T17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n v="13"/>
    <n v="8"/>
    <n v="5"/>
    <d v="2015-04-24T13:21:07"/>
    <d v="2015-05-26T03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n v="13"/>
    <n v="8"/>
    <n v="5"/>
    <d v="2015-02-01T23:53:39"/>
    <d v="2015-03-31T12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n v="13"/>
    <n v="8"/>
    <n v="5"/>
    <d v="2015-12-22T21:18:29"/>
    <d v="2016-01-21T21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n v="13"/>
    <n v="8"/>
    <n v="5"/>
    <d v="2015-04-08T20:47:29"/>
    <d v="2015-05-09T20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n v="13"/>
    <n v="8"/>
    <n v="5"/>
    <d v="2015-01-28T17:11:15"/>
    <d v="2015-02-27T17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n v="13"/>
    <n v="8"/>
    <n v="5"/>
    <d v="2015-05-23T17:31:06"/>
    <d v="2015-06-22T17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n v="13"/>
    <n v="8"/>
    <n v="5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n v="13"/>
    <n v="8"/>
    <n v="5"/>
    <d v="2014-10-15T22:28:04"/>
    <d v="2014-11-05T23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n v="13"/>
    <n v="8"/>
    <n v="5"/>
    <d v="2016-01-12T16:07:27"/>
    <d v="2016-02-11T22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n v="13"/>
    <n v="8"/>
    <n v="5"/>
    <d v="2014-10-31T18:04:22"/>
    <d v="2014-11-30T19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n v="13"/>
    <n v="8"/>
    <n v="5"/>
    <d v="2016-04-05T11:47:40"/>
    <d v="2016-05-04T23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n v="13"/>
    <n v="8"/>
    <n v="5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n v="13"/>
    <n v="8"/>
    <n v="5"/>
    <d v="2016-04-02T03:22:51"/>
    <d v="2016-04-29T21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n v="13"/>
    <n v="8"/>
    <n v="5"/>
    <d v="2016-09-19T08:21:34"/>
    <d v="2016-10-20T04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n v="13"/>
    <n v="8"/>
    <n v="5"/>
    <d v="2015-07-20T04:06:16"/>
    <d v="2015-08-19T04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n v="13"/>
    <n v="8"/>
    <n v="5"/>
    <d v="2015-02-06T04:55:12"/>
    <d v="2015-03-23T03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n v="13"/>
    <n v="8"/>
    <n v="5"/>
    <d v="2015-07-18T16:15:59"/>
    <d v="2015-08-17T16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n v="13"/>
    <n v="8"/>
    <n v="5"/>
    <d v="2014-12-10T18:04:06"/>
    <d v="2015-01-10T03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n v="13"/>
    <n v="8"/>
    <n v="5"/>
    <d v="2014-11-25T16:15:33"/>
    <d v="2015-01-24T12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n v="13"/>
    <n v="8"/>
    <n v="5"/>
    <d v="2015-04-09T00:35:08"/>
    <d v="2015-04-18T22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n v="13"/>
    <n v="8"/>
    <n v="5"/>
    <d v="2015-03-26T21:38:16"/>
    <d v="2015-05-25T21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n v="13"/>
    <n v="8"/>
    <n v="5"/>
    <d v="2015-04-28T16:38:09"/>
    <d v="2015-05-28T16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n v="13"/>
    <n v="8"/>
    <n v="5"/>
    <d v="2015-02-13T17:04:53"/>
    <d v="2015-03-23T18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n v="13"/>
    <n v="8"/>
    <n v="5"/>
    <d v="2015-10-20T16:35:03"/>
    <d v="2015-11-12T06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n v="13"/>
    <n v="8"/>
    <n v="5"/>
    <d v="2014-06-23T22:31:45"/>
    <d v="2014-07-15T22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n v="13"/>
    <n v="8"/>
    <n v="5"/>
    <d v="2016-06-27T10:47:48"/>
    <d v="2016-07-17T10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n v="13"/>
    <n v="8"/>
    <n v="5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n v="13"/>
    <n v="8"/>
    <n v="5"/>
    <d v="2015-11-17T22:05:50"/>
    <d v="2015-12-17T22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n v="13"/>
    <n v="8"/>
    <n v="5"/>
    <d v="2014-08-07T05:09:04"/>
    <d v="2014-09-06T05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n v="13"/>
    <n v="8"/>
    <n v="5"/>
    <d v="2014-06-03T17:02:44"/>
    <d v="2014-07-03T17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n v="13"/>
    <n v="8"/>
    <n v="5"/>
    <d v="2014-06-03T19:32:32"/>
    <d v="2014-07-05T03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n v="13"/>
    <n v="8"/>
    <n v="5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n v="13"/>
    <n v="8"/>
    <n v="5"/>
    <d v="2016-09-08T09:20:39"/>
    <d v="2016-10-08T09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n v="13"/>
    <n v="8"/>
    <n v="5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n v="15"/>
    <n v="8"/>
    <n v="7"/>
    <d v="2016-01-26T16:57:16"/>
    <d v="2016-02-16T05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n v="15"/>
    <n v="8"/>
    <n v="7"/>
    <d v="2016-03-29T03:03:08"/>
    <d v="2016-04-29T03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n v="15"/>
    <n v="8"/>
    <n v="7"/>
    <d v="2015-01-12T23:33:28"/>
    <d v="2015-02-10T07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n v="15"/>
    <n v="8"/>
    <n v="7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n v="15"/>
    <n v="8"/>
    <n v="7"/>
    <d v="2016-09-06T19:15:35"/>
    <d v="2016-10-16T21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n v="15"/>
    <n v="8"/>
    <n v="7"/>
    <d v="2015-05-04T19:46:40"/>
    <d v="2015-06-03T00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n v="15"/>
    <n v="8"/>
    <n v="7"/>
    <d v="2014-06-18T21:08:57"/>
    <d v="2014-07-26T04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n v="15"/>
    <n v="8"/>
    <n v="7"/>
    <d v="2016-03-16T20:48:27"/>
    <d v="2016-04-15T20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n v="15"/>
    <n v="8"/>
    <n v="7"/>
    <d v="2014-05-12T19:33:18"/>
    <d v="2014-06-11T19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n v="15"/>
    <n v="8"/>
    <n v="7"/>
    <d v="2014-11-11T20:25:15"/>
    <d v="2014-12-01T20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n v="15"/>
    <n v="8"/>
    <n v="7"/>
    <d v="2014-04-18T11:18:58"/>
    <d v="2014-05-19T05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n v="15"/>
    <n v="8"/>
    <n v="7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n v="15"/>
    <n v="8"/>
    <n v="7"/>
    <d v="2014-04-10T12:36:26"/>
    <d v="2014-05-05T12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n v="15"/>
    <n v="8"/>
    <n v="7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n v="15"/>
    <n v="8"/>
    <n v="7"/>
    <d v="2015-07-08T19:31:29"/>
    <d v="2015-08-02T19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n v="15"/>
    <n v="8"/>
    <n v="7"/>
    <d v="2015-03-02T18:00:26"/>
    <d v="2015-04-01T17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n v="15"/>
    <n v="8"/>
    <n v="7"/>
    <d v="2016-05-09T20:13:52"/>
    <d v="2016-05-29T00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n v="15"/>
    <n v="8"/>
    <n v="7"/>
    <d v="2014-06-30T18:38:02"/>
    <d v="2014-07-30T18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n v="15"/>
    <n v="8"/>
    <n v="7"/>
    <d v="2014-05-29T04:00:45"/>
    <d v="2014-07-03T04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n v="15"/>
    <n v="8"/>
    <n v="7"/>
    <d v="2015-02-15T00:28:17"/>
    <d v="2015-03-01T04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n v="15"/>
    <n v="8"/>
    <n v="7"/>
    <d v="2014-05-13T17:28:10"/>
    <d v="2014-06-12T17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n v="15"/>
    <n v="8"/>
    <n v="7"/>
    <d v="2016-03-16T14:21:19"/>
    <d v="2016-04-15T14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n v="15"/>
    <n v="8"/>
    <n v="7"/>
    <d v="2015-05-14T22:20:10"/>
    <d v="2015-06-13T22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n v="15"/>
    <n v="8"/>
    <n v="7"/>
    <d v="2016-05-03T20:34:12"/>
    <d v="2016-05-18T00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n v="15"/>
    <n v="8"/>
    <n v="7"/>
    <d v="2016-11-08T14:48:26"/>
    <d v="2016-11-29T06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n v="15"/>
    <n v="8"/>
    <n v="7"/>
    <d v="2016-10-13T00:07:27"/>
    <d v="2016-11-15T02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n v="15"/>
    <n v="8"/>
    <n v="7"/>
    <d v="2015-03-24T19:00:55"/>
    <d v="2015-04-09T19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n v="15"/>
    <n v="8"/>
    <n v="7"/>
    <d v="2015-03-12T22:37:23"/>
    <d v="2015-04-09T04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n v="15"/>
    <n v="8"/>
    <n v="7"/>
    <d v="2014-06-24T08:49:38"/>
    <d v="2014-08-01T01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n v="15"/>
    <n v="8"/>
    <n v="7"/>
    <d v="2014-09-05T02:40:21"/>
    <d v="2014-09-27T04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n v="15"/>
    <n v="8"/>
    <n v="7"/>
    <d v="2014-12-16T19:39:40"/>
    <d v="2015-02-14T19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n v="15"/>
    <n v="8"/>
    <n v="7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n v="15"/>
    <n v="8"/>
    <n v="7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n v="15"/>
    <n v="8"/>
    <n v="7"/>
    <d v="2014-08-14T21:11:25"/>
    <d v="2014-09-08T21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n v="15"/>
    <n v="8"/>
    <n v="7"/>
    <d v="2016-06-25T20:41:37"/>
    <d v="2016-07-24T23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n v="15"/>
    <n v="8"/>
    <n v="7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n v="15"/>
    <n v="8"/>
    <n v="7"/>
    <d v="2016-06-10T23:32:12"/>
    <d v="2016-07-10T23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n v="15"/>
    <n v="8"/>
    <n v="7"/>
    <d v="2016-06-27T15:19:29"/>
    <d v="2016-08-02T10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n v="15"/>
    <n v="8"/>
    <n v="7"/>
    <d v="2016-04-27T00:54:35"/>
    <d v="2016-05-27T00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n v="15"/>
    <n v="8"/>
    <n v="7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n v="15"/>
    <n v="8"/>
    <n v="7"/>
    <d v="2015-11-25T16:41:59"/>
    <d v="2015-12-23T16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n v="15"/>
    <n v="8"/>
    <n v="7"/>
    <d v="2015-05-14T19:10:18"/>
    <d v="2015-06-15T19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n v="15"/>
    <n v="8"/>
    <n v="7"/>
    <d v="2016-10-23T16:00:23"/>
    <d v="2016-11-22T17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n v="15"/>
    <n v="8"/>
    <n v="7"/>
    <d v="2014-05-07T16:36:32"/>
    <d v="2014-07-06T16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n v="15"/>
    <n v="8"/>
    <n v="7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n v="15"/>
    <n v="8"/>
    <n v="7"/>
    <d v="2014-11-25T22:32:09"/>
    <d v="2014-12-16T22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n v="15"/>
    <n v="8"/>
    <n v="7"/>
    <d v="2015-05-08T13:55:54"/>
    <d v="2015-06-07T13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n v="15"/>
    <n v="8"/>
    <n v="7"/>
    <d v="2015-07-16T10:28:10"/>
    <d v="2015-08-28T22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n v="15"/>
    <n v="8"/>
    <n v="7"/>
    <d v="2016-11-15T00:42:36"/>
    <d v="2017-01-14T00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n v="15"/>
    <n v="8"/>
    <n v="7"/>
    <d v="2015-03-21T21:09:25"/>
    <d v="2015-04-20T21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n v="15"/>
    <n v="8"/>
    <n v="7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n v="15"/>
    <n v="8"/>
    <n v="7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n v="15"/>
    <n v="8"/>
    <n v="7"/>
    <d v="2014-12-09T17:41:23"/>
    <d v="2015-01-11T04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n v="15"/>
    <n v="8"/>
    <n v="7"/>
    <d v="2014-12-02T16:13:36"/>
    <d v="2015-01-02T16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n v="15"/>
    <n v="8"/>
    <n v="7"/>
    <d v="2015-09-22T03:01:46"/>
    <d v="2015-10-22T03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n v="15"/>
    <n v="8"/>
    <n v="7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n v="15"/>
    <n v="8"/>
    <n v="7"/>
    <d v="2016-06-06T00:13:44"/>
    <d v="2016-07-31T07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n v="15"/>
    <n v="8"/>
    <n v="7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n v="15"/>
    <n v="8"/>
    <n v="7"/>
    <d v="2014-06-09T06:13:01"/>
    <d v="2014-06-29T06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n v="15"/>
    <n v="8"/>
    <n v="7"/>
    <d v="2015-03-27T21:48:59"/>
    <d v="2015-04-03T21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n v="13"/>
    <n v="8"/>
    <n v="5"/>
    <d v="2015-02-24T10:53:39"/>
    <d v="2015-04-25T09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n v="13"/>
    <n v="8"/>
    <n v="5"/>
    <d v="2014-06-10T12:38:27"/>
    <d v="2014-07-30T23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n v="13"/>
    <n v="8"/>
    <n v="5"/>
    <d v="2015-02-19T20:22:38"/>
    <d v="2015-03-21T19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n v="13"/>
    <n v="8"/>
    <n v="5"/>
    <d v="2016-04-27T15:02:53"/>
    <d v="2016-05-31T11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n v="13"/>
    <n v="8"/>
    <n v="5"/>
    <d v="2015-04-15T18:01:48"/>
    <d v="2015-06-01T03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n v="13"/>
    <n v="8"/>
    <n v="5"/>
    <d v="2016-05-07T06:37:01"/>
    <d v="2016-06-14T21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n v="13"/>
    <n v="8"/>
    <n v="5"/>
    <d v="2015-02-23T21:41:52"/>
    <d v="2015-04-01T03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n v="13"/>
    <n v="8"/>
    <n v="5"/>
    <d v="2015-07-22T06:14:17"/>
    <d v="2015-08-20T23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n v="13"/>
    <n v="8"/>
    <n v="5"/>
    <d v="2014-06-17T16:33:43"/>
    <d v="2014-07-17T16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n v="13"/>
    <n v="8"/>
    <n v="5"/>
    <d v="2015-10-07T16:43:36"/>
    <d v="2015-10-24T03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n v="13"/>
    <n v="8"/>
    <n v="5"/>
    <d v="2015-02-10T20:13:02"/>
    <d v="2015-03-12T19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n v="13"/>
    <n v="8"/>
    <n v="5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n v="13"/>
    <n v="8"/>
    <n v="5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n v="13"/>
    <n v="8"/>
    <n v="5"/>
    <d v="2015-12-03T04:20:07"/>
    <d v="2016-01-04T04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n v="13"/>
    <n v="8"/>
    <n v="5"/>
    <d v="2015-11-21T20:06:57"/>
    <d v="2016-01-19T22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n v="13"/>
    <n v="8"/>
    <n v="5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n v="13"/>
    <n v="8"/>
    <n v="5"/>
    <d v="2016-07-20T15:01:43"/>
    <d v="2016-08-01T13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n v="13"/>
    <n v="8"/>
    <n v="5"/>
    <d v="2015-05-27T01:40:14"/>
    <d v="2015-06-17T01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n v="13"/>
    <n v="8"/>
    <n v="5"/>
    <d v="2015-04-07T10:09:54"/>
    <d v="2015-05-07T10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n v="13"/>
    <n v="8"/>
    <n v="5"/>
    <d v="2015-01-30T22:16:41"/>
    <d v="2015-03-27T00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n v="13"/>
    <n v="8"/>
    <n v="5"/>
    <d v="2014-11-01T12:39:47"/>
    <d v="2014-12-31T13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n v="13"/>
    <n v="8"/>
    <n v="5"/>
    <d v="2016-08-11T20:46:11"/>
    <d v="2016-08-31T20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n v="13"/>
    <n v="8"/>
    <n v="5"/>
    <d v="2016-05-13T17:46:51"/>
    <d v="2016-05-27T17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n v="13"/>
    <n v="8"/>
    <n v="5"/>
    <d v="2014-10-15T20:22:25"/>
    <d v="2014-11-05T21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n v="13"/>
    <n v="8"/>
    <n v="5"/>
    <d v="2016-01-06T02:45:35"/>
    <d v="2016-02-20T02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n v="13"/>
    <n v="8"/>
    <n v="5"/>
    <d v="2014-11-20T20:56:12"/>
    <d v="2014-12-01T19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n v="13"/>
    <n v="8"/>
    <n v="5"/>
    <d v="2015-05-19T10:41:07"/>
    <d v="2015-06-18T10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n v="13"/>
    <n v="8"/>
    <n v="5"/>
    <d v="2016-03-31T22:36:48"/>
    <d v="2016-04-21T22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n v="13"/>
    <n v="8"/>
    <n v="5"/>
    <d v="2016-07-02T22:14:12"/>
    <d v="2016-08-03T04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n v="13"/>
    <n v="8"/>
    <n v="5"/>
    <d v="2015-05-28T18:22:38"/>
    <d v="2015-07-03T18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n v="13"/>
    <n v="8"/>
    <n v="5"/>
    <d v="2015-04-22T17:03:29"/>
    <d v="2015-05-22T17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n v="13"/>
    <n v="8"/>
    <n v="5"/>
    <d v="2015-05-31T03:25:24"/>
    <d v="2015-07-30T03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n v="13"/>
    <n v="8"/>
    <n v="5"/>
    <d v="2016-03-03T16:50:29"/>
    <d v="2016-03-28T15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n v="13"/>
    <n v="8"/>
    <n v="5"/>
    <d v="2014-05-21T18:51:27"/>
    <d v="2014-07-20T18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n v="13"/>
    <n v="8"/>
    <n v="5"/>
    <d v="2014-04-11T11:50:52"/>
    <d v="2014-05-11T11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n v="13"/>
    <n v="8"/>
    <n v="5"/>
    <d v="2014-05-07T01:44:24"/>
    <d v="2014-06-01T01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n v="13"/>
    <n v="8"/>
    <n v="5"/>
    <d v="2014-05-07T14:48:54"/>
    <d v="2014-06-03T06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n v="13"/>
    <n v="8"/>
    <n v="5"/>
    <d v="2015-09-01T15:02:54"/>
    <d v="2015-10-01T15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n v="13"/>
    <n v="8"/>
    <n v="5"/>
    <d v="2014-09-03T05:19:02"/>
    <d v="2014-10-04T06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n v="13"/>
    <n v="8"/>
    <n v="5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n v="13"/>
    <n v="8"/>
    <n v="5"/>
    <d v="2015-09-18T19:36:29"/>
    <d v="2015-10-18T19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n v="13"/>
    <n v="8"/>
    <n v="5"/>
    <d v="2015-05-12T18:24:44"/>
    <d v="2015-06-11T18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n v="13"/>
    <n v="8"/>
    <n v="5"/>
    <d v="2014-12-02T02:59:03"/>
    <d v="2015-01-01T02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n v="13"/>
    <n v="8"/>
    <n v="5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n v="13"/>
    <n v="8"/>
    <n v="5"/>
    <d v="2015-03-02T04:34:36"/>
    <d v="2015-03-27T03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n v="13"/>
    <n v="8"/>
    <n v="5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n v="13"/>
    <n v="8"/>
    <n v="5"/>
    <d v="2015-04-09T21:14:18"/>
    <d v="2015-05-09T21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n v="13"/>
    <n v="8"/>
    <n v="5"/>
    <d v="2015-02-24T23:17:51"/>
    <d v="2015-03-26T22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n v="13"/>
    <n v="8"/>
    <n v="5"/>
    <d v="2015-02-06T17:50:03"/>
    <d v="2015-03-08T16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n v="13"/>
    <n v="8"/>
    <n v="5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n v="13"/>
    <n v="8"/>
    <n v="5"/>
    <d v="2015-05-04T10:20:44"/>
    <d v="2015-05-22T21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n v="13"/>
    <n v="8"/>
    <n v="5"/>
    <d v="2014-05-30T21:26:47"/>
    <d v="2014-06-25T21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n v="13"/>
    <n v="8"/>
    <n v="5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n v="13"/>
    <n v="8"/>
    <n v="5"/>
    <d v="2014-10-02T14:09:37"/>
    <d v="2014-11-12T21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n v="13"/>
    <n v="8"/>
    <n v="5"/>
    <d v="2016-08-29T06:15:56"/>
    <d v="2016-09-12T16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n v="13"/>
    <n v="8"/>
    <n v="5"/>
    <d v="2015-09-06T15:11:45"/>
    <d v="2015-11-05T16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n v="13"/>
    <n v="8"/>
    <n v="5"/>
    <d v="2015-10-18T21:24:14"/>
    <d v="2015-11-17T22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n v="13"/>
    <n v="8"/>
    <n v="5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n v="13"/>
    <n v="8"/>
    <n v="5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n v="13"/>
    <n v="8"/>
    <n v="5"/>
    <d v="2016-05-19T19:32:19"/>
    <d v="2016-06-18T19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n v="15"/>
    <n v="8"/>
    <n v="7"/>
    <d v="2014-08-14T15:50:05"/>
    <d v="2014-09-08T15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n v="15"/>
    <n v="8"/>
    <n v="7"/>
    <d v="2015-02-12T17:23:12"/>
    <d v="2015-03-14T03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n v="15"/>
    <n v="8"/>
    <n v="7"/>
    <d v="2014-06-03T04:07:58"/>
    <d v="2014-07-03T04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n v="15"/>
    <n v="8"/>
    <n v="7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n v="15"/>
    <n v="8"/>
    <n v="7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n v="15"/>
    <n v="8"/>
    <n v="7"/>
    <d v="2015-09-08T16:42:15"/>
    <d v="2015-10-08T16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n v="15"/>
    <n v="8"/>
    <n v="7"/>
    <d v="2015-01-03T00:23:42"/>
    <d v="2015-01-24T01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n v="15"/>
    <n v="8"/>
    <n v="7"/>
    <d v="2016-09-02T08:19:25"/>
    <d v="2016-09-03T10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n v="15"/>
    <n v="8"/>
    <n v="7"/>
    <d v="2016-01-03T14:58:48"/>
    <d v="2016-02-02T14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n v="15"/>
    <n v="8"/>
    <n v="7"/>
    <d v="2016-11-08T16:15:52"/>
    <d v="2016-12-08T16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n v="15"/>
    <n v="8"/>
    <n v="7"/>
    <d v="2015-05-30T19:39:06"/>
    <d v="2015-06-30T03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n v="15"/>
    <n v="8"/>
    <n v="7"/>
    <d v="2014-12-26T20:39:56"/>
    <d v="2015-01-25T20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n v="15"/>
    <n v="8"/>
    <n v="7"/>
    <d v="2014-06-25T19:33:40"/>
    <d v="2014-07-30T23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n v="15"/>
    <n v="8"/>
    <n v="7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n v="15"/>
    <n v="8"/>
    <n v="7"/>
    <d v="2016-01-04T23:36:10"/>
    <d v="2016-01-31T23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n v="15"/>
    <n v="8"/>
    <n v="7"/>
    <d v="2014-08-03T14:27:49"/>
    <d v="2014-09-02T14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n v="15"/>
    <n v="8"/>
    <n v="7"/>
    <d v="2015-03-02T18:59:52"/>
    <d v="2015-03-27T17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n v="15"/>
    <n v="8"/>
    <n v="7"/>
    <d v="2016-04-09T22:49:51"/>
    <d v="2016-05-09T22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n v="15"/>
    <n v="8"/>
    <n v="7"/>
    <d v="2014-11-11T05:28:22"/>
    <d v="2014-12-11T05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n v="15"/>
    <n v="8"/>
    <n v="7"/>
    <d v="2015-03-16T20:35:29"/>
    <d v="2015-05-01T22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n v="13"/>
    <n v="8"/>
    <n v="5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n v="13"/>
    <n v="8"/>
    <n v="5"/>
    <d v="2014-12-04T00:07:10"/>
    <d v="2015-01-04T23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n v="13"/>
    <n v="8"/>
    <n v="5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n v="13"/>
    <n v="8"/>
    <n v="5"/>
    <d v="2015-02-21T03:10:44"/>
    <d v="2015-03-23T04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n v="13"/>
    <n v="8"/>
    <n v="5"/>
    <d v="2014-08-16T15:39:17"/>
    <d v="2014-08-24T07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n v="13"/>
    <n v="8"/>
    <n v="5"/>
    <d v="2014-05-20T15:47:20"/>
    <d v="2014-07-01T06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n v="13"/>
    <n v="8"/>
    <n v="5"/>
    <d v="2016-11-05T23:00:12"/>
    <d v="2016-12-06T04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n v="13"/>
    <n v="8"/>
    <n v="5"/>
    <d v="2015-01-28T06:00:18"/>
    <d v="2015-02-28T06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n v="13"/>
    <n v="8"/>
    <n v="5"/>
    <d v="2014-06-03T04:36:18"/>
    <d v="2014-06-17T04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n v="13"/>
    <n v="8"/>
    <n v="5"/>
    <d v="2014-12-09T20:58:03"/>
    <d v="2015-01-08T20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n v="13"/>
    <n v="8"/>
    <n v="5"/>
    <d v="2015-07-08T11:34:30"/>
    <d v="2015-08-17T16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n v="13"/>
    <n v="8"/>
    <n v="5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n v="13"/>
    <n v="8"/>
    <n v="5"/>
    <d v="2015-05-12T02:13:11"/>
    <d v="2015-06-11T02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n v="13"/>
    <n v="8"/>
    <n v="5"/>
    <d v="2015-11-09T19:49:59"/>
    <d v="2015-12-1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n v="13"/>
    <n v="8"/>
    <n v="5"/>
    <d v="2016-10-20T11:14:02"/>
    <d v="2016-11-14T12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n v="13"/>
    <n v="8"/>
    <n v="5"/>
    <d v="2015-07-01T00:16:05"/>
    <d v="2015-08-14T19:38:00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n v="13"/>
    <n v="8"/>
    <n v="5"/>
    <d v="2015-04-01T05:30:00"/>
    <d v="2015-04-15T05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n v="13"/>
    <n v="8"/>
    <n v="5"/>
    <d v="2015-04-30T14:58:23"/>
    <d v="2015-06-11T23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n v="13"/>
    <n v="8"/>
    <n v="5"/>
    <d v="2015-05-19T22:01:33"/>
    <d v="2015-06-26T13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n v="13"/>
    <n v="8"/>
    <n v="5"/>
    <d v="2014-09-24T19:40:06"/>
    <d v="2014-10-26T20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n v="13"/>
    <n v="8"/>
    <n v="5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n v="13"/>
    <n v="8"/>
    <n v="5"/>
    <d v="2014-08-12T08:37:22"/>
    <d v="2014-09-11T08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n v="13"/>
    <n v="8"/>
    <n v="5"/>
    <d v="2015-08-08T18:09:57"/>
    <d v="2015-09-07T18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n v="13"/>
    <n v="8"/>
    <n v="5"/>
    <d v="2014-10-27T19:29:37"/>
    <d v="2014-11-26T20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n v="13"/>
    <n v="8"/>
    <n v="5"/>
    <d v="2015-02-24T06:28:50"/>
    <d v="2015-04-25T04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n v="13"/>
    <n v="8"/>
    <n v="5"/>
    <d v="2015-10-31T05:04:09"/>
    <d v="2015-11-30T06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n v="13"/>
    <n v="8"/>
    <n v="5"/>
    <d v="2015-04-20T19:39:16"/>
    <d v="2015-05-10T22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n v="13"/>
    <n v="8"/>
    <n v="5"/>
    <d v="2016-05-02T23:38:29"/>
    <d v="2016-06-01T23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n v="13"/>
    <n v="8"/>
    <n v="5"/>
    <d v="2016-05-04T11:19:12"/>
    <d v="2016-06-03T11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n v="13"/>
    <n v="8"/>
    <n v="5"/>
    <d v="2014-08-12T12:39:21"/>
    <d v="2014-09-11T12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n v="13"/>
    <n v="8"/>
    <n v="5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n v="13"/>
    <n v="8"/>
    <n v="5"/>
    <d v="2015-12-20T16:26:13"/>
    <d v="2016-01-18T00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n v="13"/>
    <n v="8"/>
    <n v="5"/>
    <d v="2016-10-14T09:17:40"/>
    <d v="2016-11-13T10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n v="13"/>
    <n v="8"/>
    <n v="5"/>
    <d v="2014-10-14T13:00:55"/>
    <d v="2014-10-26T18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n v="13"/>
    <n v="8"/>
    <n v="5"/>
    <d v="2015-01-16T18:26:50"/>
    <d v="2015-03-02T23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n v="13"/>
    <n v="8"/>
    <n v="5"/>
    <d v="2015-03-12T23:31:11"/>
    <d v="2015-04-09T23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n v="13"/>
    <n v="8"/>
    <n v="5"/>
    <d v="2014-05-27T23:02:02"/>
    <d v="2014-06-26T23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n v="13"/>
    <n v="8"/>
    <n v="5"/>
    <d v="2014-06-30T20:53:59"/>
    <d v="2014-07-30T20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n v="13"/>
    <n v="8"/>
    <n v="5"/>
    <d v="2014-11-27T02:02:28"/>
    <d v="2014-12-27T02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n v="13"/>
    <n v="8"/>
    <n v="5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n v="13"/>
    <n v="8"/>
    <n v="5"/>
    <d v="2015-09-18T16:23:47"/>
    <d v="2015-10-16T04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n v="13"/>
    <n v="8"/>
    <n v="5"/>
    <d v="2016-08-19T19:51:05"/>
    <d v="2016-09-18T19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n v="13"/>
    <n v="8"/>
    <n v="5"/>
    <d v="2016-03-04T08:07:48"/>
    <d v="2016-04-01T06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n v="13"/>
    <n v="8"/>
    <n v="5"/>
    <d v="2015-08-12T03:38:27"/>
    <d v="2015-09-06T03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n v="13"/>
    <n v="8"/>
    <n v="5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n v="13"/>
    <n v="8"/>
    <n v="5"/>
    <d v="2016-06-17T23:14:22"/>
    <d v="2016-07-17T00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n v="13"/>
    <n v="8"/>
    <n v="5"/>
    <d v="2015-08-17T16:07:19"/>
    <d v="2015-10-01T13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n v="13"/>
    <n v="8"/>
    <n v="5"/>
    <d v="2015-08-05T15:45:46"/>
    <d v="2015-10-04T15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n v="13"/>
    <n v="8"/>
    <n v="5"/>
    <d v="2016-11-01T06:18:40"/>
    <d v="2016-12-01T07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n v="13"/>
    <n v="8"/>
    <n v="5"/>
    <d v="2016-06-13T15:09:20"/>
    <d v="2016-07-11T15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n v="13"/>
    <n v="8"/>
    <n v="5"/>
    <d v="2015-05-27T21:44:14"/>
    <d v="2015-06-27T21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n v="13"/>
    <n v="8"/>
    <n v="5"/>
    <d v="2014-10-03T09:36:19"/>
    <d v="2014-10-07T04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n v="13"/>
    <n v="8"/>
    <n v="5"/>
    <d v="2014-11-18T11:49:11"/>
    <d v="2015-01-02T11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n v="13"/>
    <n v="8"/>
    <n v="5"/>
    <d v="2014-10-28T14:05:37"/>
    <d v="2014-11-25T01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n v="13"/>
    <n v="8"/>
    <n v="5"/>
    <d v="2015-04-17T21:41:54"/>
    <d v="2015-06-16T21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n v="13"/>
    <n v="8"/>
    <n v="5"/>
    <d v="2015-10-02T18:41:08"/>
    <d v="2015-11-02T16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n v="13"/>
    <n v="8"/>
    <n v="5"/>
    <d v="2015-07-28T15:54:35"/>
    <d v="2015-08-27T15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n v="13"/>
    <n v="8"/>
    <n v="5"/>
    <d v="2015-04-15T19:14:28"/>
    <d v="2015-05-15T19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n v="13"/>
    <n v="8"/>
    <n v="5"/>
    <d v="2015-01-27T20:00:22"/>
    <d v="2015-02-28T08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n v="13"/>
    <n v="8"/>
    <n v="5"/>
    <d v="2016-09-02T03:25:44"/>
    <d v="2016-10-02T03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n v="13"/>
    <n v="8"/>
    <n v="5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n v="13"/>
    <n v="8"/>
    <n v="5"/>
    <d v="2015-01-12T02:53:41"/>
    <d v="2015-02-11T02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n v="13"/>
    <n v="8"/>
    <n v="5"/>
    <d v="2016-03-10T16:51:20"/>
    <d v="2016-04-08T18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n v="13"/>
    <n v="8"/>
    <n v="5"/>
    <d v="2016-03-04T19:49:02"/>
    <d v="2016-05-03T18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n v="13"/>
    <n v="8"/>
    <n v="5"/>
    <d v="2015-08-27T18:58:10"/>
    <d v="2015-10-26T18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n v="13"/>
    <n v="8"/>
    <n v="5"/>
    <d v="2016-06-29T01:09:46"/>
    <d v="2016-07-29T23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n v="13"/>
    <n v="8"/>
    <n v="5"/>
    <d v="2014-05-15T15:37:44"/>
    <d v="2014-07-14T15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n v="13"/>
    <n v="8"/>
    <n v="5"/>
    <d v="2015-10-29T20:22:21"/>
    <d v="2015-11-28T21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n v="13"/>
    <n v="8"/>
    <n v="5"/>
    <d v="2016-03-28T22:22:07"/>
    <d v="2016-04-25T00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n v="13"/>
    <n v="8"/>
    <n v="5"/>
    <d v="2016-05-23T23:25:54"/>
    <d v="2016-07-08T23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n v="13"/>
    <n v="8"/>
    <n v="5"/>
    <d v="2014-06-26T22:48:32"/>
    <d v="2014-08-02T14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n v="13"/>
    <n v="8"/>
    <n v="5"/>
    <d v="2014-08-29T18:55:56"/>
    <d v="2014-09-28T18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n v="13"/>
    <n v="8"/>
    <n v="5"/>
    <d v="2015-12-04T20:17:36"/>
    <d v="2016-01-03T20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n v="13"/>
    <n v="8"/>
    <n v="5"/>
    <d v="2014-04-16T21:23:30"/>
    <d v="2014-05-08T21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n v="13"/>
    <n v="8"/>
    <n v="5"/>
    <d v="2015-11-03T14:54:54"/>
    <d v="2015-11-28T14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n v="13"/>
    <n v="8"/>
    <n v="5"/>
    <d v="2015-10-19T03:41:57"/>
    <d v="2015-11-18T04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n v="13"/>
    <n v="8"/>
    <n v="5"/>
    <d v="2015-02-18T17:19:46"/>
    <d v="2015-04-19T16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n v="13"/>
    <n v="8"/>
    <n v="5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n v="13"/>
    <n v="8"/>
    <n v="5"/>
    <d v="2014-06-11T17:04:38"/>
    <d v="2014-07-24T02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n v="13"/>
    <n v="8"/>
    <n v="5"/>
    <d v="2017-02-04T06:58:27"/>
    <d v="2017-03-06T06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n v="13"/>
    <n v="8"/>
    <n v="5"/>
    <d v="2016-03-23T19:34:33"/>
    <d v="2016-05-22T19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n v="13"/>
    <n v="8"/>
    <n v="5"/>
    <d v="2016-08-19T20:30:46"/>
    <d v="2016-08-29T03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n v="13"/>
    <n v="8"/>
    <n v="5"/>
    <d v="2016-03-18T20:43:31"/>
    <d v="2016-04-17T20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n v="13"/>
    <n v="8"/>
    <n v="5"/>
    <d v="2014-06-21T12:52:06"/>
    <d v="2014-07-21T12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n v="13"/>
    <n v="8"/>
    <n v="5"/>
    <d v="2014-12-08T01:37:14"/>
    <d v="2015-02-06T01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n v="13"/>
    <n v="8"/>
    <n v="5"/>
    <d v="2016-04-09T16:25:10"/>
    <d v="2016-05-09T04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n v="13"/>
    <n v="8"/>
    <n v="5"/>
    <d v="2016-05-03T13:07:28"/>
    <d v="2016-06-02T13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n v="13"/>
    <n v="8"/>
    <n v="5"/>
    <d v="2016-06-13T20:48:18"/>
    <d v="2016-07-13T20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n v="13"/>
    <n v="8"/>
    <n v="5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n v="13"/>
    <n v="8"/>
    <n v="5"/>
    <d v="2016-06-22T18:55:32"/>
    <d v="2016-07-22T18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n v="13"/>
    <n v="8"/>
    <n v="5"/>
    <d v="2014-12-02T15:25:53"/>
    <d v="2015-01-31T15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n v="13"/>
    <n v="8"/>
    <n v="5"/>
    <d v="2015-03-06T21:40:57"/>
    <d v="2015-03-29T20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n v="13"/>
    <n v="8"/>
    <n v="5"/>
    <d v="2014-06-05T14:22:27"/>
    <d v="2014-07-05T14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n v="13"/>
    <n v="8"/>
    <n v="5"/>
    <d v="2016-05-18T04:19:09"/>
    <d v="2016-07-17T04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n v="13"/>
    <n v="8"/>
    <n v="5"/>
    <d v="2015-05-08T19:26:20"/>
    <d v="2015-07-07T19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n v="13"/>
    <n v="8"/>
    <n v="5"/>
    <d v="2014-04-18T20:52:36"/>
    <d v="2014-05-20T06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n v="13"/>
    <n v="8"/>
    <n v="5"/>
    <d v="2014-10-08T23:07:24"/>
    <d v="2014-11-08T00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n v="13"/>
    <n v="8"/>
    <n v="5"/>
    <d v="2016-01-30T16:58:40"/>
    <d v="2016-02-20T21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n v="13"/>
    <n v="8"/>
    <n v="5"/>
    <d v="2016-04-07T13:09:54"/>
    <d v="2016-05-06T13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n v="13"/>
    <n v="8"/>
    <n v="5"/>
    <d v="2014-05-06T22:11:30"/>
    <d v="2014-05-16T22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n v="13"/>
    <n v="8"/>
    <n v="5"/>
    <d v="2015-08-14T01:56:53"/>
    <d v="2015-08-29T01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n v="13"/>
    <n v="8"/>
    <n v="5"/>
    <d v="2015-10-09T17:59:41"/>
    <d v="2015-11-08T18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n v="13"/>
    <n v="8"/>
    <n v="5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n v="13"/>
    <n v="8"/>
    <n v="5"/>
    <d v="2015-05-01T15:28:02"/>
    <d v="2015-05-31T15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n v="13"/>
    <n v="8"/>
    <n v="5"/>
    <d v="2015-10-12T22:34:19"/>
    <d v="2015-12-11T23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n v="13"/>
    <n v="8"/>
    <n v="5"/>
    <d v="2015-04-13T20:45:12"/>
    <d v="2015-05-13T20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n v="13"/>
    <n v="8"/>
    <n v="5"/>
    <d v="2014-06-19T09:21:30"/>
    <d v="2014-07-19T09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n v="13"/>
    <n v="8"/>
    <n v="5"/>
    <d v="2015-01-15T16:24:37"/>
    <d v="2015-02-14T11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n v="13"/>
    <n v="8"/>
    <n v="5"/>
    <d v="2014-11-07T06:24:24"/>
    <d v="2014-11-20T16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n v="13"/>
    <n v="8"/>
    <n v="5"/>
    <d v="2015-03-06T09:23:41"/>
    <d v="2015-04-05T08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n v="13"/>
    <n v="8"/>
    <n v="5"/>
    <d v="2015-02-26T23:07:06"/>
    <d v="2015-03-28T22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n v="13"/>
    <n v="8"/>
    <n v="5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n v="13"/>
    <n v="8"/>
    <n v="5"/>
    <d v="2016-03-08T15:29:18"/>
    <d v="2016-05-07T14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n v="13"/>
    <n v="8"/>
    <n v="5"/>
    <d v="2017-02-09T23:08:28"/>
    <d v="2017-03-01T19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n v="13"/>
    <n v="8"/>
    <n v="5"/>
    <d v="2014-08-28T01:02:41"/>
    <d v="2014-09-27T01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n v="13"/>
    <n v="8"/>
    <n v="5"/>
    <d v="2015-01-16T14:05:47"/>
    <d v="2015-02-15T14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n v="13"/>
    <n v="8"/>
    <n v="5"/>
    <d v="2014-09-08T03:54:17"/>
    <d v="2014-10-08T03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n v="13"/>
    <n v="8"/>
    <n v="5"/>
    <d v="2014-08-21T19:23:05"/>
    <d v="2014-10-20T19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n v="13"/>
    <n v="8"/>
    <n v="5"/>
    <d v="2016-01-22T18:33:07"/>
    <d v="2016-02-16T18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n v="13"/>
    <n v="8"/>
    <n v="5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n v="13"/>
    <n v="8"/>
    <n v="5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n v="13"/>
    <n v="8"/>
    <n v="5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n v="13"/>
    <n v="8"/>
    <n v="5"/>
    <d v="2014-10-09T18:29:26"/>
    <d v="2014-10-26T18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n v="13"/>
    <n v="8"/>
    <n v="5"/>
    <d v="2014-12-29T13:04:38"/>
    <d v="2015-01-28T13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n v="13"/>
    <n v="8"/>
    <n v="5"/>
    <d v="2015-04-02T13:04:09"/>
    <d v="2015-05-02T13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n v="13"/>
    <n v="8"/>
    <n v="5"/>
    <d v="2015-01-17T07:13:43"/>
    <d v="2015-02-16T07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n v="13"/>
    <n v="8"/>
    <n v="5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n v="13"/>
    <n v="8"/>
    <n v="5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n v="13"/>
    <n v="8"/>
    <n v="5"/>
    <d v="2014-08-18T20:56:40"/>
    <d v="2014-09-17T20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n v="13"/>
    <n v="8"/>
    <n v="5"/>
    <d v="2014-08-05T16:07:54"/>
    <d v="2014-09-04T16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n v="13"/>
    <n v="8"/>
    <n v="5"/>
    <d v="2016-09-07T21:51:48"/>
    <d v="2016-10-07T21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n v="13"/>
    <n v="8"/>
    <n v="5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n v="13"/>
    <n v="8"/>
    <n v="5"/>
    <d v="2015-02-22T04:34:59"/>
    <d v="2015-03-24T03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n v="13"/>
    <n v="8"/>
    <n v="5"/>
    <d v="2014-08-27T21:52:38"/>
    <d v="2014-10-26T21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n v="13"/>
    <n v="8"/>
    <n v="5"/>
    <d v="2014-12-17T14:01:07"/>
    <d v="2015-02-01T02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n v="13"/>
    <n v="8"/>
    <n v="5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n v="13"/>
    <n v="8"/>
    <n v="5"/>
    <d v="2015-08-01T16:04:57"/>
    <d v="2015-08-31T16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n v="13"/>
    <n v="8"/>
    <n v="5"/>
    <d v="2015-05-27T05:42:16"/>
    <d v="2015-07-26T05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n v="13"/>
    <n v="8"/>
    <n v="5"/>
    <d v="2015-10-05T15:43:59"/>
    <d v="2015-12-04T16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n v="13"/>
    <n v="8"/>
    <n v="5"/>
    <d v="2017-02-02T23:18:01"/>
    <d v="2017-02-23T01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n v="13"/>
    <n v="8"/>
    <n v="5"/>
    <d v="2014-05-06T22:31:40"/>
    <d v="2014-06-05T22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n v="13"/>
    <n v="8"/>
    <n v="5"/>
    <d v="2015-11-14T00:36:10"/>
    <d v="2015-12-14T00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n v="13"/>
    <n v="8"/>
    <n v="5"/>
    <d v="2016-01-05T15:43:19"/>
    <d v="2016-02-03T18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n v="13"/>
    <n v="8"/>
    <n v="5"/>
    <d v="2014-10-29T14:02:44"/>
    <d v="2014-12-18T15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n v="13"/>
    <n v="8"/>
    <n v="5"/>
    <d v="2015-10-16T19:25:16"/>
    <d v="2015-12-15T20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n v="13"/>
    <n v="8"/>
    <n v="5"/>
    <d v="2016-09-01T06:27:04"/>
    <d v="2016-10-02T09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n v="13"/>
    <n v="8"/>
    <n v="5"/>
    <d v="2015-03-04T22:44:10"/>
    <d v="2015-04-03T21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n v="13"/>
    <n v="8"/>
    <n v="5"/>
    <d v="2014-09-21T21:11:27"/>
    <d v="2014-10-21T21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n v="13"/>
    <n v="8"/>
    <n v="5"/>
    <d v="2014-06-14T22:29:24"/>
    <d v="2014-07-01T22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n v="13"/>
    <n v="8"/>
    <n v="5"/>
    <d v="2016-05-07T01:41:55"/>
    <d v="2016-05-24T14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n v="13"/>
    <n v="8"/>
    <n v="5"/>
    <d v="2014-08-18T19:10:10"/>
    <d v="2014-10-17T19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n v="13"/>
    <n v="8"/>
    <n v="5"/>
    <d v="2015-10-28T16:06:07"/>
    <d v="2015-12-01T05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n v="13"/>
    <n v="8"/>
    <n v="5"/>
    <d v="2015-05-20T05:33:24"/>
    <d v="2015-07-18T03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n v="13"/>
    <n v="8"/>
    <n v="5"/>
    <d v="2016-07-08T11:22:34"/>
    <d v="2016-09-06T11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n v="13"/>
    <n v="8"/>
    <n v="5"/>
    <d v="2014-12-22T02:01:04"/>
    <d v="2015-01-20T19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n v="13"/>
    <n v="8"/>
    <n v="5"/>
    <d v="2014-11-05T22:58:45"/>
    <d v="2014-11-20T22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n v="13"/>
    <n v="8"/>
    <n v="5"/>
    <d v="2015-03-11T05:16:22"/>
    <d v="2015-04-10T05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n v="13"/>
    <n v="8"/>
    <n v="5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n v="13"/>
    <n v="8"/>
    <n v="5"/>
    <d v="2014-09-22T15:36:50"/>
    <d v="2014-10-22T15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n v="13"/>
    <n v="8"/>
    <n v="5"/>
    <d v="2014-12-18T00:32:23"/>
    <d v="2015-01-11T01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n v="13"/>
    <n v="8"/>
    <n v="5"/>
    <d v="2016-03-07T12:13:07"/>
    <d v="2016-04-11T11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n v="13"/>
    <n v="8"/>
    <n v="5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n v="13"/>
    <n v="8"/>
    <n v="5"/>
    <d v="2014-09-23T15:16:31"/>
    <d v="2014-10-23T15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n v="13"/>
    <n v="8"/>
    <n v="5"/>
    <d v="2014-05-02T19:26:37"/>
    <d v="2014-05-09T06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n v="13"/>
    <n v="8"/>
    <n v="5"/>
    <d v="2014-08-14T21:05:16"/>
    <d v="2014-10-13T21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n v="13"/>
    <n v="8"/>
    <n v="5"/>
    <d v="2014-10-16T16:33:48"/>
    <d v="2014-11-15T20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n v="13"/>
    <n v="8"/>
    <n v="5"/>
    <d v="2016-08-31T20:11:25"/>
    <d v="2016-10-01T04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n v="13"/>
    <n v="8"/>
    <n v="5"/>
    <d v="2014-05-20T15:33:51"/>
    <d v="2014-06-19T15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n v="13"/>
    <n v="8"/>
    <n v="5"/>
    <d v="2016-06-13T22:23:59"/>
    <d v="2016-07-03T19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n v="13"/>
    <n v="8"/>
    <n v="5"/>
    <d v="2015-11-02T23:14:40"/>
    <d v="2015-11-25T23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n v="13"/>
    <n v="8"/>
    <n v="5"/>
    <d v="2016-03-17T01:27:24"/>
    <d v="2016-04-01T03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n v="13"/>
    <n v="8"/>
    <n v="5"/>
    <d v="2014-08-15T15:22:32"/>
    <d v="2014-09-16T03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n v="13"/>
    <n v="8"/>
    <n v="5"/>
    <d v="2014-05-20T16:40:56"/>
    <d v="2014-06-23T16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n v="13"/>
    <n v="8"/>
    <n v="5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n v="13"/>
    <n v="8"/>
    <n v="5"/>
    <d v="2016-06-02T17:44:28"/>
    <d v="2016-07-02T17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n v="13"/>
    <n v="8"/>
    <n v="5"/>
    <d v="2014-05-28T16:21:24"/>
    <d v="2014-06-27T16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n v="13"/>
    <n v="8"/>
    <n v="5"/>
    <d v="2015-03-30T14:07:06"/>
    <d v="2015-04-29T14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n v="13"/>
    <n v="8"/>
    <n v="5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n v="13"/>
    <n v="8"/>
    <n v="5"/>
    <d v="2016-04-19T00:56:28"/>
    <d v="2016-05-19T00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n v="13"/>
    <n v="8"/>
    <n v="5"/>
    <d v="2015-08-19T02:49:10"/>
    <d v="2015-09-28T02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n v="13"/>
    <n v="8"/>
    <n v="5"/>
    <d v="2016-12-14T23:07:35"/>
    <d v="2017-01-13T23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n v="13"/>
    <n v="8"/>
    <n v="5"/>
    <d v="2015-01-18T15:52:36"/>
    <d v="2015-02-28T12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n v="13"/>
    <n v="8"/>
    <n v="5"/>
    <d v="2015-01-27T16:00:20"/>
    <d v="2015-03-01T03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n v="13"/>
    <n v="8"/>
    <n v="5"/>
    <d v="2016-11-26T19:18:51"/>
    <d v="2016-12-26T19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n v="13"/>
    <n v="8"/>
    <n v="5"/>
    <d v="2014-06-22T18:35:11"/>
    <d v="2014-08-21T18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n v="13"/>
    <n v="8"/>
    <n v="5"/>
    <d v="2015-03-15T08:17:06"/>
    <d v="2015-05-09T04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n v="13"/>
    <n v="8"/>
    <n v="5"/>
    <d v="2015-10-06T13:16:15"/>
    <d v="2015-11-05T14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n v="13"/>
    <n v="8"/>
    <n v="5"/>
    <d v="2014-05-20T01:06:09"/>
    <d v="2014-06-30T17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n v="13"/>
    <n v="8"/>
    <n v="5"/>
    <d v="2014-09-23T19:05:49"/>
    <d v="2014-10-21T19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n v="13"/>
    <n v="8"/>
    <n v="5"/>
    <d v="2016-11-21T17:03:14"/>
    <d v="2016-12-21T17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n v="13"/>
    <n v="8"/>
    <n v="5"/>
    <d v="2016-12-28T18:54:02"/>
    <d v="2017-01-27T18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n v="13"/>
    <n v="8"/>
    <n v="5"/>
    <d v="2016-05-20T22:32:01"/>
    <d v="2016-06-19T22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n v="13"/>
    <n v="8"/>
    <n v="5"/>
    <d v="2016-05-21T16:45:16"/>
    <d v="2016-06-14T18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n v="13"/>
    <n v="8"/>
    <n v="5"/>
    <d v="2015-02-06T13:57:05"/>
    <d v="2015-03-08T12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n v="13"/>
    <n v="8"/>
    <n v="5"/>
    <d v="2015-10-30T04:32:33"/>
    <d v="2015-11-14T23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n v="13"/>
    <n v="8"/>
    <n v="5"/>
    <d v="2015-12-15T18:16:56"/>
    <d v="2016-01-14T18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n v="13"/>
    <n v="8"/>
    <n v="5"/>
    <d v="2016-09-09T10:28:26"/>
    <d v="2016-10-09T10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n v="13"/>
    <n v="8"/>
    <n v="5"/>
    <d v="2015-02-23T14:29:35"/>
    <d v="2015-03-24T03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n v="13"/>
    <n v="8"/>
    <n v="5"/>
    <d v="2015-10-27T22:34:59"/>
    <d v="2015-11-21T04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n v="13"/>
    <n v="8"/>
    <n v="5"/>
    <d v="2016-06-17T17:49:46"/>
    <d v="2016-07-17T17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n v="13"/>
    <n v="8"/>
    <n v="5"/>
    <d v="2014-12-17T14:42:04"/>
    <d v="2015-01-16T10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n v="13"/>
    <n v="8"/>
    <n v="5"/>
    <d v="2015-04-28T17:34:48"/>
    <d v="2015-05-31T17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n v="13"/>
    <n v="8"/>
    <n v="5"/>
    <d v="2015-07-24T16:08:57"/>
    <d v="2015-08-07T15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n v="13"/>
    <n v="8"/>
    <n v="5"/>
    <d v="2014-12-17T12:09:11"/>
    <d v="2015-01-16T12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n v="13"/>
    <n v="8"/>
    <n v="5"/>
    <d v="2015-02-04T04:40:47"/>
    <d v="2015-04-05T03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n v="13"/>
    <n v="8"/>
    <n v="5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n v="13"/>
    <n v="8"/>
    <n v="5"/>
    <d v="2014-09-08T02:05:00"/>
    <d v="2014-10-22T04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n v="13"/>
    <n v="8"/>
    <n v="5"/>
    <d v="2016-11-19T00:45:50"/>
    <d v="2016-12-19T00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n v="13"/>
    <n v="8"/>
    <n v="5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n v="13"/>
    <n v="8"/>
    <n v="5"/>
    <d v="2015-12-06T19:47:17"/>
    <d v="2016-01-31T23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n v="13"/>
    <n v="8"/>
    <n v="5"/>
    <d v="2016-05-05T17:19:57"/>
    <d v="2016-06-04T17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n v="13"/>
    <n v="8"/>
    <n v="5"/>
    <d v="2016-07-19T20:24:33"/>
    <d v="2016-09-02T20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n v="13"/>
    <n v="8"/>
    <n v="5"/>
    <d v="2014-10-15T02:59:50"/>
    <d v="2014-10-25T02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n v="13"/>
    <n v="8"/>
    <n v="5"/>
    <d v="2016-12-26T21:41:22"/>
    <d v="2017-01-25T21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n v="13"/>
    <n v="8"/>
    <n v="5"/>
    <d v="2016-04-15T20:21:13"/>
    <d v="2016-05-15T20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n v="13"/>
    <n v="8"/>
    <n v="5"/>
    <d v="2015-07-03T19:59:26"/>
    <d v="2015-08-26T18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n v="13"/>
    <n v="8"/>
    <n v="5"/>
    <d v="2016-09-27T06:40:34"/>
    <d v="2016-10-27T06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n v="13"/>
    <n v="8"/>
    <n v="5"/>
    <d v="2016-11-23T00:15:09"/>
    <d v="2016-12-26T00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n v="13"/>
    <n v="8"/>
    <n v="5"/>
    <d v="2015-02-18T01:11:06"/>
    <d v="2015-04-02T01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n v="13"/>
    <n v="8"/>
    <n v="5"/>
    <d v="2014-09-01T22:00:01"/>
    <d v="2014-09-24T22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n v="13"/>
    <n v="8"/>
    <n v="5"/>
    <d v="2017-02-01T00:45:37"/>
    <d v="2017-03-03T05:00:00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n v="13"/>
    <n v="8"/>
    <n v="5"/>
    <d v="2015-10-30T12:56:44"/>
    <d v="2015-11-29T13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n v="13"/>
    <n v="8"/>
    <n v="5"/>
    <d v="2016-05-22T15:02:31"/>
    <d v="2016-07-21T15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n v="13"/>
    <n v="8"/>
    <n v="5"/>
    <d v="2015-01-25T03:15:40"/>
    <d v="2015-02-24T03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n v="13"/>
    <n v="8"/>
    <n v="5"/>
    <d v="2016-01-31T22:43:06"/>
    <d v="2016-02-28T00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n v="13"/>
    <n v="8"/>
    <n v="5"/>
    <d v="2015-12-20T13:45:23"/>
    <d v="2016-01-08T06:34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DB556D-6D0F-C149-8BED-1DB0D01635F9}" name="PivotTable10" cacheId="9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sd="0" x="1"/>
        <item sd="0" x="2"/>
        <item sd="0" x="3"/>
        <item sd="0" x="0"/>
        <item t="default" sd="0"/>
      </items>
    </pivotField>
    <pivotField axis="axisPage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4">
        <item sd="0" x="2"/>
        <item sd="0" x="5"/>
        <item sd="0" x="11"/>
        <item sd="0" x="7"/>
        <item sd="0" x="3"/>
        <item sd="0" x="1"/>
        <item sd="0" x="6"/>
        <item sd="0" x="10"/>
        <item sd="0" x="8"/>
        <item sd="0" x="4"/>
        <item sd="0" x="9"/>
        <item sd="0" x="12"/>
        <item sd="0" x="0"/>
        <item t="default" sd="0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0E2F4D-0821-EC46-9DA6-2B10BBBFC9EE}" name="PivotTable11" cacheId="9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 sortType="descending">
      <items count="22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E6E20D-A46E-9748-AF69-D3413D157A81}" name="PivotTable20" cacheId="9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F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4" hier="-1"/>
    <pageField fld="1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FA94694-B0F4-BF4A-A5A1-D6D6FD83B503}" name="Table3" displayName="Table3" ref="G1:I7" totalsRowShown="0" headerRowCellStyle="Normal" dataCellStyle="Normal">
  <autoFilter ref="G1:I7" xr:uid="{5FA94694-B0F4-BF4A-A5A1-D6D6FD83B503}">
    <filterColumn colId="0" hiddenButton="1"/>
    <filterColumn colId="1" hiddenButton="1"/>
    <filterColumn colId="2" hiddenButton="1"/>
  </autoFilter>
  <tableColumns count="3">
    <tableColumn id="1" xr3:uid="{96D393D3-378D-E444-908B-9C76810ECE10}" name="Statistical Analysis " dataCellStyle="Normal"/>
    <tableColumn id="2" xr3:uid="{BE9A3F52-C1D0-E543-8E3D-D2861A9C9D4C}" name="Successful Outcomes" dataCellStyle="Normal"/>
    <tableColumn id="3" xr3:uid="{C9D89BF5-5CE2-2E41-9ED5-3A6D29183DE6}" name="Failed Outcomes" dataCellStyle="Normal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115"/>
  <sheetViews>
    <sheetView zoomScale="80" zoomScaleNormal="80" workbookViewId="0">
      <selection activeCell="AA4" sqref="AA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style="8" bestFit="1" customWidth="1"/>
    <col min="17" max="17" width="14" bestFit="1" customWidth="1"/>
    <col min="18" max="18" width="14.5" customWidth="1"/>
    <col min="19" max="19" width="4.33203125" hidden="1" customWidth="1"/>
    <col min="20" max="20" width="4.83203125" hidden="1" customWidth="1"/>
    <col min="21" max="21" width="13.1640625" hidden="1" customWidth="1"/>
    <col min="22" max="22" width="21.83203125" bestFit="1" customWidth="1"/>
    <col min="23" max="23" width="22.83203125" bestFit="1" customWidth="1"/>
    <col min="24" max="24" width="8.83203125" style="17"/>
    <col min="26" max="26" width="12.83203125" bestFit="1" customWidth="1"/>
  </cols>
  <sheetData>
    <row r="1" spans="1:26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8412</v>
      </c>
      <c r="R1" s="1" t="s">
        <v>8309</v>
      </c>
      <c r="S1" s="1" t="s">
        <v>8310</v>
      </c>
      <c r="T1" s="1" t="s">
        <v>8311</v>
      </c>
      <c r="U1" s="1" t="s">
        <v>8312</v>
      </c>
      <c r="V1" s="1" t="s">
        <v>8326</v>
      </c>
      <c r="W1" s="1" t="s">
        <v>8416</v>
      </c>
      <c r="X1" s="16" t="s">
        <v>8391</v>
      </c>
      <c r="Y1" s="1" t="s">
        <v>8390</v>
      </c>
      <c r="Z1" s="1"/>
    </row>
    <row r="2" spans="1:26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E2/D2*100</f>
        <v>136.85882352941178</v>
      </c>
      <c r="P2" s="8">
        <f t="shared" ref="P2:P65" si="1">E2/L2</f>
        <v>63.917582417582416</v>
      </c>
      <c r="Q2" t="str">
        <f t="shared" ref="Q2:Q65" si="2">LEFT(N2,T2-1)</f>
        <v>film &amp; video</v>
      </c>
      <c r="R2" t="str">
        <f t="shared" ref="R2:R65" si="3">RIGHT(N2,U2)</f>
        <v>television</v>
      </c>
      <c r="S2">
        <f t="shared" ref="S2:S65" si="4">LEN(N2)</f>
        <v>23</v>
      </c>
      <c r="T2">
        <f t="shared" ref="T2:T65" si="5">FIND("/",N2)</f>
        <v>13</v>
      </c>
      <c r="U2">
        <f t="shared" ref="U2:U65" si="6">S2-T2</f>
        <v>10</v>
      </c>
      <c r="V2" s="12">
        <f t="shared" ref="V2:V65" si="7">(((J2/60)/60)/24)+DATE(1970,1,1)</f>
        <v>42177.007071759261</v>
      </c>
      <c r="W2" s="12">
        <f t="shared" ref="W2:W65" si="8">(((I2/60)/60)/24)+DATE(1970,1,1)</f>
        <v>42208.125</v>
      </c>
      <c r="X2" s="17" t="str">
        <f t="shared" ref="X2:X65" si="9">TEXT(V2,"mmmm")</f>
        <v>June</v>
      </c>
      <c r="Y2" t="str">
        <f t="shared" ref="Y2:Y65" si="10">TEXT(V2,"yyyy")</f>
        <v>2015</v>
      </c>
    </row>
    <row r="3" spans="1:26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8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>
        <f t="shared" si="4"/>
        <v>23</v>
      </c>
      <c r="T3">
        <f t="shared" si="5"/>
        <v>13</v>
      </c>
      <c r="U3">
        <f t="shared" si="6"/>
        <v>10</v>
      </c>
      <c r="V3" s="12">
        <f t="shared" si="7"/>
        <v>42766.600497685184</v>
      </c>
      <c r="W3" s="12">
        <f t="shared" si="8"/>
        <v>42796.600497685184</v>
      </c>
      <c r="X3" s="17" t="str">
        <f t="shared" si="9"/>
        <v>January</v>
      </c>
      <c r="Y3" t="str">
        <f t="shared" si="10"/>
        <v>2017</v>
      </c>
    </row>
    <row r="4" spans="1:26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>
        <f t="shared" si="4"/>
        <v>23</v>
      </c>
      <c r="T4">
        <f t="shared" si="5"/>
        <v>13</v>
      </c>
      <c r="U4">
        <f t="shared" si="6"/>
        <v>10</v>
      </c>
      <c r="V4" s="12">
        <f t="shared" si="7"/>
        <v>42405.702349537038</v>
      </c>
      <c r="W4" s="12">
        <f t="shared" si="8"/>
        <v>42415.702349537038</v>
      </c>
      <c r="X4" s="17" t="str">
        <f t="shared" si="9"/>
        <v>February</v>
      </c>
      <c r="Y4" t="str">
        <f t="shared" si="10"/>
        <v>2016</v>
      </c>
    </row>
    <row r="5" spans="1:26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>
        <f t="shared" si="4"/>
        <v>23</v>
      </c>
      <c r="T5">
        <f t="shared" si="5"/>
        <v>13</v>
      </c>
      <c r="U5">
        <f t="shared" si="6"/>
        <v>10</v>
      </c>
      <c r="V5" s="12">
        <f t="shared" si="7"/>
        <v>41828.515127314815</v>
      </c>
      <c r="W5" s="12">
        <f t="shared" si="8"/>
        <v>41858.515127314815</v>
      </c>
      <c r="X5" s="17" t="str">
        <f t="shared" si="9"/>
        <v>July</v>
      </c>
      <c r="Y5" t="str">
        <f t="shared" si="10"/>
        <v>2014</v>
      </c>
    </row>
    <row r="6" spans="1:26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>
        <f t="shared" si="4"/>
        <v>23</v>
      </c>
      <c r="T6">
        <f t="shared" si="5"/>
        <v>13</v>
      </c>
      <c r="U6">
        <f t="shared" si="6"/>
        <v>10</v>
      </c>
      <c r="V6" s="12">
        <f t="shared" si="7"/>
        <v>42327.834247685183</v>
      </c>
      <c r="W6" s="12">
        <f t="shared" si="8"/>
        <v>42357.834247685183</v>
      </c>
      <c r="X6" s="17" t="str">
        <f t="shared" si="9"/>
        <v>November</v>
      </c>
      <c r="Y6" t="str">
        <f t="shared" si="10"/>
        <v>2015</v>
      </c>
    </row>
    <row r="7" spans="1:26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>
        <f t="shared" si="4"/>
        <v>23</v>
      </c>
      <c r="T7">
        <f t="shared" si="5"/>
        <v>13</v>
      </c>
      <c r="U7">
        <f t="shared" si="6"/>
        <v>10</v>
      </c>
      <c r="V7" s="12">
        <f t="shared" si="7"/>
        <v>42563.932951388888</v>
      </c>
      <c r="W7" s="12">
        <f t="shared" si="8"/>
        <v>42580.232638888891</v>
      </c>
      <c r="X7" s="17" t="str">
        <f t="shared" si="9"/>
        <v>July</v>
      </c>
      <c r="Y7" t="str">
        <f t="shared" si="10"/>
        <v>2016</v>
      </c>
    </row>
    <row r="8" spans="1:26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>
        <f t="shared" si="4"/>
        <v>23</v>
      </c>
      <c r="T8">
        <f t="shared" si="5"/>
        <v>13</v>
      </c>
      <c r="U8">
        <f t="shared" si="6"/>
        <v>10</v>
      </c>
      <c r="V8" s="12">
        <f t="shared" si="7"/>
        <v>41794.072337962964</v>
      </c>
      <c r="W8" s="12">
        <f t="shared" si="8"/>
        <v>41804.072337962964</v>
      </c>
      <c r="X8" s="17" t="str">
        <f t="shared" si="9"/>
        <v>June</v>
      </c>
      <c r="Y8" t="str">
        <f t="shared" si="10"/>
        <v>2014</v>
      </c>
    </row>
    <row r="9" spans="1:26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>
        <f t="shared" si="4"/>
        <v>23</v>
      </c>
      <c r="T9">
        <f t="shared" si="5"/>
        <v>13</v>
      </c>
      <c r="U9">
        <f t="shared" si="6"/>
        <v>10</v>
      </c>
      <c r="V9" s="12">
        <f t="shared" si="7"/>
        <v>42516.047071759262</v>
      </c>
      <c r="W9" s="12">
        <f t="shared" si="8"/>
        <v>42556.047071759262</v>
      </c>
      <c r="X9" s="17" t="str">
        <f t="shared" si="9"/>
        <v>May</v>
      </c>
      <c r="Y9" t="str">
        <f t="shared" si="10"/>
        <v>2016</v>
      </c>
    </row>
    <row r="10" spans="1:26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>
        <f t="shared" si="4"/>
        <v>23</v>
      </c>
      <c r="T10">
        <f t="shared" si="5"/>
        <v>13</v>
      </c>
      <c r="U10">
        <f t="shared" si="6"/>
        <v>10</v>
      </c>
      <c r="V10" s="12">
        <f t="shared" si="7"/>
        <v>42468.94458333333</v>
      </c>
      <c r="W10" s="12">
        <f t="shared" si="8"/>
        <v>42475.875</v>
      </c>
      <c r="X10" s="17" t="str">
        <f t="shared" si="9"/>
        <v>April</v>
      </c>
      <c r="Y10" t="str">
        <f t="shared" si="10"/>
        <v>2016</v>
      </c>
    </row>
    <row r="11" spans="1:26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>
        <f t="shared" si="4"/>
        <v>23</v>
      </c>
      <c r="T11">
        <f t="shared" si="5"/>
        <v>13</v>
      </c>
      <c r="U11">
        <f t="shared" si="6"/>
        <v>10</v>
      </c>
      <c r="V11" s="12">
        <f t="shared" si="7"/>
        <v>42447.103518518517</v>
      </c>
      <c r="W11" s="12">
        <f t="shared" si="8"/>
        <v>42477.103518518517</v>
      </c>
      <c r="X11" s="17" t="str">
        <f t="shared" si="9"/>
        <v>March</v>
      </c>
      <c r="Y11" t="str">
        <f t="shared" si="10"/>
        <v>2016</v>
      </c>
    </row>
    <row r="12" spans="1:26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>
        <f t="shared" si="4"/>
        <v>23</v>
      </c>
      <c r="T12">
        <f t="shared" si="5"/>
        <v>13</v>
      </c>
      <c r="U12">
        <f t="shared" si="6"/>
        <v>10</v>
      </c>
      <c r="V12" s="12">
        <f t="shared" si="7"/>
        <v>41780.068043981482</v>
      </c>
      <c r="W12" s="12">
        <f t="shared" si="8"/>
        <v>41815.068043981482</v>
      </c>
      <c r="X12" s="17" t="str">
        <f t="shared" si="9"/>
        <v>May</v>
      </c>
      <c r="Y12" t="str">
        <f t="shared" si="10"/>
        <v>2014</v>
      </c>
    </row>
    <row r="13" spans="1:26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>
        <f t="shared" si="4"/>
        <v>23</v>
      </c>
      <c r="T13">
        <f t="shared" si="5"/>
        <v>13</v>
      </c>
      <c r="U13">
        <f t="shared" si="6"/>
        <v>10</v>
      </c>
      <c r="V13" s="12">
        <f t="shared" si="7"/>
        <v>42572.778495370367</v>
      </c>
      <c r="W13" s="12">
        <f t="shared" si="8"/>
        <v>42604.125</v>
      </c>
      <c r="X13" s="17" t="str">
        <f t="shared" si="9"/>
        <v>July</v>
      </c>
      <c r="Y13" t="str">
        <f t="shared" si="10"/>
        <v>2016</v>
      </c>
    </row>
    <row r="14" spans="1:26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>
        <f t="shared" si="4"/>
        <v>23</v>
      </c>
      <c r="T14">
        <f t="shared" si="5"/>
        <v>13</v>
      </c>
      <c r="U14">
        <f t="shared" si="6"/>
        <v>10</v>
      </c>
      <c r="V14" s="12">
        <f t="shared" si="7"/>
        <v>41791.713252314818</v>
      </c>
      <c r="W14" s="12">
        <f t="shared" si="8"/>
        <v>41836.125</v>
      </c>
      <c r="X14" s="17" t="str">
        <f t="shared" si="9"/>
        <v>June</v>
      </c>
      <c r="Y14" t="str">
        <f t="shared" si="10"/>
        <v>2014</v>
      </c>
    </row>
    <row r="15" spans="1:26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>
        <f t="shared" si="4"/>
        <v>23</v>
      </c>
      <c r="T15">
        <f t="shared" si="5"/>
        <v>13</v>
      </c>
      <c r="U15">
        <f t="shared" si="6"/>
        <v>10</v>
      </c>
      <c r="V15" s="12">
        <f t="shared" si="7"/>
        <v>42508.677187499998</v>
      </c>
      <c r="W15" s="12">
        <f t="shared" si="8"/>
        <v>42544.852083333331</v>
      </c>
      <c r="X15" s="17" t="str">
        <f t="shared" si="9"/>
        <v>May</v>
      </c>
      <c r="Y15" t="str">
        <f t="shared" si="10"/>
        <v>2016</v>
      </c>
    </row>
    <row r="16" spans="1:26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>
        <f t="shared" si="4"/>
        <v>23</v>
      </c>
      <c r="T16">
        <f t="shared" si="5"/>
        <v>13</v>
      </c>
      <c r="U16">
        <f t="shared" si="6"/>
        <v>10</v>
      </c>
      <c r="V16" s="12">
        <f t="shared" si="7"/>
        <v>41808.02648148148</v>
      </c>
      <c r="W16" s="12">
        <f t="shared" si="8"/>
        <v>41833.582638888889</v>
      </c>
      <c r="X16" s="17" t="str">
        <f t="shared" si="9"/>
        <v>June</v>
      </c>
      <c r="Y16" t="str">
        <f t="shared" si="10"/>
        <v>2014</v>
      </c>
    </row>
    <row r="17" spans="1:25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>
        <f t="shared" si="4"/>
        <v>23</v>
      </c>
      <c r="T17">
        <f t="shared" si="5"/>
        <v>13</v>
      </c>
      <c r="U17">
        <f t="shared" si="6"/>
        <v>10</v>
      </c>
      <c r="V17" s="12">
        <f t="shared" si="7"/>
        <v>42256.391875000001</v>
      </c>
      <c r="W17" s="12">
        <f t="shared" si="8"/>
        <v>42274.843055555553</v>
      </c>
      <c r="X17" s="17" t="str">
        <f t="shared" si="9"/>
        <v>September</v>
      </c>
      <c r="Y17" t="str">
        <f t="shared" si="10"/>
        <v>2015</v>
      </c>
    </row>
    <row r="18" spans="1:25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>
        <f t="shared" si="4"/>
        <v>23</v>
      </c>
      <c r="T18">
        <f t="shared" si="5"/>
        <v>13</v>
      </c>
      <c r="U18">
        <f t="shared" si="6"/>
        <v>10</v>
      </c>
      <c r="V18" s="12">
        <f t="shared" si="7"/>
        <v>41760.796423611115</v>
      </c>
      <c r="W18" s="12">
        <f t="shared" si="8"/>
        <v>41806.229166666664</v>
      </c>
      <c r="X18" s="17" t="str">
        <f t="shared" si="9"/>
        <v>May</v>
      </c>
      <c r="Y18" t="str">
        <f t="shared" si="10"/>
        <v>2014</v>
      </c>
    </row>
    <row r="19" spans="1:25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>
        <f t="shared" si="4"/>
        <v>23</v>
      </c>
      <c r="T19">
        <f t="shared" si="5"/>
        <v>13</v>
      </c>
      <c r="U19">
        <f t="shared" si="6"/>
        <v>10</v>
      </c>
      <c r="V19" s="12">
        <f t="shared" si="7"/>
        <v>41917.731736111113</v>
      </c>
      <c r="W19" s="12">
        <f t="shared" si="8"/>
        <v>41947.773402777777</v>
      </c>
      <c r="X19" s="17" t="str">
        <f t="shared" si="9"/>
        <v>October</v>
      </c>
      <c r="Y19" t="str">
        <f t="shared" si="10"/>
        <v>2014</v>
      </c>
    </row>
    <row r="20" spans="1:25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>
        <f t="shared" si="4"/>
        <v>23</v>
      </c>
      <c r="T20">
        <f t="shared" si="5"/>
        <v>13</v>
      </c>
      <c r="U20">
        <f t="shared" si="6"/>
        <v>10</v>
      </c>
      <c r="V20" s="12">
        <f t="shared" si="7"/>
        <v>41869.542314814818</v>
      </c>
      <c r="W20" s="12">
        <f t="shared" si="8"/>
        <v>41899.542314814818</v>
      </c>
      <c r="X20" s="17" t="str">
        <f t="shared" si="9"/>
        <v>August</v>
      </c>
      <c r="Y20" t="str">
        <f t="shared" si="10"/>
        <v>2014</v>
      </c>
    </row>
    <row r="21" spans="1:25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>
        <f t="shared" si="4"/>
        <v>23</v>
      </c>
      <c r="T21">
        <f t="shared" si="5"/>
        <v>13</v>
      </c>
      <c r="U21">
        <f t="shared" si="6"/>
        <v>10</v>
      </c>
      <c r="V21" s="12">
        <f t="shared" si="7"/>
        <v>42175.816365740742</v>
      </c>
      <c r="W21" s="12">
        <f t="shared" si="8"/>
        <v>42205.816365740742</v>
      </c>
      <c r="X21" s="17" t="str">
        <f t="shared" si="9"/>
        <v>June</v>
      </c>
      <c r="Y21" t="str">
        <f t="shared" si="10"/>
        <v>2015</v>
      </c>
    </row>
    <row r="22" spans="1:25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>
        <f t="shared" si="4"/>
        <v>23</v>
      </c>
      <c r="T22">
        <f t="shared" si="5"/>
        <v>13</v>
      </c>
      <c r="U22">
        <f t="shared" si="6"/>
        <v>10</v>
      </c>
      <c r="V22" s="12">
        <f t="shared" si="7"/>
        <v>42200.758240740746</v>
      </c>
      <c r="W22" s="12">
        <f t="shared" si="8"/>
        <v>42260.758240740746</v>
      </c>
      <c r="X22" s="17" t="str">
        <f t="shared" si="9"/>
        <v>July</v>
      </c>
      <c r="Y22" t="str">
        <f t="shared" si="10"/>
        <v>2015</v>
      </c>
    </row>
    <row r="23" spans="1:25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>
        <f t="shared" si="4"/>
        <v>23</v>
      </c>
      <c r="T23">
        <f t="shared" si="5"/>
        <v>13</v>
      </c>
      <c r="U23">
        <f t="shared" si="6"/>
        <v>10</v>
      </c>
      <c r="V23" s="12">
        <f t="shared" si="7"/>
        <v>41878.627187500002</v>
      </c>
      <c r="W23" s="12">
        <f t="shared" si="8"/>
        <v>41908.627187500002</v>
      </c>
      <c r="X23" s="17" t="str">
        <f t="shared" si="9"/>
        <v>August</v>
      </c>
      <c r="Y23" t="str">
        <f t="shared" si="10"/>
        <v>2014</v>
      </c>
    </row>
    <row r="24" spans="1:25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>
        <f t="shared" si="4"/>
        <v>23</v>
      </c>
      <c r="T24">
        <f t="shared" si="5"/>
        <v>13</v>
      </c>
      <c r="U24">
        <f t="shared" si="6"/>
        <v>10</v>
      </c>
      <c r="V24" s="12">
        <f t="shared" si="7"/>
        <v>41989.91134259259</v>
      </c>
      <c r="W24" s="12">
        <f t="shared" si="8"/>
        <v>42005.332638888889</v>
      </c>
      <c r="X24" s="17" t="str">
        <f t="shared" si="9"/>
        <v>December</v>
      </c>
      <c r="Y24" t="str">
        <f t="shared" si="10"/>
        <v>2014</v>
      </c>
    </row>
    <row r="25" spans="1:25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>
        <f t="shared" si="4"/>
        <v>23</v>
      </c>
      <c r="T25">
        <f t="shared" si="5"/>
        <v>13</v>
      </c>
      <c r="U25">
        <f t="shared" si="6"/>
        <v>10</v>
      </c>
      <c r="V25" s="12">
        <f t="shared" si="7"/>
        <v>42097.778946759259</v>
      </c>
      <c r="W25" s="12">
        <f t="shared" si="8"/>
        <v>42124.638888888891</v>
      </c>
      <c r="X25" s="17" t="str">
        <f t="shared" si="9"/>
        <v>April</v>
      </c>
      <c r="Y25" t="str">
        <f t="shared" si="10"/>
        <v>2015</v>
      </c>
    </row>
    <row r="26" spans="1:25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>
        <f t="shared" si="4"/>
        <v>23</v>
      </c>
      <c r="T26">
        <f t="shared" si="5"/>
        <v>13</v>
      </c>
      <c r="U26">
        <f t="shared" si="6"/>
        <v>10</v>
      </c>
      <c r="V26" s="12">
        <f t="shared" si="7"/>
        <v>42229.820173611108</v>
      </c>
      <c r="W26" s="12">
        <f t="shared" si="8"/>
        <v>42262.818750000006</v>
      </c>
      <c r="X26" s="17" t="str">
        <f t="shared" si="9"/>
        <v>August</v>
      </c>
      <c r="Y26" t="str">
        <f t="shared" si="10"/>
        <v>2015</v>
      </c>
    </row>
    <row r="27" spans="1:25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>
        <f t="shared" si="4"/>
        <v>23</v>
      </c>
      <c r="T27">
        <f t="shared" si="5"/>
        <v>13</v>
      </c>
      <c r="U27">
        <f t="shared" si="6"/>
        <v>10</v>
      </c>
      <c r="V27" s="12">
        <f t="shared" si="7"/>
        <v>42318.025011574078</v>
      </c>
      <c r="W27" s="12">
        <f t="shared" si="8"/>
        <v>42378.025011574078</v>
      </c>
      <c r="X27" s="17" t="str">
        <f t="shared" si="9"/>
        <v>November</v>
      </c>
      <c r="Y27" t="str">
        <f t="shared" si="10"/>
        <v>2015</v>
      </c>
    </row>
    <row r="28" spans="1:25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>
        <f t="shared" si="4"/>
        <v>23</v>
      </c>
      <c r="T28">
        <f t="shared" si="5"/>
        <v>13</v>
      </c>
      <c r="U28">
        <f t="shared" si="6"/>
        <v>10</v>
      </c>
      <c r="V28" s="12">
        <f t="shared" si="7"/>
        <v>41828.515555555554</v>
      </c>
      <c r="W28" s="12">
        <f t="shared" si="8"/>
        <v>41868.515555555554</v>
      </c>
      <c r="X28" s="17" t="str">
        <f t="shared" si="9"/>
        <v>July</v>
      </c>
      <c r="Y28" t="str">
        <f t="shared" si="10"/>
        <v>2014</v>
      </c>
    </row>
    <row r="29" spans="1:25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>
        <f t="shared" si="4"/>
        <v>23</v>
      </c>
      <c r="T29">
        <f t="shared" si="5"/>
        <v>13</v>
      </c>
      <c r="U29">
        <f t="shared" si="6"/>
        <v>10</v>
      </c>
      <c r="V29" s="12">
        <f t="shared" si="7"/>
        <v>41929.164733796293</v>
      </c>
      <c r="W29" s="12">
        <f t="shared" si="8"/>
        <v>41959.206400462965</v>
      </c>
      <c r="X29" s="17" t="str">
        <f t="shared" si="9"/>
        <v>October</v>
      </c>
      <c r="Y29" t="str">
        <f t="shared" si="10"/>
        <v>2014</v>
      </c>
    </row>
    <row r="30" spans="1:25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>
        <f t="shared" si="4"/>
        <v>23</v>
      </c>
      <c r="T30">
        <f t="shared" si="5"/>
        <v>13</v>
      </c>
      <c r="U30">
        <f t="shared" si="6"/>
        <v>10</v>
      </c>
      <c r="V30" s="12">
        <f t="shared" si="7"/>
        <v>42324.96393518518</v>
      </c>
      <c r="W30" s="12">
        <f t="shared" si="8"/>
        <v>42354.96393518518</v>
      </c>
      <c r="X30" s="17" t="str">
        <f t="shared" si="9"/>
        <v>November</v>
      </c>
      <c r="Y30" t="str">
        <f t="shared" si="10"/>
        <v>2015</v>
      </c>
    </row>
    <row r="31" spans="1:25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>
        <f t="shared" si="4"/>
        <v>23</v>
      </c>
      <c r="T31">
        <f t="shared" si="5"/>
        <v>13</v>
      </c>
      <c r="U31">
        <f t="shared" si="6"/>
        <v>10</v>
      </c>
      <c r="V31" s="12">
        <f t="shared" si="7"/>
        <v>41812.67324074074</v>
      </c>
      <c r="W31" s="12">
        <f t="shared" si="8"/>
        <v>41842.67324074074</v>
      </c>
      <c r="X31" s="17" t="str">
        <f t="shared" si="9"/>
        <v>June</v>
      </c>
      <c r="Y31" t="str">
        <f t="shared" si="10"/>
        <v>2014</v>
      </c>
    </row>
    <row r="32" spans="1:25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>
        <f t="shared" si="4"/>
        <v>23</v>
      </c>
      <c r="T32">
        <f t="shared" si="5"/>
        <v>13</v>
      </c>
      <c r="U32">
        <f t="shared" si="6"/>
        <v>10</v>
      </c>
      <c r="V32" s="12">
        <f t="shared" si="7"/>
        <v>41842.292997685188</v>
      </c>
      <c r="W32" s="12">
        <f t="shared" si="8"/>
        <v>41872.292997685188</v>
      </c>
      <c r="X32" s="17" t="str">
        <f t="shared" si="9"/>
        <v>July</v>
      </c>
      <c r="Y32" t="str">
        <f t="shared" si="10"/>
        <v>2014</v>
      </c>
    </row>
    <row r="33" spans="1:25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>
        <f t="shared" si="4"/>
        <v>23</v>
      </c>
      <c r="T33">
        <f t="shared" si="5"/>
        <v>13</v>
      </c>
      <c r="U33">
        <f t="shared" si="6"/>
        <v>10</v>
      </c>
      <c r="V33" s="12">
        <f t="shared" si="7"/>
        <v>42376.79206018518</v>
      </c>
      <c r="W33" s="12">
        <f t="shared" si="8"/>
        <v>42394.79206018518</v>
      </c>
      <c r="X33" s="17" t="str">
        <f t="shared" si="9"/>
        <v>January</v>
      </c>
      <c r="Y33" t="str">
        <f t="shared" si="10"/>
        <v>2016</v>
      </c>
    </row>
    <row r="34" spans="1:25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>
        <f t="shared" si="4"/>
        <v>23</v>
      </c>
      <c r="T34">
        <f t="shared" si="5"/>
        <v>13</v>
      </c>
      <c r="U34">
        <f t="shared" si="6"/>
        <v>10</v>
      </c>
      <c r="V34" s="12">
        <f t="shared" si="7"/>
        <v>42461.627511574072</v>
      </c>
      <c r="W34" s="12">
        <f t="shared" si="8"/>
        <v>42503.165972222225</v>
      </c>
      <c r="X34" s="17" t="str">
        <f t="shared" si="9"/>
        <v>April</v>
      </c>
      <c r="Y34" t="str">
        <f t="shared" si="10"/>
        <v>2016</v>
      </c>
    </row>
    <row r="35" spans="1:25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>
        <f t="shared" si="4"/>
        <v>23</v>
      </c>
      <c r="T35">
        <f t="shared" si="5"/>
        <v>13</v>
      </c>
      <c r="U35">
        <f t="shared" si="6"/>
        <v>10</v>
      </c>
      <c r="V35" s="12">
        <f t="shared" si="7"/>
        <v>42286.660891203705</v>
      </c>
      <c r="W35" s="12">
        <f t="shared" si="8"/>
        <v>42316.702557870376</v>
      </c>
      <c r="X35" s="17" t="str">
        <f t="shared" si="9"/>
        <v>October</v>
      </c>
      <c r="Y35" t="str">
        <f t="shared" si="10"/>
        <v>2015</v>
      </c>
    </row>
    <row r="36" spans="1:25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>
        <f t="shared" si="4"/>
        <v>23</v>
      </c>
      <c r="T36">
        <f t="shared" si="5"/>
        <v>13</v>
      </c>
      <c r="U36">
        <f t="shared" si="6"/>
        <v>10</v>
      </c>
      <c r="V36" s="12">
        <f t="shared" si="7"/>
        <v>41841.321770833332</v>
      </c>
      <c r="W36" s="12">
        <f t="shared" si="8"/>
        <v>41856.321770833332</v>
      </c>
      <c r="X36" s="17" t="str">
        <f t="shared" si="9"/>
        <v>July</v>
      </c>
      <c r="Y36" t="str">
        <f t="shared" si="10"/>
        <v>2014</v>
      </c>
    </row>
    <row r="37" spans="1:25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>
        <f t="shared" si="4"/>
        <v>23</v>
      </c>
      <c r="T37">
        <f t="shared" si="5"/>
        <v>13</v>
      </c>
      <c r="U37">
        <f t="shared" si="6"/>
        <v>10</v>
      </c>
      <c r="V37" s="12">
        <f t="shared" si="7"/>
        <v>42098.291828703703</v>
      </c>
      <c r="W37" s="12">
        <f t="shared" si="8"/>
        <v>42122</v>
      </c>
      <c r="X37" s="17" t="str">
        <f t="shared" si="9"/>
        <v>April</v>
      </c>
      <c r="Y37" t="str">
        <f t="shared" si="10"/>
        <v>2015</v>
      </c>
    </row>
    <row r="38" spans="1:25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>
        <f t="shared" si="4"/>
        <v>23</v>
      </c>
      <c r="T38">
        <f t="shared" si="5"/>
        <v>13</v>
      </c>
      <c r="U38">
        <f t="shared" si="6"/>
        <v>10</v>
      </c>
      <c r="V38" s="12">
        <f t="shared" si="7"/>
        <v>42068.307002314818</v>
      </c>
      <c r="W38" s="12">
        <f t="shared" si="8"/>
        <v>42098.265335648146</v>
      </c>
      <c r="X38" s="17" t="str">
        <f t="shared" si="9"/>
        <v>March</v>
      </c>
      <c r="Y38" t="str">
        <f t="shared" si="10"/>
        <v>2015</v>
      </c>
    </row>
    <row r="39" spans="1:25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>
        <f t="shared" si="4"/>
        <v>23</v>
      </c>
      <c r="T39">
        <f t="shared" si="5"/>
        <v>13</v>
      </c>
      <c r="U39">
        <f t="shared" si="6"/>
        <v>10</v>
      </c>
      <c r="V39" s="12">
        <f t="shared" si="7"/>
        <v>42032.693043981482</v>
      </c>
      <c r="W39" s="12">
        <f t="shared" si="8"/>
        <v>42062.693043981482</v>
      </c>
      <c r="X39" s="17" t="str">
        <f t="shared" si="9"/>
        <v>January</v>
      </c>
      <c r="Y39" t="str">
        <f t="shared" si="10"/>
        <v>2015</v>
      </c>
    </row>
    <row r="40" spans="1:25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>
        <f t="shared" si="4"/>
        <v>23</v>
      </c>
      <c r="T40">
        <f t="shared" si="5"/>
        <v>13</v>
      </c>
      <c r="U40">
        <f t="shared" si="6"/>
        <v>10</v>
      </c>
      <c r="V40" s="12">
        <f t="shared" si="7"/>
        <v>41375.057222222218</v>
      </c>
      <c r="W40" s="12">
        <f t="shared" si="8"/>
        <v>41405.057222222218</v>
      </c>
      <c r="X40" s="17" t="str">
        <f t="shared" si="9"/>
        <v>April</v>
      </c>
      <c r="Y40" t="str">
        <f t="shared" si="10"/>
        <v>2013</v>
      </c>
    </row>
    <row r="41" spans="1:25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>
        <f t="shared" si="4"/>
        <v>23</v>
      </c>
      <c r="T41">
        <f t="shared" si="5"/>
        <v>13</v>
      </c>
      <c r="U41">
        <f t="shared" si="6"/>
        <v>10</v>
      </c>
      <c r="V41" s="12">
        <f t="shared" si="7"/>
        <v>41754.047083333331</v>
      </c>
      <c r="W41" s="12">
        <f t="shared" si="8"/>
        <v>41784.957638888889</v>
      </c>
      <c r="X41" s="17" t="str">
        <f t="shared" si="9"/>
        <v>April</v>
      </c>
      <c r="Y41" t="str">
        <f t="shared" si="10"/>
        <v>2014</v>
      </c>
    </row>
    <row r="42" spans="1:25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>
        <f t="shared" si="4"/>
        <v>23</v>
      </c>
      <c r="T42">
        <f t="shared" si="5"/>
        <v>13</v>
      </c>
      <c r="U42">
        <f t="shared" si="6"/>
        <v>10</v>
      </c>
      <c r="V42" s="12">
        <f t="shared" si="7"/>
        <v>41789.21398148148</v>
      </c>
      <c r="W42" s="12">
        <f t="shared" si="8"/>
        <v>41809.166666666664</v>
      </c>
      <c r="X42" s="17" t="str">
        <f t="shared" si="9"/>
        <v>May</v>
      </c>
      <c r="Y42" t="str">
        <f t="shared" si="10"/>
        <v>2014</v>
      </c>
    </row>
    <row r="43" spans="1:25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>
        <f t="shared" si="4"/>
        <v>23</v>
      </c>
      <c r="T43">
        <f t="shared" si="5"/>
        <v>13</v>
      </c>
      <c r="U43">
        <f t="shared" si="6"/>
        <v>10</v>
      </c>
      <c r="V43" s="12">
        <f t="shared" si="7"/>
        <v>41887.568912037037</v>
      </c>
      <c r="W43" s="12">
        <f t="shared" si="8"/>
        <v>41917.568912037037</v>
      </c>
      <c r="X43" s="17" t="str">
        <f t="shared" si="9"/>
        <v>September</v>
      </c>
      <c r="Y43" t="str">
        <f t="shared" si="10"/>
        <v>2014</v>
      </c>
    </row>
    <row r="44" spans="1:25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>
        <f t="shared" si="4"/>
        <v>23</v>
      </c>
      <c r="T44">
        <f t="shared" si="5"/>
        <v>13</v>
      </c>
      <c r="U44">
        <f t="shared" si="6"/>
        <v>10</v>
      </c>
      <c r="V44" s="12">
        <f t="shared" si="7"/>
        <v>41971.639189814814</v>
      </c>
      <c r="W44" s="12">
        <f t="shared" si="8"/>
        <v>42001.639189814814</v>
      </c>
      <c r="X44" s="17" t="str">
        <f t="shared" si="9"/>
        <v>November</v>
      </c>
      <c r="Y44" t="str">
        <f t="shared" si="10"/>
        <v>2014</v>
      </c>
    </row>
    <row r="45" spans="1:25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>
        <f t="shared" si="4"/>
        <v>23</v>
      </c>
      <c r="T45">
        <f t="shared" si="5"/>
        <v>13</v>
      </c>
      <c r="U45">
        <f t="shared" si="6"/>
        <v>10</v>
      </c>
      <c r="V45" s="12">
        <f t="shared" si="7"/>
        <v>41802.790347222224</v>
      </c>
      <c r="W45" s="12">
        <f t="shared" si="8"/>
        <v>41833</v>
      </c>
      <c r="X45" s="17" t="str">
        <f t="shared" si="9"/>
        <v>June</v>
      </c>
      <c r="Y45" t="str">
        <f t="shared" si="10"/>
        <v>2014</v>
      </c>
    </row>
    <row r="46" spans="1:25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>
        <f t="shared" si="4"/>
        <v>23</v>
      </c>
      <c r="T46">
        <f t="shared" si="5"/>
        <v>13</v>
      </c>
      <c r="U46">
        <f t="shared" si="6"/>
        <v>10</v>
      </c>
      <c r="V46" s="12">
        <f t="shared" si="7"/>
        <v>41874.098807870374</v>
      </c>
      <c r="W46" s="12">
        <f t="shared" si="8"/>
        <v>41919.098807870374</v>
      </c>
      <c r="X46" s="17" t="str">
        <f t="shared" si="9"/>
        <v>August</v>
      </c>
      <c r="Y46" t="str">
        <f t="shared" si="10"/>
        <v>2014</v>
      </c>
    </row>
    <row r="47" spans="1:25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>
        <f t="shared" si="4"/>
        <v>23</v>
      </c>
      <c r="T47">
        <f t="shared" si="5"/>
        <v>13</v>
      </c>
      <c r="U47">
        <f t="shared" si="6"/>
        <v>10</v>
      </c>
      <c r="V47" s="12">
        <f t="shared" si="7"/>
        <v>42457.623923611114</v>
      </c>
      <c r="W47" s="12">
        <f t="shared" si="8"/>
        <v>42487.623923611114</v>
      </c>
      <c r="X47" s="17" t="str">
        <f t="shared" si="9"/>
        <v>March</v>
      </c>
      <c r="Y47" t="str">
        <f t="shared" si="10"/>
        <v>2016</v>
      </c>
    </row>
    <row r="48" spans="1:25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>
        <f t="shared" si="4"/>
        <v>23</v>
      </c>
      <c r="T48">
        <f t="shared" si="5"/>
        <v>13</v>
      </c>
      <c r="U48">
        <f t="shared" si="6"/>
        <v>10</v>
      </c>
      <c r="V48" s="12">
        <f t="shared" si="7"/>
        <v>42323.964976851858</v>
      </c>
      <c r="W48" s="12">
        <f t="shared" si="8"/>
        <v>42353.964976851858</v>
      </c>
      <c r="X48" s="17" t="str">
        <f t="shared" si="9"/>
        <v>November</v>
      </c>
      <c r="Y48" t="str">
        <f t="shared" si="10"/>
        <v>2015</v>
      </c>
    </row>
    <row r="49" spans="1:25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>
        <f t="shared" si="4"/>
        <v>23</v>
      </c>
      <c r="T49">
        <f t="shared" si="5"/>
        <v>13</v>
      </c>
      <c r="U49">
        <f t="shared" si="6"/>
        <v>10</v>
      </c>
      <c r="V49" s="12">
        <f t="shared" si="7"/>
        <v>41932.819525462961</v>
      </c>
      <c r="W49" s="12">
        <f t="shared" si="8"/>
        <v>41992.861192129625</v>
      </c>
      <c r="X49" s="17" t="str">
        <f t="shared" si="9"/>
        <v>October</v>
      </c>
      <c r="Y49" t="str">
        <f t="shared" si="10"/>
        <v>2014</v>
      </c>
    </row>
    <row r="50" spans="1:25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>
        <f t="shared" si="4"/>
        <v>23</v>
      </c>
      <c r="T50">
        <f t="shared" si="5"/>
        <v>13</v>
      </c>
      <c r="U50">
        <f t="shared" si="6"/>
        <v>10</v>
      </c>
      <c r="V50" s="12">
        <f t="shared" si="7"/>
        <v>42033.516898148147</v>
      </c>
      <c r="W50" s="12">
        <f t="shared" si="8"/>
        <v>42064.5</v>
      </c>
      <c r="X50" s="17" t="str">
        <f t="shared" si="9"/>
        <v>January</v>
      </c>
      <c r="Y50" t="str">
        <f t="shared" si="10"/>
        <v>2015</v>
      </c>
    </row>
    <row r="51" spans="1:25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>
        <f t="shared" si="4"/>
        <v>23</v>
      </c>
      <c r="T51">
        <f t="shared" si="5"/>
        <v>13</v>
      </c>
      <c r="U51">
        <f t="shared" si="6"/>
        <v>10</v>
      </c>
      <c r="V51" s="12">
        <f t="shared" si="7"/>
        <v>42271.176446759258</v>
      </c>
      <c r="W51" s="12">
        <f t="shared" si="8"/>
        <v>42301.176446759258</v>
      </c>
      <c r="X51" s="17" t="str">
        <f t="shared" si="9"/>
        <v>September</v>
      </c>
      <c r="Y51" t="str">
        <f t="shared" si="10"/>
        <v>2015</v>
      </c>
    </row>
    <row r="52" spans="1:25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>
        <f t="shared" si="4"/>
        <v>23</v>
      </c>
      <c r="T52">
        <f t="shared" si="5"/>
        <v>13</v>
      </c>
      <c r="U52">
        <f t="shared" si="6"/>
        <v>10</v>
      </c>
      <c r="V52" s="12">
        <f t="shared" si="7"/>
        <v>41995.752986111111</v>
      </c>
      <c r="W52" s="12">
        <f t="shared" si="8"/>
        <v>42034.708333333328</v>
      </c>
      <c r="X52" s="17" t="str">
        <f t="shared" si="9"/>
        <v>December</v>
      </c>
      <c r="Y52" t="str">
        <f t="shared" si="10"/>
        <v>2014</v>
      </c>
    </row>
    <row r="53" spans="1:25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>
        <f t="shared" si="4"/>
        <v>23</v>
      </c>
      <c r="T53">
        <f t="shared" si="5"/>
        <v>13</v>
      </c>
      <c r="U53">
        <f t="shared" si="6"/>
        <v>10</v>
      </c>
      <c r="V53" s="12">
        <f t="shared" si="7"/>
        <v>42196.928668981483</v>
      </c>
      <c r="W53" s="12">
        <f t="shared" si="8"/>
        <v>42226.928668981483</v>
      </c>
      <c r="X53" s="17" t="str">
        <f t="shared" si="9"/>
        <v>July</v>
      </c>
      <c r="Y53" t="str">
        <f t="shared" si="10"/>
        <v>2015</v>
      </c>
    </row>
    <row r="54" spans="1:25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>
        <f t="shared" si="4"/>
        <v>23</v>
      </c>
      <c r="T54">
        <f t="shared" si="5"/>
        <v>13</v>
      </c>
      <c r="U54">
        <f t="shared" si="6"/>
        <v>10</v>
      </c>
      <c r="V54" s="12">
        <f t="shared" si="7"/>
        <v>41807.701921296299</v>
      </c>
      <c r="W54" s="12">
        <f t="shared" si="8"/>
        <v>41837.701921296299</v>
      </c>
      <c r="X54" s="17" t="str">
        <f t="shared" si="9"/>
        <v>June</v>
      </c>
      <c r="Y54" t="str">
        <f t="shared" si="10"/>
        <v>2014</v>
      </c>
    </row>
    <row r="55" spans="1:25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>
        <f t="shared" si="4"/>
        <v>23</v>
      </c>
      <c r="T55">
        <f t="shared" si="5"/>
        <v>13</v>
      </c>
      <c r="U55">
        <f t="shared" si="6"/>
        <v>10</v>
      </c>
      <c r="V55" s="12">
        <f t="shared" si="7"/>
        <v>41719.549131944441</v>
      </c>
      <c r="W55" s="12">
        <f t="shared" si="8"/>
        <v>41733.916666666664</v>
      </c>
      <c r="X55" s="17" t="str">
        <f t="shared" si="9"/>
        <v>March</v>
      </c>
      <c r="Y55" t="str">
        <f t="shared" si="10"/>
        <v>2014</v>
      </c>
    </row>
    <row r="56" spans="1:25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>
        <f t="shared" si="4"/>
        <v>23</v>
      </c>
      <c r="T56">
        <f t="shared" si="5"/>
        <v>13</v>
      </c>
      <c r="U56">
        <f t="shared" si="6"/>
        <v>10</v>
      </c>
      <c r="V56" s="12">
        <f t="shared" si="7"/>
        <v>42333.713206018518</v>
      </c>
      <c r="W56" s="12">
        <f t="shared" si="8"/>
        <v>42363.713206018518</v>
      </c>
      <c r="X56" s="17" t="str">
        <f t="shared" si="9"/>
        <v>November</v>
      </c>
      <c r="Y56" t="str">
        <f t="shared" si="10"/>
        <v>2015</v>
      </c>
    </row>
    <row r="57" spans="1:25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>
        <f t="shared" si="4"/>
        <v>23</v>
      </c>
      <c r="T57">
        <f t="shared" si="5"/>
        <v>13</v>
      </c>
      <c r="U57">
        <f t="shared" si="6"/>
        <v>10</v>
      </c>
      <c r="V57" s="12">
        <f t="shared" si="7"/>
        <v>42496.968935185185</v>
      </c>
      <c r="W57" s="12">
        <f t="shared" si="8"/>
        <v>42517.968935185185</v>
      </c>
      <c r="X57" s="17" t="str">
        <f t="shared" si="9"/>
        <v>May</v>
      </c>
      <c r="Y57" t="str">
        <f t="shared" si="10"/>
        <v>2016</v>
      </c>
    </row>
    <row r="58" spans="1:25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>
        <f t="shared" si="4"/>
        <v>23</v>
      </c>
      <c r="T58">
        <f t="shared" si="5"/>
        <v>13</v>
      </c>
      <c r="U58">
        <f t="shared" si="6"/>
        <v>10</v>
      </c>
      <c r="V58" s="12">
        <f t="shared" si="7"/>
        <v>42149.548888888887</v>
      </c>
      <c r="W58" s="12">
        <f t="shared" si="8"/>
        <v>42163.666666666672</v>
      </c>
      <c r="X58" s="17" t="str">
        <f t="shared" si="9"/>
        <v>May</v>
      </c>
      <c r="Y58" t="str">
        <f t="shared" si="10"/>
        <v>2015</v>
      </c>
    </row>
    <row r="59" spans="1:25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>
        <f t="shared" si="4"/>
        <v>23</v>
      </c>
      <c r="T59">
        <f t="shared" si="5"/>
        <v>13</v>
      </c>
      <c r="U59">
        <f t="shared" si="6"/>
        <v>10</v>
      </c>
      <c r="V59" s="12">
        <f t="shared" si="7"/>
        <v>42089.83289351852</v>
      </c>
      <c r="W59" s="12">
        <f t="shared" si="8"/>
        <v>42119.83289351852</v>
      </c>
      <c r="X59" s="17" t="str">
        <f t="shared" si="9"/>
        <v>March</v>
      </c>
      <c r="Y59" t="str">
        <f t="shared" si="10"/>
        <v>2015</v>
      </c>
    </row>
    <row r="60" spans="1:25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>
        <f t="shared" si="4"/>
        <v>23</v>
      </c>
      <c r="T60">
        <f t="shared" si="5"/>
        <v>13</v>
      </c>
      <c r="U60">
        <f t="shared" si="6"/>
        <v>10</v>
      </c>
      <c r="V60" s="12">
        <f t="shared" si="7"/>
        <v>41932.745046296295</v>
      </c>
      <c r="W60" s="12">
        <f t="shared" si="8"/>
        <v>41962.786712962959</v>
      </c>
      <c r="X60" s="17" t="str">
        <f t="shared" si="9"/>
        <v>October</v>
      </c>
      <c r="Y60" t="str">
        <f t="shared" si="10"/>
        <v>2014</v>
      </c>
    </row>
    <row r="61" spans="1:25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>
        <f t="shared" si="4"/>
        <v>23</v>
      </c>
      <c r="T61">
        <f t="shared" si="5"/>
        <v>13</v>
      </c>
      <c r="U61">
        <f t="shared" si="6"/>
        <v>10</v>
      </c>
      <c r="V61" s="12">
        <f t="shared" si="7"/>
        <v>42230.23583333334</v>
      </c>
      <c r="W61" s="12">
        <f t="shared" si="8"/>
        <v>42261.875</v>
      </c>
      <c r="X61" s="17" t="str">
        <f t="shared" si="9"/>
        <v>August</v>
      </c>
      <c r="Y61" t="str">
        <f t="shared" si="10"/>
        <v>2015</v>
      </c>
    </row>
    <row r="62" spans="1:25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>
        <f t="shared" si="4"/>
        <v>19</v>
      </c>
      <c r="T62">
        <f t="shared" si="5"/>
        <v>13</v>
      </c>
      <c r="U62">
        <f t="shared" si="6"/>
        <v>6</v>
      </c>
      <c r="V62" s="12">
        <f t="shared" si="7"/>
        <v>41701.901817129627</v>
      </c>
      <c r="W62" s="12">
        <f t="shared" si="8"/>
        <v>41721</v>
      </c>
      <c r="X62" s="17" t="str">
        <f t="shared" si="9"/>
        <v>March</v>
      </c>
      <c r="Y62" t="str">
        <f t="shared" si="10"/>
        <v>2014</v>
      </c>
    </row>
    <row r="63" spans="1:25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>
        <f t="shared" si="4"/>
        <v>19</v>
      </c>
      <c r="T63">
        <f t="shared" si="5"/>
        <v>13</v>
      </c>
      <c r="U63">
        <f t="shared" si="6"/>
        <v>6</v>
      </c>
      <c r="V63" s="12">
        <f t="shared" si="7"/>
        <v>41409.814317129632</v>
      </c>
      <c r="W63" s="12">
        <f t="shared" si="8"/>
        <v>41431.814317129632</v>
      </c>
      <c r="X63" s="17" t="str">
        <f t="shared" si="9"/>
        <v>May</v>
      </c>
      <c r="Y63" t="str">
        <f t="shared" si="10"/>
        <v>2013</v>
      </c>
    </row>
    <row r="64" spans="1:25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>
        <f t="shared" si="4"/>
        <v>19</v>
      </c>
      <c r="T64">
        <f t="shared" si="5"/>
        <v>13</v>
      </c>
      <c r="U64">
        <f t="shared" si="6"/>
        <v>6</v>
      </c>
      <c r="V64" s="12">
        <f t="shared" si="7"/>
        <v>41311.799513888887</v>
      </c>
      <c r="W64" s="12">
        <f t="shared" si="8"/>
        <v>41336.799513888887</v>
      </c>
      <c r="X64" s="17" t="str">
        <f t="shared" si="9"/>
        <v>February</v>
      </c>
      <c r="Y64" t="str">
        <f t="shared" si="10"/>
        <v>2013</v>
      </c>
    </row>
    <row r="65" spans="1:25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>
        <f t="shared" si="4"/>
        <v>19</v>
      </c>
      <c r="T65">
        <f t="shared" si="5"/>
        <v>13</v>
      </c>
      <c r="U65">
        <f t="shared" si="6"/>
        <v>6</v>
      </c>
      <c r="V65" s="12">
        <f t="shared" si="7"/>
        <v>41612.912187499998</v>
      </c>
      <c r="W65" s="12">
        <f t="shared" si="8"/>
        <v>41636.207638888889</v>
      </c>
      <c r="X65" s="17" t="str">
        <f t="shared" si="9"/>
        <v>December</v>
      </c>
      <c r="Y65" t="str">
        <f t="shared" si="10"/>
        <v>2013</v>
      </c>
    </row>
    <row r="66" spans="1:25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11">E66/D66*100</f>
        <v>173.33333333333334</v>
      </c>
      <c r="P66" s="8">
        <f t="shared" ref="P66:P129" si="12">E66/L66</f>
        <v>86.666666666666671</v>
      </c>
      <c r="Q66" t="str">
        <f t="shared" ref="Q66:Q129" si="13">LEFT(N66,T66-1)</f>
        <v>film &amp; video</v>
      </c>
      <c r="R66" t="str">
        <f t="shared" ref="R66:R129" si="14">RIGHT(N66,U66)</f>
        <v>shorts</v>
      </c>
      <c r="S66">
        <f t="shared" ref="S66:S129" si="15">LEN(N66)</f>
        <v>19</v>
      </c>
      <c r="T66">
        <f t="shared" ref="T66:T129" si="16">FIND("/",N66)</f>
        <v>13</v>
      </c>
      <c r="U66">
        <f t="shared" ref="U66:U129" si="17">S66-T66</f>
        <v>6</v>
      </c>
      <c r="V66" s="12">
        <f t="shared" ref="V66:V129" si="18">(((J66/60)/60)/24)+DATE(1970,1,1)</f>
        <v>41433.01829861111</v>
      </c>
      <c r="W66" s="12">
        <f t="shared" ref="W66:W129" si="19">(((I66/60)/60)/24)+DATE(1970,1,1)</f>
        <v>41463.01829861111</v>
      </c>
      <c r="X66" s="17" t="str">
        <f t="shared" ref="X66:X129" si="20">TEXT(V66,"mmmm")</f>
        <v>June</v>
      </c>
      <c r="Y66" t="str">
        <f t="shared" ref="Y66:Y129" si="21">TEXT(V66,"yyyy")</f>
        <v>2013</v>
      </c>
    </row>
    <row r="67" spans="1:25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11"/>
        <v>107.52857142857141</v>
      </c>
      <c r="P67" s="8">
        <f t="shared" si="12"/>
        <v>132.05263157894737</v>
      </c>
      <c r="Q67" t="str">
        <f t="shared" si="13"/>
        <v>film &amp; video</v>
      </c>
      <c r="R67" t="str">
        <f t="shared" si="14"/>
        <v>shorts</v>
      </c>
      <c r="S67">
        <f t="shared" si="15"/>
        <v>19</v>
      </c>
      <c r="T67">
        <f t="shared" si="16"/>
        <v>13</v>
      </c>
      <c r="U67">
        <f t="shared" si="17"/>
        <v>6</v>
      </c>
      <c r="V67" s="12">
        <f t="shared" si="18"/>
        <v>41835.821226851855</v>
      </c>
      <c r="W67" s="12">
        <f t="shared" si="19"/>
        <v>41862.249305555553</v>
      </c>
      <c r="X67" s="17" t="str">
        <f t="shared" si="20"/>
        <v>July</v>
      </c>
      <c r="Y67" t="str">
        <f t="shared" si="21"/>
        <v>2014</v>
      </c>
    </row>
    <row r="68" spans="1:25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11"/>
        <v>118.6</v>
      </c>
      <c r="P68" s="8">
        <f t="shared" si="12"/>
        <v>91.230769230769226</v>
      </c>
      <c r="Q68" t="str">
        <f t="shared" si="13"/>
        <v>film &amp; video</v>
      </c>
      <c r="R68" t="str">
        <f t="shared" si="14"/>
        <v>shorts</v>
      </c>
      <c r="S68">
        <f t="shared" si="15"/>
        <v>19</v>
      </c>
      <c r="T68">
        <f t="shared" si="16"/>
        <v>13</v>
      </c>
      <c r="U68">
        <f t="shared" si="17"/>
        <v>6</v>
      </c>
      <c r="V68" s="12">
        <f t="shared" si="18"/>
        <v>42539.849768518514</v>
      </c>
      <c r="W68" s="12">
        <f t="shared" si="19"/>
        <v>42569.849768518514</v>
      </c>
      <c r="X68" s="17" t="str">
        <f t="shared" si="20"/>
        <v>June</v>
      </c>
      <c r="Y68" t="str">
        <f t="shared" si="21"/>
        <v>2016</v>
      </c>
    </row>
    <row r="69" spans="1:25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11"/>
        <v>116.25000000000001</v>
      </c>
      <c r="P69" s="8">
        <f t="shared" si="12"/>
        <v>116.25</v>
      </c>
      <c r="Q69" t="str">
        <f t="shared" si="13"/>
        <v>film &amp; video</v>
      </c>
      <c r="R69" t="str">
        <f t="shared" si="14"/>
        <v>shorts</v>
      </c>
      <c r="S69">
        <f t="shared" si="15"/>
        <v>19</v>
      </c>
      <c r="T69">
        <f t="shared" si="16"/>
        <v>13</v>
      </c>
      <c r="U69">
        <f t="shared" si="17"/>
        <v>6</v>
      </c>
      <c r="V69" s="12">
        <f t="shared" si="18"/>
        <v>41075.583379629628</v>
      </c>
      <c r="W69" s="12">
        <f t="shared" si="19"/>
        <v>41105.583379629628</v>
      </c>
      <c r="X69" s="17" t="str">
        <f t="shared" si="20"/>
        <v>June</v>
      </c>
      <c r="Y69" t="str">
        <f t="shared" si="21"/>
        <v>2012</v>
      </c>
    </row>
    <row r="70" spans="1:25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11"/>
        <v>127.16666666666667</v>
      </c>
      <c r="P70" s="8">
        <f t="shared" si="12"/>
        <v>21.194444444444443</v>
      </c>
      <c r="Q70" t="str">
        <f t="shared" si="13"/>
        <v>film &amp; video</v>
      </c>
      <c r="R70" t="str">
        <f t="shared" si="14"/>
        <v>shorts</v>
      </c>
      <c r="S70">
        <f t="shared" si="15"/>
        <v>19</v>
      </c>
      <c r="T70">
        <f t="shared" si="16"/>
        <v>13</v>
      </c>
      <c r="U70">
        <f t="shared" si="17"/>
        <v>6</v>
      </c>
      <c r="V70" s="12">
        <f t="shared" si="18"/>
        <v>41663.569340277776</v>
      </c>
      <c r="W70" s="12">
        <f t="shared" si="19"/>
        <v>41693.569340277776</v>
      </c>
      <c r="X70" s="17" t="str">
        <f t="shared" si="20"/>
        <v>January</v>
      </c>
      <c r="Y70" t="str">
        <f t="shared" si="21"/>
        <v>2014</v>
      </c>
    </row>
    <row r="71" spans="1:25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11"/>
        <v>110.9423</v>
      </c>
      <c r="P71" s="8">
        <f t="shared" si="12"/>
        <v>62.327134831460668</v>
      </c>
      <c r="Q71" t="str">
        <f t="shared" si="13"/>
        <v>film &amp; video</v>
      </c>
      <c r="R71" t="str">
        <f t="shared" si="14"/>
        <v>shorts</v>
      </c>
      <c r="S71">
        <f t="shared" si="15"/>
        <v>19</v>
      </c>
      <c r="T71">
        <f t="shared" si="16"/>
        <v>13</v>
      </c>
      <c r="U71">
        <f t="shared" si="17"/>
        <v>6</v>
      </c>
      <c r="V71" s="12">
        <f t="shared" si="18"/>
        <v>40786.187789351854</v>
      </c>
      <c r="W71" s="12">
        <f t="shared" si="19"/>
        <v>40818.290972222225</v>
      </c>
      <c r="X71" s="17" t="str">
        <f t="shared" si="20"/>
        <v>August</v>
      </c>
      <c r="Y71" t="str">
        <f t="shared" si="21"/>
        <v>2011</v>
      </c>
    </row>
    <row r="72" spans="1:25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11"/>
        <v>127.2</v>
      </c>
      <c r="P72" s="8">
        <f t="shared" si="12"/>
        <v>37.411764705882355</v>
      </c>
      <c r="Q72" t="str">
        <f t="shared" si="13"/>
        <v>film &amp; video</v>
      </c>
      <c r="R72" t="str">
        <f t="shared" si="14"/>
        <v>shorts</v>
      </c>
      <c r="S72">
        <f t="shared" si="15"/>
        <v>19</v>
      </c>
      <c r="T72">
        <f t="shared" si="16"/>
        <v>13</v>
      </c>
      <c r="U72">
        <f t="shared" si="17"/>
        <v>6</v>
      </c>
      <c r="V72" s="12">
        <f t="shared" si="18"/>
        <v>40730.896354166667</v>
      </c>
      <c r="W72" s="12">
        <f t="shared" si="19"/>
        <v>40790.896354166667</v>
      </c>
      <c r="X72" s="17" t="str">
        <f t="shared" si="20"/>
        <v>July</v>
      </c>
      <c r="Y72" t="str">
        <f t="shared" si="21"/>
        <v>2011</v>
      </c>
    </row>
    <row r="73" spans="1:25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11"/>
        <v>123.94444444444443</v>
      </c>
      <c r="P73" s="8">
        <f t="shared" si="12"/>
        <v>69.71875</v>
      </c>
      <c r="Q73" t="str">
        <f t="shared" si="13"/>
        <v>film &amp; video</v>
      </c>
      <c r="R73" t="str">
        <f t="shared" si="14"/>
        <v>shorts</v>
      </c>
      <c r="S73">
        <f t="shared" si="15"/>
        <v>19</v>
      </c>
      <c r="T73">
        <f t="shared" si="16"/>
        <v>13</v>
      </c>
      <c r="U73">
        <f t="shared" si="17"/>
        <v>6</v>
      </c>
      <c r="V73" s="12">
        <f t="shared" si="18"/>
        <v>40997.271493055552</v>
      </c>
      <c r="W73" s="12">
        <f t="shared" si="19"/>
        <v>41057.271493055552</v>
      </c>
      <c r="X73" s="17" t="str">
        <f t="shared" si="20"/>
        <v>March</v>
      </c>
      <c r="Y73" t="str">
        <f t="shared" si="21"/>
        <v>2012</v>
      </c>
    </row>
    <row r="74" spans="1:25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11"/>
        <v>108.40909090909091</v>
      </c>
      <c r="P74" s="8">
        <f t="shared" si="12"/>
        <v>58.170731707317074</v>
      </c>
      <c r="Q74" t="str">
        <f t="shared" si="13"/>
        <v>film &amp; video</v>
      </c>
      <c r="R74" t="str">
        <f t="shared" si="14"/>
        <v>shorts</v>
      </c>
      <c r="S74">
        <f t="shared" si="15"/>
        <v>19</v>
      </c>
      <c r="T74">
        <f t="shared" si="16"/>
        <v>13</v>
      </c>
      <c r="U74">
        <f t="shared" si="17"/>
        <v>6</v>
      </c>
      <c r="V74" s="12">
        <f t="shared" si="18"/>
        <v>41208.010196759256</v>
      </c>
      <c r="W74" s="12">
        <f t="shared" si="19"/>
        <v>41228</v>
      </c>
      <c r="X74" s="17" t="str">
        <f t="shared" si="20"/>
        <v>October</v>
      </c>
      <c r="Y74" t="str">
        <f t="shared" si="21"/>
        <v>2012</v>
      </c>
    </row>
    <row r="75" spans="1:25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11"/>
        <v>100</v>
      </c>
      <c r="P75" s="8">
        <f t="shared" si="12"/>
        <v>50</v>
      </c>
      <c r="Q75" t="str">
        <f t="shared" si="13"/>
        <v>film &amp; video</v>
      </c>
      <c r="R75" t="str">
        <f t="shared" si="14"/>
        <v>shorts</v>
      </c>
      <c r="S75">
        <f t="shared" si="15"/>
        <v>19</v>
      </c>
      <c r="T75">
        <f t="shared" si="16"/>
        <v>13</v>
      </c>
      <c r="U75">
        <f t="shared" si="17"/>
        <v>6</v>
      </c>
      <c r="V75" s="12">
        <f t="shared" si="18"/>
        <v>40587.75675925926</v>
      </c>
      <c r="W75" s="12">
        <f t="shared" si="19"/>
        <v>40666.165972222225</v>
      </c>
      <c r="X75" s="17" t="str">
        <f t="shared" si="20"/>
        <v>February</v>
      </c>
      <c r="Y75" t="str">
        <f t="shared" si="21"/>
        <v>2011</v>
      </c>
    </row>
    <row r="76" spans="1:25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11"/>
        <v>112.93199999999999</v>
      </c>
      <c r="P76" s="8">
        <f t="shared" si="12"/>
        <v>19.471034482758618</v>
      </c>
      <c r="Q76" t="str">
        <f t="shared" si="13"/>
        <v>film &amp; video</v>
      </c>
      <c r="R76" t="str">
        <f t="shared" si="14"/>
        <v>shorts</v>
      </c>
      <c r="S76">
        <f t="shared" si="15"/>
        <v>19</v>
      </c>
      <c r="T76">
        <f t="shared" si="16"/>
        <v>13</v>
      </c>
      <c r="U76">
        <f t="shared" si="17"/>
        <v>6</v>
      </c>
      <c r="V76" s="12">
        <f t="shared" si="18"/>
        <v>42360.487210648149</v>
      </c>
      <c r="W76" s="12">
        <f t="shared" si="19"/>
        <v>42390.487210648149</v>
      </c>
      <c r="X76" s="17" t="str">
        <f t="shared" si="20"/>
        <v>December</v>
      </c>
      <c r="Y76" t="str">
        <f t="shared" si="21"/>
        <v>2015</v>
      </c>
    </row>
    <row r="77" spans="1:25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11"/>
        <v>115.42857142857143</v>
      </c>
      <c r="P77" s="8">
        <f t="shared" si="12"/>
        <v>85.957446808510639</v>
      </c>
      <c r="Q77" t="str">
        <f t="shared" si="13"/>
        <v>film &amp; video</v>
      </c>
      <c r="R77" t="str">
        <f t="shared" si="14"/>
        <v>shorts</v>
      </c>
      <c r="S77">
        <f t="shared" si="15"/>
        <v>19</v>
      </c>
      <c r="T77">
        <f t="shared" si="16"/>
        <v>13</v>
      </c>
      <c r="U77">
        <f t="shared" si="17"/>
        <v>6</v>
      </c>
      <c r="V77" s="12">
        <f t="shared" si="18"/>
        <v>41357.209166666667</v>
      </c>
      <c r="W77" s="12">
        <f t="shared" si="19"/>
        <v>41387.209166666667</v>
      </c>
      <c r="X77" s="17" t="str">
        <f t="shared" si="20"/>
        <v>March</v>
      </c>
      <c r="Y77" t="str">
        <f t="shared" si="21"/>
        <v>2013</v>
      </c>
    </row>
    <row r="78" spans="1:25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11"/>
        <v>153.33333333333334</v>
      </c>
      <c r="P78" s="8">
        <f t="shared" si="12"/>
        <v>30.666666666666668</v>
      </c>
      <c r="Q78" t="str">
        <f t="shared" si="13"/>
        <v>film &amp; video</v>
      </c>
      <c r="R78" t="str">
        <f t="shared" si="14"/>
        <v>shorts</v>
      </c>
      <c r="S78">
        <f t="shared" si="15"/>
        <v>19</v>
      </c>
      <c r="T78">
        <f t="shared" si="16"/>
        <v>13</v>
      </c>
      <c r="U78">
        <f t="shared" si="17"/>
        <v>6</v>
      </c>
      <c r="V78" s="12">
        <f t="shared" si="18"/>
        <v>40844.691643518519</v>
      </c>
      <c r="W78" s="12">
        <f t="shared" si="19"/>
        <v>40904.733310185184</v>
      </c>
      <c r="X78" s="17" t="str">
        <f t="shared" si="20"/>
        <v>October</v>
      </c>
      <c r="Y78" t="str">
        <f t="shared" si="21"/>
        <v>2011</v>
      </c>
    </row>
    <row r="79" spans="1:25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11"/>
        <v>392.5</v>
      </c>
      <c r="P79" s="8">
        <f t="shared" si="12"/>
        <v>60.384615384615387</v>
      </c>
      <c r="Q79" t="str">
        <f t="shared" si="13"/>
        <v>film &amp; video</v>
      </c>
      <c r="R79" t="str">
        <f t="shared" si="14"/>
        <v>shorts</v>
      </c>
      <c r="S79">
        <f t="shared" si="15"/>
        <v>19</v>
      </c>
      <c r="T79">
        <f t="shared" si="16"/>
        <v>13</v>
      </c>
      <c r="U79">
        <f t="shared" si="17"/>
        <v>6</v>
      </c>
      <c r="V79" s="12">
        <f t="shared" si="18"/>
        <v>40997.144872685189</v>
      </c>
      <c r="W79" s="12">
        <f t="shared" si="19"/>
        <v>41050.124305555553</v>
      </c>
      <c r="X79" s="17" t="str">
        <f t="shared" si="20"/>
        <v>March</v>
      </c>
      <c r="Y79" t="str">
        <f t="shared" si="21"/>
        <v>2012</v>
      </c>
    </row>
    <row r="80" spans="1:25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11"/>
        <v>2702</v>
      </c>
      <c r="P80" s="8">
        <f t="shared" si="12"/>
        <v>38.6</v>
      </c>
      <c r="Q80" t="str">
        <f t="shared" si="13"/>
        <v>film &amp; video</v>
      </c>
      <c r="R80" t="str">
        <f t="shared" si="14"/>
        <v>shorts</v>
      </c>
      <c r="S80">
        <f t="shared" si="15"/>
        <v>19</v>
      </c>
      <c r="T80">
        <f t="shared" si="16"/>
        <v>13</v>
      </c>
      <c r="U80">
        <f t="shared" si="17"/>
        <v>6</v>
      </c>
      <c r="V80" s="12">
        <f t="shared" si="18"/>
        <v>42604.730567129634</v>
      </c>
      <c r="W80" s="12">
        <f t="shared" si="19"/>
        <v>42614.730567129634</v>
      </c>
      <c r="X80" s="17" t="str">
        <f t="shared" si="20"/>
        <v>August</v>
      </c>
      <c r="Y80" t="str">
        <f t="shared" si="21"/>
        <v>2016</v>
      </c>
    </row>
    <row r="81" spans="1:25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11"/>
        <v>127</v>
      </c>
      <c r="P81" s="8">
        <f t="shared" si="12"/>
        <v>40.268292682926827</v>
      </c>
      <c r="Q81" t="str">
        <f t="shared" si="13"/>
        <v>film &amp; video</v>
      </c>
      <c r="R81" t="str">
        <f t="shared" si="14"/>
        <v>shorts</v>
      </c>
      <c r="S81">
        <f t="shared" si="15"/>
        <v>19</v>
      </c>
      <c r="T81">
        <f t="shared" si="16"/>
        <v>13</v>
      </c>
      <c r="U81">
        <f t="shared" si="17"/>
        <v>6</v>
      </c>
      <c r="V81" s="12">
        <f t="shared" si="18"/>
        <v>41724.776539351849</v>
      </c>
      <c r="W81" s="12">
        <f t="shared" si="19"/>
        <v>41754.776539351849</v>
      </c>
      <c r="X81" s="17" t="str">
        <f t="shared" si="20"/>
        <v>March</v>
      </c>
      <c r="Y81" t="str">
        <f t="shared" si="21"/>
        <v>2014</v>
      </c>
    </row>
    <row r="82" spans="1:25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11"/>
        <v>107.25</v>
      </c>
      <c r="P82" s="8">
        <f t="shared" si="12"/>
        <v>273.82978723404256</v>
      </c>
      <c r="Q82" t="str">
        <f t="shared" si="13"/>
        <v>film &amp; video</v>
      </c>
      <c r="R82" t="str">
        <f t="shared" si="14"/>
        <v>shorts</v>
      </c>
      <c r="S82">
        <f t="shared" si="15"/>
        <v>19</v>
      </c>
      <c r="T82">
        <f t="shared" si="16"/>
        <v>13</v>
      </c>
      <c r="U82">
        <f t="shared" si="17"/>
        <v>6</v>
      </c>
      <c r="V82" s="12">
        <f t="shared" si="18"/>
        <v>41583.083981481483</v>
      </c>
      <c r="W82" s="12">
        <f t="shared" si="19"/>
        <v>41618.083981481483</v>
      </c>
      <c r="X82" s="17" t="str">
        <f t="shared" si="20"/>
        <v>November</v>
      </c>
      <c r="Y82" t="str">
        <f t="shared" si="21"/>
        <v>2013</v>
      </c>
    </row>
    <row r="83" spans="1:25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11"/>
        <v>198</v>
      </c>
      <c r="P83" s="8">
        <f t="shared" si="12"/>
        <v>53.035714285714285</v>
      </c>
      <c r="Q83" t="str">
        <f t="shared" si="13"/>
        <v>film &amp; video</v>
      </c>
      <c r="R83" t="str">
        <f t="shared" si="14"/>
        <v>shorts</v>
      </c>
      <c r="S83">
        <f t="shared" si="15"/>
        <v>19</v>
      </c>
      <c r="T83">
        <f t="shared" si="16"/>
        <v>13</v>
      </c>
      <c r="U83">
        <f t="shared" si="17"/>
        <v>6</v>
      </c>
      <c r="V83" s="12">
        <f t="shared" si="18"/>
        <v>41100.158877314818</v>
      </c>
      <c r="W83" s="12">
        <f t="shared" si="19"/>
        <v>41104.126388888886</v>
      </c>
      <c r="X83" s="17" t="str">
        <f t="shared" si="20"/>
        <v>July</v>
      </c>
      <c r="Y83" t="str">
        <f t="shared" si="21"/>
        <v>2012</v>
      </c>
    </row>
    <row r="84" spans="1:25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11"/>
        <v>100.01249999999999</v>
      </c>
      <c r="P84" s="8">
        <f t="shared" si="12"/>
        <v>40.005000000000003</v>
      </c>
      <c r="Q84" t="str">
        <f t="shared" si="13"/>
        <v>film &amp; video</v>
      </c>
      <c r="R84" t="str">
        <f t="shared" si="14"/>
        <v>shorts</v>
      </c>
      <c r="S84">
        <f t="shared" si="15"/>
        <v>19</v>
      </c>
      <c r="T84">
        <f t="shared" si="16"/>
        <v>13</v>
      </c>
      <c r="U84">
        <f t="shared" si="17"/>
        <v>6</v>
      </c>
      <c r="V84" s="12">
        <f t="shared" si="18"/>
        <v>40795.820150462961</v>
      </c>
      <c r="W84" s="12">
        <f t="shared" si="19"/>
        <v>40825.820150462961</v>
      </c>
      <c r="X84" s="17" t="str">
        <f t="shared" si="20"/>
        <v>September</v>
      </c>
      <c r="Y84" t="str">
        <f t="shared" si="21"/>
        <v>2011</v>
      </c>
    </row>
    <row r="85" spans="1:25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11"/>
        <v>102.49999999999999</v>
      </c>
      <c r="P85" s="8">
        <f t="shared" si="12"/>
        <v>15.76923076923077</v>
      </c>
      <c r="Q85" t="str">
        <f t="shared" si="13"/>
        <v>film &amp; video</v>
      </c>
      <c r="R85" t="str">
        <f t="shared" si="14"/>
        <v>shorts</v>
      </c>
      <c r="S85">
        <f t="shared" si="15"/>
        <v>19</v>
      </c>
      <c r="T85">
        <f t="shared" si="16"/>
        <v>13</v>
      </c>
      <c r="U85">
        <f t="shared" si="17"/>
        <v>6</v>
      </c>
      <c r="V85" s="12">
        <f t="shared" si="18"/>
        <v>42042.615613425922</v>
      </c>
      <c r="W85" s="12">
        <f t="shared" si="19"/>
        <v>42057.479166666672</v>
      </c>
      <c r="X85" s="17" t="str">
        <f t="shared" si="20"/>
        <v>February</v>
      </c>
      <c r="Y85" t="str">
        <f t="shared" si="21"/>
        <v>2015</v>
      </c>
    </row>
    <row r="86" spans="1:25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11"/>
        <v>100</v>
      </c>
      <c r="P86" s="8">
        <f t="shared" si="12"/>
        <v>71.428571428571431</v>
      </c>
      <c r="Q86" t="str">
        <f t="shared" si="13"/>
        <v>film &amp; video</v>
      </c>
      <c r="R86" t="str">
        <f t="shared" si="14"/>
        <v>shorts</v>
      </c>
      <c r="S86">
        <f t="shared" si="15"/>
        <v>19</v>
      </c>
      <c r="T86">
        <f t="shared" si="16"/>
        <v>13</v>
      </c>
      <c r="U86">
        <f t="shared" si="17"/>
        <v>6</v>
      </c>
      <c r="V86" s="12">
        <f t="shared" si="18"/>
        <v>40648.757939814815</v>
      </c>
      <c r="W86" s="12">
        <f t="shared" si="19"/>
        <v>40678.757939814815</v>
      </c>
      <c r="X86" s="17" t="str">
        <f t="shared" si="20"/>
        <v>April</v>
      </c>
      <c r="Y86" t="str">
        <f t="shared" si="21"/>
        <v>2011</v>
      </c>
    </row>
    <row r="87" spans="1:25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11"/>
        <v>125.49999999999999</v>
      </c>
      <c r="P87" s="8">
        <f t="shared" si="12"/>
        <v>71.714285714285708</v>
      </c>
      <c r="Q87" t="str">
        <f t="shared" si="13"/>
        <v>film &amp; video</v>
      </c>
      <c r="R87" t="str">
        <f t="shared" si="14"/>
        <v>shorts</v>
      </c>
      <c r="S87">
        <f t="shared" si="15"/>
        <v>19</v>
      </c>
      <c r="T87">
        <f t="shared" si="16"/>
        <v>13</v>
      </c>
      <c r="U87">
        <f t="shared" si="17"/>
        <v>6</v>
      </c>
      <c r="V87" s="12">
        <f t="shared" si="18"/>
        <v>40779.125428240739</v>
      </c>
      <c r="W87" s="12">
        <f t="shared" si="19"/>
        <v>40809.125428240739</v>
      </c>
      <c r="X87" s="17" t="str">
        <f t="shared" si="20"/>
        <v>August</v>
      </c>
      <c r="Y87" t="str">
        <f t="shared" si="21"/>
        <v>2011</v>
      </c>
    </row>
    <row r="88" spans="1:25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11"/>
        <v>106.46666666666667</v>
      </c>
      <c r="P88" s="8">
        <f t="shared" si="12"/>
        <v>375.76470588235293</v>
      </c>
      <c r="Q88" t="str">
        <f t="shared" si="13"/>
        <v>film &amp; video</v>
      </c>
      <c r="R88" t="str">
        <f t="shared" si="14"/>
        <v>shorts</v>
      </c>
      <c r="S88">
        <f t="shared" si="15"/>
        <v>19</v>
      </c>
      <c r="T88">
        <f t="shared" si="16"/>
        <v>13</v>
      </c>
      <c r="U88">
        <f t="shared" si="17"/>
        <v>6</v>
      </c>
      <c r="V88" s="12">
        <f t="shared" si="18"/>
        <v>42291.556076388893</v>
      </c>
      <c r="W88" s="12">
        <f t="shared" si="19"/>
        <v>42365.59774305555</v>
      </c>
      <c r="X88" s="17" t="str">
        <f t="shared" si="20"/>
        <v>October</v>
      </c>
      <c r="Y88" t="str">
        <f t="shared" si="21"/>
        <v>2015</v>
      </c>
    </row>
    <row r="89" spans="1:25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11"/>
        <v>104.60000000000001</v>
      </c>
      <c r="P89" s="8">
        <f t="shared" si="12"/>
        <v>104.6</v>
      </c>
      <c r="Q89" t="str">
        <f t="shared" si="13"/>
        <v>film &amp; video</v>
      </c>
      <c r="R89" t="str">
        <f t="shared" si="14"/>
        <v>shorts</v>
      </c>
      <c r="S89">
        <f t="shared" si="15"/>
        <v>19</v>
      </c>
      <c r="T89">
        <f t="shared" si="16"/>
        <v>13</v>
      </c>
      <c r="U89">
        <f t="shared" si="17"/>
        <v>6</v>
      </c>
      <c r="V89" s="12">
        <f t="shared" si="18"/>
        <v>40322.53938657407</v>
      </c>
      <c r="W89" s="12">
        <f t="shared" si="19"/>
        <v>40332.070138888892</v>
      </c>
      <c r="X89" s="17" t="str">
        <f t="shared" si="20"/>
        <v>May</v>
      </c>
      <c r="Y89" t="str">
        <f t="shared" si="21"/>
        <v>2010</v>
      </c>
    </row>
    <row r="90" spans="1:25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11"/>
        <v>102.85714285714285</v>
      </c>
      <c r="P90" s="8">
        <f t="shared" si="12"/>
        <v>60</v>
      </c>
      <c r="Q90" t="str">
        <f t="shared" si="13"/>
        <v>film &amp; video</v>
      </c>
      <c r="R90" t="str">
        <f t="shared" si="14"/>
        <v>shorts</v>
      </c>
      <c r="S90">
        <f t="shared" si="15"/>
        <v>19</v>
      </c>
      <c r="T90">
        <f t="shared" si="16"/>
        <v>13</v>
      </c>
      <c r="U90">
        <f t="shared" si="17"/>
        <v>6</v>
      </c>
      <c r="V90" s="12">
        <f t="shared" si="18"/>
        <v>41786.65892361111</v>
      </c>
      <c r="W90" s="12">
        <f t="shared" si="19"/>
        <v>41812.65892361111</v>
      </c>
      <c r="X90" s="17" t="str">
        <f t="shared" si="20"/>
        <v>May</v>
      </c>
      <c r="Y90" t="str">
        <f t="shared" si="21"/>
        <v>2014</v>
      </c>
    </row>
    <row r="91" spans="1:25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11"/>
        <v>115.06666666666668</v>
      </c>
      <c r="P91" s="8">
        <f t="shared" si="12"/>
        <v>123.28571428571429</v>
      </c>
      <c r="Q91" t="str">
        <f t="shared" si="13"/>
        <v>film &amp; video</v>
      </c>
      <c r="R91" t="str">
        <f t="shared" si="14"/>
        <v>shorts</v>
      </c>
      <c r="S91">
        <f t="shared" si="15"/>
        <v>19</v>
      </c>
      <c r="T91">
        <f t="shared" si="16"/>
        <v>13</v>
      </c>
      <c r="U91">
        <f t="shared" si="17"/>
        <v>6</v>
      </c>
      <c r="V91" s="12">
        <f t="shared" si="18"/>
        <v>41402.752222222225</v>
      </c>
      <c r="W91" s="12">
        <f t="shared" si="19"/>
        <v>41427.752222222225</v>
      </c>
      <c r="X91" s="17" t="str">
        <f t="shared" si="20"/>
        <v>May</v>
      </c>
      <c r="Y91" t="str">
        <f t="shared" si="21"/>
        <v>2013</v>
      </c>
    </row>
    <row r="92" spans="1:25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11"/>
        <v>100.4</v>
      </c>
      <c r="P92" s="8">
        <f t="shared" si="12"/>
        <v>31.375</v>
      </c>
      <c r="Q92" t="str">
        <f t="shared" si="13"/>
        <v>film &amp; video</v>
      </c>
      <c r="R92" t="str">
        <f t="shared" si="14"/>
        <v>shorts</v>
      </c>
      <c r="S92">
        <f t="shared" si="15"/>
        <v>19</v>
      </c>
      <c r="T92">
        <f t="shared" si="16"/>
        <v>13</v>
      </c>
      <c r="U92">
        <f t="shared" si="17"/>
        <v>6</v>
      </c>
      <c r="V92" s="12">
        <f t="shared" si="18"/>
        <v>40706.297442129631</v>
      </c>
      <c r="W92" s="12">
        <f t="shared" si="19"/>
        <v>40736.297442129631</v>
      </c>
      <c r="X92" s="17" t="str">
        <f t="shared" si="20"/>
        <v>June</v>
      </c>
      <c r="Y92" t="str">
        <f t="shared" si="21"/>
        <v>2011</v>
      </c>
    </row>
    <row r="93" spans="1:25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11"/>
        <v>120</v>
      </c>
      <c r="P93" s="8">
        <f t="shared" si="12"/>
        <v>78.260869565217391</v>
      </c>
      <c r="Q93" t="str">
        <f t="shared" si="13"/>
        <v>film &amp; video</v>
      </c>
      <c r="R93" t="str">
        <f t="shared" si="14"/>
        <v>shorts</v>
      </c>
      <c r="S93">
        <f t="shared" si="15"/>
        <v>19</v>
      </c>
      <c r="T93">
        <f t="shared" si="16"/>
        <v>13</v>
      </c>
      <c r="U93">
        <f t="shared" si="17"/>
        <v>6</v>
      </c>
      <c r="V93" s="12">
        <f t="shared" si="18"/>
        <v>40619.402361111112</v>
      </c>
      <c r="W93" s="12">
        <f t="shared" si="19"/>
        <v>40680.402361111112</v>
      </c>
      <c r="X93" s="17" t="str">
        <f t="shared" si="20"/>
        <v>March</v>
      </c>
      <c r="Y93" t="str">
        <f t="shared" si="21"/>
        <v>2011</v>
      </c>
    </row>
    <row r="94" spans="1:25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11"/>
        <v>105.2</v>
      </c>
      <c r="P94" s="8">
        <f t="shared" si="12"/>
        <v>122.32558139534883</v>
      </c>
      <c r="Q94" t="str">
        <f t="shared" si="13"/>
        <v>film &amp; video</v>
      </c>
      <c r="R94" t="str">
        <f t="shared" si="14"/>
        <v>shorts</v>
      </c>
      <c r="S94">
        <f t="shared" si="15"/>
        <v>19</v>
      </c>
      <c r="T94">
        <f t="shared" si="16"/>
        <v>13</v>
      </c>
      <c r="U94">
        <f t="shared" si="17"/>
        <v>6</v>
      </c>
      <c r="V94" s="12">
        <f t="shared" si="18"/>
        <v>42721.198877314819</v>
      </c>
      <c r="W94" s="12">
        <f t="shared" si="19"/>
        <v>42767.333333333328</v>
      </c>
      <c r="X94" s="17" t="str">
        <f t="shared" si="20"/>
        <v>December</v>
      </c>
      <c r="Y94" t="str">
        <f t="shared" si="21"/>
        <v>2016</v>
      </c>
    </row>
    <row r="95" spans="1:25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11"/>
        <v>110.60000000000001</v>
      </c>
      <c r="P95" s="8">
        <f t="shared" si="12"/>
        <v>73.733333333333334</v>
      </c>
      <c r="Q95" t="str">
        <f t="shared" si="13"/>
        <v>film &amp; video</v>
      </c>
      <c r="R95" t="str">
        <f t="shared" si="14"/>
        <v>shorts</v>
      </c>
      <c r="S95">
        <f t="shared" si="15"/>
        <v>19</v>
      </c>
      <c r="T95">
        <f t="shared" si="16"/>
        <v>13</v>
      </c>
      <c r="U95">
        <f t="shared" si="17"/>
        <v>6</v>
      </c>
      <c r="V95" s="12">
        <f t="shared" si="18"/>
        <v>41065.858067129629</v>
      </c>
      <c r="W95" s="12">
        <f t="shared" si="19"/>
        <v>41093.875</v>
      </c>
      <c r="X95" s="17" t="str">
        <f t="shared" si="20"/>
        <v>June</v>
      </c>
      <c r="Y95" t="str">
        <f t="shared" si="21"/>
        <v>2012</v>
      </c>
    </row>
    <row r="96" spans="1:25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11"/>
        <v>104</v>
      </c>
      <c r="P96" s="8">
        <f t="shared" si="12"/>
        <v>21.666666666666668</v>
      </c>
      <c r="Q96" t="str">
        <f t="shared" si="13"/>
        <v>film &amp; video</v>
      </c>
      <c r="R96" t="str">
        <f t="shared" si="14"/>
        <v>shorts</v>
      </c>
      <c r="S96">
        <f t="shared" si="15"/>
        <v>19</v>
      </c>
      <c r="T96">
        <f t="shared" si="16"/>
        <v>13</v>
      </c>
      <c r="U96">
        <f t="shared" si="17"/>
        <v>6</v>
      </c>
      <c r="V96" s="12">
        <f t="shared" si="18"/>
        <v>41716.717847222222</v>
      </c>
      <c r="W96" s="12">
        <f t="shared" si="19"/>
        <v>41736.717847222222</v>
      </c>
      <c r="X96" s="17" t="str">
        <f t="shared" si="20"/>
        <v>March</v>
      </c>
      <c r="Y96" t="str">
        <f t="shared" si="21"/>
        <v>2014</v>
      </c>
    </row>
    <row r="97" spans="1:25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11"/>
        <v>131.42857142857142</v>
      </c>
      <c r="P97" s="8">
        <f t="shared" si="12"/>
        <v>21.904761904761905</v>
      </c>
      <c r="Q97" t="str">
        <f t="shared" si="13"/>
        <v>film &amp; video</v>
      </c>
      <c r="R97" t="str">
        <f t="shared" si="14"/>
        <v>shorts</v>
      </c>
      <c r="S97">
        <f t="shared" si="15"/>
        <v>19</v>
      </c>
      <c r="T97">
        <f t="shared" si="16"/>
        <v>13</v>
      </c>
      <c r="U97">
        <f t="shared" si="17"/>
        <v>6</v>
      </c>
      <c r="V97" s="12">
        <f t="shared" si="18"/>
        <v>40935.005104166667</v>
      </c>
      <c r="W97" s="12">
        <f t="shared" si="19"/>
        <v>40965.005104166667</v>
      </c>
      <c r="X97" s="17" t="str">
        <f t="shared" si="20"/>
        <v>January</v>
      </c>
      <c r="Y97" t="str">
        <f t="shared" si="21"/>
        <v>2012</v>
      </c>
    </row>
    <row r="98" spans="1:25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11"/>
        <v>114.66666666666667</v>
      </c>
      <c r="P98" s="8">
        <f t="shared" si="12"/>
        <v>50.588235294117645</v>
      </c>
      <c r="Q98" t="str">
        <f t="shared" si="13"/>
        <v>film &amp; video</v>
      </c>
      <c r="R98" t="str">
        <f t="shared" si="14"/>
        <v>shorts</v>
      </c>
      <c r="S98">
        <f t="shared" si="15"/>
        <v>19</v>
      </c>
      <c r="T98">
        <f t="shared" si="16"/>
        <v>13</v>
      </c>
      <c r="U98">
        <f t="shared" si="17"/>
        <v>6</v>
      </c>
      <c r="V98" s="12">
        <f t="shared" si="18"/>
        <v>40324.662511574075</v>
      </c>
      <c r="W98" s="12">
        <f t="shared" si="19"/>
        <v>40391.125</v>
      </c>
      <c r="X98" s="17" t="str">
        <f t="shared" si="20"/>
        <v>May</v>
      </c>
      <c r="Y98" t="str">
        <f t="shared" si="21"/>
        <v>2010</v>
      </c>
    </row>
    <row r="99" spans="1:25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11"/>
        <v>106.25</v>
      </c>
      <c r="P99" s="8">
        <f t="shared" si="12"/>
        <v>53.125</v>
      </c>
      <c r="Q99" t="str">
        <f t="shared" si="13"/>
        <v>film &amp; video</v>
      </c>
      <c r="R99" t="str">
        <f t="shared" si="14"/>
        <v>shorts</v>
      </c>
      <c r="S99">
        <f t="shared" si="15"/>
        <v>19</v>
      </c>
      <c r="T99">
        <f t="shared" si="16"/>
        <v>13</v>
      </c>
      <c r="U99">
        <f t="shared" si="17"/>
        <v>6</v>
      </c>
      <c r="V99" s="12">
        <f t="shared" si="18"/>
        <v>40706.135208333333</v>
      </c>
      <c r="W99" s="12">
        <f t="shared" si="19"/>
        <v>40736.135208333333</v>
      </c>
      <c r="X99" s="17" t="str">
        <f t="shared" si="20"/>
        <v>June</v>
      </c>
      <c r="Y99" t="str">
        <f t="shared" si="21"/>
        <v>2011</v>
      </c>
    </row>
    <row r="100" spans="1:25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11"/>
        <v>106.25</v>
      </c>
      <c r="P100" s="8">
        <f t="shared" si="12"/>
        <v>56.666666666666664</v>
      </c>
      <c r="Q100" t="str">
        <f t="shared" si="13"/>
        <v>film &amp; video</v>
      </c>
      <c r="R100" t="str">
        <f t="shared" si="14"/>
        <v>shorts</v>
      </c>
      <c r="S100">
        <f t="shared" si="15"/>
        <v>19</v>
      </c>
      <c r="T100">
        <f t="shared" si="16"/>
        <v>13</v>
      </c>
      <c r="U100">
        <f t="shared" si="17"/>
        <v>6</v>
      </c>
      <c r="V100" s="12">
        <f t="shared" si="18"/>
        <v>41214.79483796296</v>
      </c>
      <c r="W100" s="12">
        <f t="shared" si="19"/>
        <v>41250.979166666664</v>
      </c>
      <c r="X100" s="17" t="str">
        <f t="shared" si="20"/>
        <v>November</v>
      </c>
      <c r="Y100" t="str">
        <f t="shared" si="21"/>
        <v>2012</v>
      </c>
    </row>
    <row r="101" spans="1:25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11"/>
        <v>106.01933333333334</v>
      </c>
      <c r="P101" s="8">
        <f t="shared" si="12"/>
        <v>40.776666666666664</v>
      </c>
      <c r="Q101" t="str">
        <f t="shared" si="13"/>
        <v>film &amp; video</v>
      </c>
      <c r="R101" t="str">
        <f t="shared" si="14"/>
        <v>shorts</v>
      </c>
      <c r="S101">
        <f t="shared" si="15"/>
        <v>19</v>
      </c>
      <c r="T101">
        <f t="shared" si="16"/>
        <v>13</v>
      </c>
      <c r="U101">
        <f t="shared" si="17"/>
        <v>6</v>
      </c>
      <c r="V101" s="12">
        <f t="shared" si="18"/>
        <v>41631.902766203704</v>
      </c>
      <c r="W101" s="12">
        <f t="shared" si="19"/>
        <v>41661.902766203704</v>
      </c>
      <c r="X101" s="17" t="str">
        <f t="shared" si="20"/>
        <v>December</v>
      </c>
      <c r="Y101" t="str">
        <f t="shared" si="21"/>
        <v>2013</v>
      </c>
    </row>
    <row r="102" spans="1:25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11"/>
        <v>100</v>
      </c>
      <c r="P102" s="8">
        <f t="shared" si="12"/>
        <v>192.30769230769232</v>
      </c>
      <c r="Q102" t="str">
        <f t="shared" si="13"/>
        <v>film &amp; video</v>
      </c>
      <c r="R102" t="str">
        <f t="shared" si="14"/>
        <v>shorts</v>
      </c>
      <c r="S102">
        <f t="shared" si="15"/>
        <v>19</v>
      </c>
      <c r="T102">
        <f t="shared" si="16"/>
        <v>13</v>
      </c>
      <c r="U102">
        <f t="shared" si="17"/>
        <v>6</v>
      </c>
      <c r="V102" s="12">
        <f t="shared" si="18"/>
        <v>41197.753310185188</v>
      </c>
      <c r="W102" s="12">
        <f t="shared" si="19"/>
        <v>41217.794976851852</v>
      </c>
      <c r="X102" s="17" t="str">
        <f t="shared" si="20"/>
        <v>October</v>
      </c>
      <c r="Y102" t="str">
        <f t="shared" si="21"/>
        <v>2012</v>
      </c>
    </row>
    <row r="103" spans="1:25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11"/>
        <v>100</v>
      </c>
      <c r="P103" s="8">
        <f t="shared" si="12"/>
        <v>100</v>
      </c>
      <c r="Q103" t="str">
        <f t="shared" si="13"/>
        <v>film &amp; video</v>
      </c>
      <c r="R103" t="str">
        <f t="shared" si="14"/>
        <v>shorts</v>
      </c>
      <c r="S103">
        <f t="shared" si="15"/>
        <v>19</v>
      </c>
      <c r="T103">
        <f t="shared" si="16"/>
        <v>13</v>
      </c>
      <c r="U103">
        <f t="shared" si="17"/>
        <v>6</v>
      </c>
      <c r="V103" s="12">
        <f t="shared" si="18"/>
        <v>41274.776736111111</v>
      </c>
      <c r="W103" s="12">
        <f t="shared" si="19"/>
        <v>41298.776736111111</v>
      </c>
      <c r="X103" s="17" t="str">
        <f t="shared" si="20"/>
        <v>December</v>
      </c>
      <c r="Y103" t="str">
        <f t="shared" si="21"/>
        <v>2012</v>
      </c>
    </row>
    <row r="104" spans="1:25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11"/>
        <v>127.75000000000001</v>
      </c>
      <c r="P104" s="8">
        <f t="shared" si="12"/>
        <v>117.92307692307692</v>
      </c>
      <c r="Q104" t="str">
        <f t="shared" si="13"/>
        <v>film &amp; video</v>
      </c>
      <c r="R104" t="str">
        <f t="shared" si="14"/>
        <v>shorts</v>
      </c>
      <c r="S104">
        <f t="shared" si="15"/>
        <v>19</v>
      </c>
      <c r="T104">
        <f t="shared" si="16"/>
        <v>13</v>
      </c>
      <c r="U104">
        <f t="shared" si="17"/>
        <v>6</v>
      </c>
      <c r="V104" s="12">
        <f t="shared" si="18"/>
        <v>40505.131168981483</v>
      </c>
      <c r="W104" s="12">
        <f t="shared" si="19"/>
        <v>40535.131168981483</v>
      </c>
      <c r="X104" s="17" t="str">
        <f t="shared" si="20"/>
        <v>November</v>
      </c>
      <c r="Y104" t="str">
        <f t="shared" si="21"/>
        <v>2010</v>
      </c>
    </row>
    <row r="105" spans="1:25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11"/>
        <v>105.15384615384616</v>
      </c>
      <c r="P105" s="8">
        <f t="shared" si="12"/>
        <v>27.897959183673468</v>
      </c>
      <c r="Q105" t="str">
        <f t="shared" si="13"/>
        <v>film &amp; video</v>
      </c>
      <c r="R105" t="str">
        <f t="shared" si="14"/>
        <v>shorts</v>
      </c>
      <c r="S105">
        <f t="shared" si="15"/>
        <v>19</v>
      </c>
      <c r="T105">
        <f t="shared" si="16"/>
        <v>13</v>
      </c>
      <c r="U105">
        <f t="shared" si="17"/>
        <v>6</v>
      </c>
      <c r="V105" s="12">
        <f t="shared" si="18"/>
        <v>41682.805902777778</v>
      </c>
      <c r="W105" s="12">
        <f t="shared" si="19"/>
        <v>41705.805902777778</v>
      </c>
      <c r="X105" s="17" t="str">
        <f t="shared" si="20"/>
        <v>February</v>
      </c>
      <c r="Y105" t="str">
        <f t="shared" si="21"/>
        <v>2014</v>
      </c>
    </row>
    <row r="106" spans="1:25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11"/>
        <v>120</v>
      </c>
      <c r="P106" s="8">
        <f t="shared" si="12"/>
        <v>60</v>
      </c>
      <c r="Q106" t="str">
        <f t="shared" si="13"/>
        <v>film &amp; video</v>
      </c>
      <c r="R106" t="str">
        <f t="shared" si="14"/>
        <v>shorts</v>
      </c>
      <c r="S106">
        <f t="shared" si="15"/>
        <v>19</v>
      </c>
      <c r="T106">
        <f t="shared" si="16"/>
        <v>13</v>
      </c>
      <c r="U106">
        <f t="shared" si="17"/>
        <v>6</v>
      </c>
      <c r="V106" s="12">
        <f t="shared" si="18"/>
        <v>40612.695208333331</v>
      </c>
      <c r="W106" s="12">
        <f t="shared" si="19"/>
        <v>40636.041666666664</v>
      </c>
      <c r="X106" s="17" t="str">
        <f t="shared" si="20"/>
        <v>March</v>
      </c>
      <c r="Y106" t="str">
        <f t="shared" si="21"/>
        <v>2011</v>
      </c>
    </row>
    <row r="107" spans="1:25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11"/>
        <v>107.40909090909089</v>
      </c>
      <c r="P107" s="8">
        <f t="shared" si="12"/>
        <v>39.383333333333333</v>
      </c>
      <c r="Q107" t="str">
        <f t="shared" si="13"/>
        <v>film &amp; video</v>
      </c>
      <c r="R107" t="str">
        <f t="shared" si="14"/>
        <v>shorts</v>
      </c>
      <c r="S107">
        <f t="shared" si="15"/>
        <v>19</v>
      </c>
      <c r="T107">
        <f t="shared" si="16"/>
        <v>13</v>
      </c>
      <c r="U107">
        <f t="shared" si="17"/>
        <v>6</v>
      </c>
      <c r="V107" s="12">
        <f t="shared" si="18"/>
        <v>42485.724768518514</v>
      </c>
      <c r="W107" s="12">
        <f t="shared" si="19"/>
        <v>42504</v>
      </c>
      <c r="X107" s="17" t="str">
        <f t="shared" si="20"/>
        <v>April</v>
      </c>
      <c r="Y107" t="str">
        <f t="shared" si="21"/>
        <v>2016</v>
      </c>
    </row>
    <row r="108" spans="1:25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11"/>
        <v>100.49999999999999</v>
      </c>
      <c r="P108" s="8">
        <f t="shared" si="12"/>
        <v>186.11111111111111</v>
      </c>
      <c r="Q108" t="str">
        <f t="shared" si="13"/>
        <v>film &amp; video</v>
      </c>
      <c r="R108" t="str">
        <f t="shared" si="14"/>
        <v>shorts</v>
      </c>
      <c r="S108">
        <f t="shared" si="15"/>
        <v>19</v>
      </c>
      <c r="T108">
        <f t="shared" si="16"/>
        <v>13</v>
      </c>
      <c r="U108">
        <f t="shared" si="17"/>
        <v>6</v>
      </c>
      <c r="V108" s="12">
        <f t="shared" si="18"/>
        <v>40987.776631944449</v>
      </c>
      <c r="W108" s="12">
        <f t="shared" si="19"/>
        <v>41001.776631944449</v>
      </c>
      <c r="X108" s="17" t="str">
        <f t="shared" si="20"/>
        <v>March</v>
      </c>
      <c r="Y108" t="str">
        <f t="shared" si="21"/>
        <v>2012</v>
      </c>
    </row>
    <row r="109" spans="1:25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11"/>
        <v>102.46666666666667</v>
      </c>
      <c r="P109" s="8">
        <f t="shared" si="12"/>
        <v>111.37681159420291</v>
      </c>
      <c r="Q109" t="str">
        <f t="shared" si="13"/>
        <v>film &amp; video</v>
      </c>
      <c r="R109" t="str">
        <f t="shared" si="14"/>
        <v>shorts</v>
      </c>
      <c r="S109">
        <f t="shared" si="15"/>
        <v>19</v>
      </c>
      <c r="T109">
        <f t="shared" si="16"/>
        <v>13</v>
      </c>
      <c r="U109">
        <f t="shared" si="17"/>
        <v>6</v>
      </c>
      <c r="V109" s="12">
        <f t="shared" si="18"/>
        <v>40635.982488425929</v>
      </c>
      <c r="W109" s="12">
        <f t="shared" si="19"/>
        <v>40657.982488425929</v>
      </c>
      <c r="X109" s="17" t="str">
        <f t="shared" si="20"/>
        <v>April</v>
      </c>
      <c r="Y109" t="str">
        <f t="shared" si="21"/>
        <v>2011</v>
      </c>
    </row>
    <row r="110" spans="1:25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11"/>
        <v>246.66666666666669</v>
      </c>
      <c r="P110" s="8">
        <f t="shared" si="12"/>
        <v>78.723404255319153</v>
      </c>
      <c r="Q110" t="str">
        <f t="shared" si="13"/>
        <v>film &amp; video</v>
      </c>
      <c r="R110" t="str">
        <f t="shared" si="14"/>
        <v>shorts</v>
      </c>
      <c r="S110">
        <f t="shared" si="15"/>
        <v>19</v>
      </c>
      <c r="T110">
        <f t="shared" si="16"/>
        <v>13</v>
      </c>
      <c r="U110">
        <f t="shared" si="17"/>
        <v>6</v>
      </c>
      <c r="V110" s="12">
        <f t="shared" si="18"/>
        <v>41365.613078703704</v>
      </c>
      <c r="W110" s="12">
        <f t="shared" si="19"/>
        <v>41425.613078703704</v>
      </c>
      <c r="X110" s="17" t="str">
        <f t="shared" si="20"/>
        <v>April</v>
      </c>
      <c r="Y110" t="str">
        <f t="shared" si="21"/>
        <v>2013</v>
      </c>
    </row>
    <row r="111" spans="1:25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11"/>
        <v>219.49999999999997</v>
      </c>
      <c r="P111" s="8">
        <f t="shared" si="12"/>
        <v>46.702127659574465</v>
      </c>
      <c r="Q111" t="str">
        <f t="shared" si="13"/>
        <v>film &amp; video</v>
      </c>
      <c r="R111" t="str">
        <f t="shared" si="14"/>
        <v>shorts</v>
      </c>
      <c r="S111">
        <f t="shared" si="15"/>
        <v>19</v>
      </c>
      <c r="T111">
        <f t="shared" si="16"/>
        <v>13</v>
      </c>
      <c r="U111">
        <f t="shared" si="17"/>
        <v>6</v>
      </c>
      <c r="V111" s="12">
        <f t="shared" si="18"/>
        <v>40570.025810185187</v>
      </c>
      <c r="W111" s="12">
        <f t="shared" si="19"/>
        <v>40600.025810185187</v>
      </c>
      <c r="X111" s="17" t="str">
        <f t="shared" si="20"/>
        <v>January</v>
      </c>
      <c r="Y111" t="str">
        <f t="shared" si="21"/>
        <v>2011</v>
      </c>
    </row>
    <row r="112" spans="1:25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11"/>
        <v>130.76923076923077</v>
      </c>
      <c r="P112" s="8">
        <f t="shared" si="12"/>
        <v>65.384615384615387</v>
      </c>
      <c r="Q112" t="str">
        <f t="shared" si="13"/>
        <v>film &amp; video</v>
      </c>
      <c r="R112" t="str">
        <f t="shared" si="14"/>
        <v>shorts</v>
      </c>
      <c r="S112">
        <f t="shared" si="15"/>
        <v>19</v>
      </c>
      <c r="T112">
        <f t="shared" si="16"/>
        <v>13</v>
      </c>
      <c r="U112">
        <f t="shared" si="17"/>
        <v>6</v>
      </c>
      <c r="V112" s="12">
        <f t="shared" si="18"/>
        <v>41557.949687500004</v>
      </c>
      <c r="W112" s="12">
        <f t="shared" si="19"/>
        <v>41592.249305555553</v>
      </c>
      <c r="X112" s="17" t="str">
        <f t="shared" si="20"/>
        <v>October</v>
      </c>
      <c r="Y112" t="str">
        <f t="shared" si="21"/>
        <v>2013</v>
      </c>
    </row>
    <row r="113" spans="1:25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11"/>
        <v>154.57142857142858</v>
      </c>
      <c r="P113" s="8">
        <f t="shared" si="12"/>
        <v>102.0754716981132</v>
      </c>
      <c r="Q113" t="str">
        <f t="shared" si="13"/>
        <v>film &amp; video</v>
      </c>
      <c r="R113" t="str">
        <f t="shared" si="14"/>
        <v>shorts</v>
      </c>
      <c r="S113">
        <f t="shared" si="15"/>
        <v>19</v>
      </c>
      <c r="T113">
        <f t="shared" si="16"/>
        <v>13</v>
      </c>
      <c r="U113">
        <f t="shared" si="17"/>
        <v>6</v>
      </c>
      <c r="V113" s="12">
        <f t="shared" si="18"/>
        <v>42125.333182870367</v>
      </c>
      <c r="W113" s="12">
        <f t="shared" si="19"/>
        <v>42155.333182870367</v>
      </c>
      <c r="X113" s="17" t="str">
        <f t="shared" si="20"/>
        <v>May</v>
      </c>
      <c r="Y113" t="str">
        <f t="shared" si="21"/>
        <v>2015</v>
      </c>
    </row>
    <row r="114" spans="1:25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11"/>
        <v>104</v>
      </c>
      <c r="P114" s="8">
        <f t="shared" si="12"/>
        <v>64.197530864197532</v>
      </c>
      <c r="Q114" t="str">
        <f t="shared" si="13"/>
        <v>film &amp; video</v>
      </c>
      <c r="R114" t="str">
        <f t="shared" si="14"/>
        <v>shorts</v>
      </c>
      <c r="S114">
        <f t="shared" si="15"/>
        <v>19</v>
      </c>
      <c r="T114">
        <f t="shared" si="16"/>
        <v>13</v>
      </c>
      <c r="U114">
        <f t="shared" si="17"/>
        <v>6</v>
      </c>
      <c r="V114" s="12">
        <f t="shared" si="18"/>
        <v>41718.043032407404</v>
      </c>
      <c r="W114" s="12">
        <f t="shared" si="19"/>
        <v>41742.083333333336</v>
      </c>
      <c r="X114" s="17" t="str">
        <f t="shared" si="20"/>
        <v>March</v>
      </c>
      <c r="Y114" t="str">
        <f t="shared" si="21"/>
        <v>2014</v>
      </c>
    </row>
    <row r="115" spans="1:25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11"/>
        <v>141</v>
      </c>
      <c r="P115" s="8">
        <f t="shared" si="12"/>
        <v>90.384615384615387</v>
      </c>
      <c r="Q115" t="str">
        <f t="shared" si="13"/>
        <v>film &amp; video</v>
      </c>
      <c r="R115" t="str">
        <f t="shared" si="14"/>
        <v>shorts</v>
      </c>
      <c r="S115">
        <f t="shared" si="15"/>
        <v>19</v>
      </c>
      <c r="T115">
        <f t="shared" si="16"/>
        <v>13</v>
      </c>
      <c r="U115">
        <f t="shared" si="17"/>
        <v>6</v>
      </c>
      <c r="V115" s="12">
        <f t="shared" si="18"/>
        <v>40753.758425925924</v>
      </c>
      <c r="W115" s="12">
        <f t="shared" si="19"/>
        <v>40761.625</v>
      </c>
      <c r="X115" s="17" t="str">
        <f t="shared" si="20"/>
        <v>July</v>
      </c>
      <c r="Y115" t="str">
        <f t="shared" si="21"/>
        <v>2011</v>
      </c>
    </row>
    <row r="116" spans="1:25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11"/>
        <v>103.33333333333334</v>
      </c>
      <c r="P116" s="8">
        <f t="shared" si="12"/>
        <v>88.571428571428569</v>
      </c>
      <c r="Q116" t="str">
        <f t="shared" si="13"/>
        <v>film &amp; video</v>
      </c>
      <c r="R116" t="str">
        <f t="shared" si="14"/>
        <v>shorts</v>
      </c>
      <c r="S116">
        <f t="shared" si="15"/>
        <v>19</v>
      </c>
      <c r="T116">
        <f t="shared" si="16"/>
        <v>13</v>
      </c>
      <c r="U116">
        <f t="shared" si="17"/>
        <v>6</v>
      </c>
      <c r="V116" s="12">
        <f t="shared" si="18"/>
        <v>40861.27416666667</v>
      </c>
      <c r="W116" s="12">
        <f t="shared" si="19"/>
        <v>40921.27416666667</v>
      </c>
      <c r="X116" s="17" t="str">
        <f t="shared" si="20"/>
        <v>November</v>
      </c>
      <c r="Y116" t="str">
        <f t="shared" si="21"/>
        <v>2011</v>
      </c>
    </row>
    <row r="117" spans="1:25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11"/>
        <v>140.44444444444443</v>
      </c>
      <c r="P117" s="8">
        <f t="shared" si="12"/>
        <v>28.727272727272727</v>
      </c>
      <c r="Q117" t="str">
        <f t="shared" si="13"/>
        <v>film &amp; video</v>
      </c>
      <c r="R117" t="str">
        <f t="shared" si="14"/>
        <v>shorts</v>
      </c>
      <c r="S117">
        <f t="shared" si="15"/>
        <v>19</v>
      </c>
      <c r="T117">
        <f t="shared" si="16"/>
        <v>13</v>
      </c>
      <c r="U117">
        <f t="shared" si="17"/>
        <v>6</v>
      </c>
      <c r="V117" s="12">
        <f t="shared" si="18"/>
        <v>40918.738935185182</v>
      </c>
      <c r="W117" s="12">
        <f t="shared" si="19"/>
        <v>40943.738935185182</v>
      </c>
      <c r="X117" s="17" t="str">
        <f t="shared" si="20"/>
        <v>January</v>
      </c>
      <c r="Y117" t="str">
        <f t="shared" si="21"/>
        <v>2012</v>
      </c>
    </row>
    <row r="118" spans="1:25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11"/>
        <v>113.65714285714286</v>
      </c>
      <c r="P118" s="8">
        <f t="shared" si="12"/>
        <v>69.78947368421052</v>
      </c>
      <c r="Q118" t="str">
        <f t="shared" si="13"/>
        <v>film &amp; video</v>
      </c>
      <c r="R118" t="str">
        <f t="shared" si="14"/>
        <v>shorts</v>
      </c>
      <c r="S118">
        <f t="shared" si="15"/>
        <v>19</v>
      </c>
      <c r="T118">
        <f t="shared" si="16"/>
        <v>13</v>
      </c>
      <c r="U118">
        <f t="shared" si="17"/>
        <v>6</v>
      </c>
      <c r="V118" s="12">
        <f t="shared" si="18"/>
        <v>40595.497164351851</v>
      </c>
      <c r="W118" s="12">
        <f t="shared" si="19"/>
        <v>40641.455497685187</v>
      </c>
      <c r="X118" s="17" t="str">
        <f t="shared" si="20"/>
        <v>February</v>
      </c>
      <c r="Y118" t="str">
        <f t="shared" si="21"/>
        <v>2011</v>
      </c>
    </row>
    <row r="119" spans="1:25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11"/>
        <v>100.49377777777779</v>
      </c>
      <c r="P119" s="8">
        <f t="shared" si="12"/>
        <v>167.48962962962963</v>
      </c>
      <c r="Q119" t="str">
        <f t="shared" si="13"/>
        <v>film &amp; video</v>
      </c>
      <c r="R119" t="str">
        <f t="shared" si="14"/>
        <v>shorts</v>
      </c>
      <c r="S119">
        <f t="shared" si="15"/>
        <v>19</v>
      </c>
      <c r="T119">
        <f t="shared" si="16"/>
        <v>13</v>
      </c>
      <c r="U119">
        <f t="shared" si="17"/>
        <v>6</v>
      </c>
      <c r="V119" s="12">
        <f t="shared" si="18"/>
        <v>40248.834999999999</v>
      </c>
      <c r="W119" s="12">
        <f t="shared" si="19"/>
        <v>40338.791666666664</v>
      </c>
      <c r="X119" s="17" t="str">
        <f t="shared" si="20"/>
        <v>March</v>
      </c>
      <c r="Y119" t="str">
        <f t="shared" si="21"/>
        <v>2010</v>
      </c>
    </row>
    <row r="120" spans="1:25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11"/>
        <v>113.03159999999998</v>
      </c>
      <c r="P120" s="8">
        <f t="shared" si="12"/>
        <v>144.91230769230768</v>
      </c>
      <c r="Q120" t="str">
        <f t="shared" si="13"/>
        <v>film &amp; video</v>
      </c>
      <c r="R120" t="str">
        <f t="shared" si="14"/>
        <v>shorts</v>
      </c>
      <c r="S120">
        <f t="shared" si="15"/>
        <v>19</v>
      </c>
      <c r="T120">
        <f t="shared" si="16"/>
        <v>13</v>
      </c>
      <c r="U120">
        <f t="shared" si="17"/>
        <v>6</v>
      </c>
      <c r="V120" s="12">
        <f t="shared" si="18"/>
        <v>40723.053657407407</v>
      </c>
      <c r="W120" s="12">
        <f t="shared" si="19"/>
        <v>40753.053657407407</v>
      </c>
      <c r="X120" s="17" t="str">
        <f t="shared" si="20"/>
        <v>June</v>
      </c>
      <c r="Y120" t="str">
        <f t="shared" si="21"/>
        <v>2011</v>
      </c>
    </row>
    <row r="121" spans="1:25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11"/>
        <v>104.55692307692308</v>
      </c>
      <c r="P121" s="8">
        <f t="shared" si="12"/>
        <v>91.840540540540545</v>
      </c>
      <c r="Q121" t="str">
        <f t="shared" si="13"/>
        <v>film &amp; video</v>
      </c>
      <c r="R121" t="str">
        <f t="shared" si="14"/>
        <v>shorts</v>
      </c>
      <c r="S121">
        <f t="shared" si="15"/>
        <v>19</v>
      </c>
      <c r="T121">
        <f t="shared" si="16"/>
        <v>13</v>
      </c>
      <c r="U121">
        <f t="shared" si="17"/>
        <v>6</v>
      </c>
      <c r="V121" s="12">
        <f t="shared" si="18"/>
        <v>40739.069282407407</v>
      </c>
      <c r="W121" s="12">
        <f t="shared" si="19"/>
        <v>40768.958333333336</v>
      </c>
      <c r="X121" s="17" t="str">
        <f t="shared" si="20"/>
        <v>July</v>
      </c>
      <c r="Y121" t="str">
        <f t="shared" si="21"/>
        <v>2011</v>
      </c>
    </row>
    <row r="122" spans="1:25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11"/>
        <v>1.4285714285714287E-2</v>
      </c>
      <c r="P122" s="8">
        <f t="shared" si="12"/>
        <v>10</v>
      </c>
      <c r="Q122" t="str">
        <f t="shared" si="13"/>
        <v>film &amp; video</v>
      </c>
      <c r="R122" t="str">
        <f t="shared" si="14"/>
        <v>science fiction</v>
      </c>
      <c r="S122">
        <f t="shared" si="15"/>
        <v>28</v>
      </c>
      <c r="T122">
        <f t="shared" si="16"/>
        <v>13</v>
      </c>
      <c r="U122">
        <f t="shared" si="17"/>
        <v>15</v>
      </c>
      <c r="V122" s="12">
        <f t="shared" si="18"/>
        <v>42616.049849537041</v>
      </c>
      <c r="W122" s="12">
        <f t="shared" si="19"/>
        <v>42646.049849537041</v>
      </c>
      <c r="X122" s="17" t="str">
        <f t="shared" si="20"/>
        <v>September</v>
      </c>
      <c r="Y122" t="str">
        <f t="shared" si="21"/>
        <v>2016</v>
      </c>
    </row>
    <row r="123" spans="1:25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11"/>
        <v>3.3333333333333333E-2</v>
      </c>
      <c r="P123" s="8">
        <f t="shared" si="12"/>
        <v>1</v>
      </c>
      <c r="Q123" t="str">
        <f t="shared" si="13"/>
        <v>film &amp; video</v>
      </c>
      <c r="R123" t="str">
        <f t="shared" si="14"/>
        <v>science fiction</v>
      </c>
      <c r="S123">
        <f t="shared" si="15"/>
        <v>28</v>
      </c>
      <c r="T123">
        <f t="shared" si="16"/>
        <v>13</v>
      </c>
      <c r="U123">
        <f t="shared" si="17"/>
        <v>15</v>
      </c>
      <c r="V123" s="12">
        <f t="shared" si="18"/>
        <v>42096.704976851848</v>
      </c>
      <c r="W123" s="12">
        <f t="shared" si="19"/>
        <v>42112.427777777775</v>
      </c>
      <c r="X123" s="17" t="str">
        <f t="shared" si="20"/>
        <v>April</v>
      </c>
      <c r="Y123" t="str">
        <f t="shared" si="21"/>
        <v>2015</v>
      </c>
    </row>
    <row r="124" spans="1:25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11"/>
        <v>0</v>
      </c>
      <c r="P124" s="8" t="e">
        <f t="shared" si="12"/>
        <v>#DIV/0!</v>
      </c>
      <c r="Q124" t="str">
        <f t="shared" si="13"/>
        <v>film &amp; video</v>
      </c>
      <c r="R124" t="str">
        <f t="shared" si="14"/>
        <v>science fiction</v>
      </c>
      <c r="S124">
        <f t="shared" si="15"/>
        <v>28</v>
      </c>
      <c r="T124">
        <f t="shared" si="16"/>
        <v>13</v>
      </c>
      <c r="U124">
        <f t="shared" si="17"/>
        <v>15</v>
      </c>
      <c r="V124" s="12">
        <f t="shared" si="18"/>
        <v>42593.431793981479</v>
      </c>
      <c r="W124" s="12">
        <f t="shared" si="19"/>
        <v>42653.431793981479</v>
      </c>
      <c r="X124" s="17" t="str">
        <f t="shared" si="20"/>
        <v>August</v>
      </c>
      <c r="Y124" t="str">
        <f t="shared" si="21"/>
        <v>2016</v>
      </c>
    </row>
    <row r="125" spans="1:25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11"/>
        <v>0.27454545454545454</v>
      </c>
      <c r="P125" s="8">
        <f t="shared" si="12"/>
        <v>25.166666666666668</v>
      </c>
      <c r="Q125" t="str">
        <f t="shared" si="13"/>
        <v>film &amp; video</v>
      </c>
      <c r="R125" t="str">
        <f t="shared" si="14"/>
        <v>science fiction</v>
      </c>
      <c r="S125">
        <f t="shared" si="15"/>
        <v>28</v>
      </c>
      <c r="T125">
        <f t="shared" si="16"/>
        <v>13</v>
      </c>
      <c r="U125">
        <f t="shared" si="17"/>
        <v>15</v>
      </c>
      <c r="V125" s="12">
        <f t="shared" si="18"/>
        <v>41904.781990740739</v>
      </c>
      <c r="W125" s="12">
        <f t="shared" si="19"/>
        <v>41940.916666666664</v>
      </c>
      <c r="X125" s="17" t="str">
        <f t="shared" si="20"/>
        <v>September</v>
      </c>
      <c r="Y125" t="str">
        <f t="shared" si="21"/>
        <v>2014</v>
      </c>
    </row>
    <row r="126" spans="1:25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11"/>
        <v>0</v>
      </c>
      <c r="P126" s="8" t="e">
        <f t="shared" si="12"/>
        <v>#DIV/0!</v>
      </c>
      <c r="Q126" t="str">
        <f t="shared" si="13"/>
        <v>film &amp; video</v>
      </c>
      <c r="R126" t="str">
        <f t="shared" si="14"/>
        <v>science fiction</v>
      </c>
      <c r="S126">
        <f t="shared" si="15"/>
        <v>28</v>
      </c>
      <c r="T126">
        <f t="shared" si="16"/>
        <v>13</v>
      </c>
      <c r="U126">
        <f t="shared" si="17"/>
        <v>15</v>
      </c>
      <c r="V126" s="12">
        <f t="shared" si="18"/>
        <v>42114.928726851853</v>
      </c>
      <c r="W126" s="12">
        <f t="shared" si="19"/>
        <v>42139.928726851853</v>
      </c>
      <c r="X126" s="17" t="str">
        <f t="shared" si="20"/>
        <v>April</v>
      </c>
      <c r="Y126" t="str">
        <f t="shared" si="21"/>
        <v>2015</v>
      </c>
    </row>
    <row r="127" spans="1:25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11"/>
        <v>14.000000000000002</v>
      </c>
      <c r="P127" s="8">
        <f t="shared" si="12"/>
        <v>11.666666666666666</v>
      </c>
      <c r="Q127" t="str">
        <f t="shared" si="13"/>
        <v>film &amp; video</v>
      </c>
      <c r="R127" t="str">
        <f t="shared" si="14"/>
        <v>science fiction</v>
      </c>
      <c r="S127">
        <f t="shared" si="15"/>
        <v>28</v>
      </c>
      <c r="T127">
        <f t="shared" si="16"/>
        <v>13</v>
      </c>
      <c r="U127">
        <f t="shared" si="17"/>
        <v>15</v>
      </c>
      <c r="V127" s="12">
        <f t="shared" si="18"/>
        <v>42709.993981481486</v>
      </c>
      <c r="W127" s="12">
        <f t="shared" si="19"/>
        <v>42769.993981481486</v>
      </c>
      <c r="X127" s="17" t="str">
        <f t="shared" si="20"/>
        <v>December</v>
      </c>
      <c r="Y127" t="str">
        <f t="shared" si="21"/>
        <v>2016</v>
      </c>
    </row>
    <row r="128" spans="1:25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11"/>
        <v>5.548</v>
      </c>
      <c r="P128" s="8">
        <f t="shared" si="12"/>
        <v>106.69230769230769</v>
      </c>
      <c r="Q128" t="str">
        <f t="shared" si="13"/>
        <v>film &amp; video</v>
      </c>
      <c r="R128" t="str">
        <f t="shared" si="14"/>
        <v>science fiction</v>
      </c>
      <c r="S128">
        <f t="shared" si="15"/>
        <v>28</v>
      </c>
      <c r="T128">
        <f t="shared" si="16"/>
        <v>13</v>
      </c>
      <c r="U128">
        <f t="shared" si="17"/>
        <v>15</v>
      </c>
      <c r="V128" s="12">
        <f t="shared" si="18"/>
        <v>42135.589548611111</v>
      </c>
      <c r="W128" s="12">
        <f t="shared" si="19"/>
        <v>42166.083333333328</v>
      </c>
      <c r="X128" s="17" t="str">
        <f t="shared" si="20"/>
        <v>May</v>
      </c>
      <c r="Y128" t="str">
        <f t="shared" si="21"/>
        <v>2015</v>
      </c>
    </row>
    <row r="129" spans="1:25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11"/>
        <v>2.375</v>
      </c>
      <c r="P129" s="8">
        <f t="shared" si="12"/>
        <v>47.5</v>
      </c>
      <c r="Q129" t="str">
        <f t="shared" si="13"/>
        <v>film &amp; video</v>
      </c>
      <c r="R129" t="str">
        <f t="shared" si="14"/>
        <v>science fiction</v>
      </c>
      <c r="S129">
        <f t="shared" si="15"/>
        <v>28</v>
      </c>
      <c r="T129">
        <f t="shared" si="16"/>
        <v>13</v>
      </c>
      <c r="U129">
        <f t="shared" si="17"/>
        <v>15</v>
      </c>
      <c r="V129" s="12">
        <f t="shared" si="18"/>
        <v>42067.62431712963</v>
      </c>
      <c r="W129" s="12">
        <f t="shared" si="19"/>
        <v>42097.582650462966</v>
      </c>
      <c r="X129" s="17" t="str">
        <f t="shared" si="20"/>
        <v>March</v>
      </c>
      <c r="Y129" t="str">
        <f t="shared" si="21"/>
        <v>2015</v>
      </c>
    </row>
    <row r="130" spans="1:25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22">E130/D130*100</f>
        <v>1.867</v>
      </c>
      <c r="P130" s="8">
        <f t="shared" ref="P130:P193" si="23">E130/L130</f>
        <v>311.16666666666669</v>
      </c>
      <c r="Q130" t="str">
        <f t="shared" ref="Q130:Q193" si="24">LEFT(N130,T130-1)</f>
        <v>film &amp; video</v>
      </c>
      <c r="R130" t="str">
        <f t="shared" ref="R130:R193" si="25">RIGHT(N130,U130)</f>
        <v>science fiction</v>
      </c>
      <c r="S130">
        <f t="shared" ref="S130:S193" si="26">LEN(N130)</f>
        <v>28</v>
      </c>
      <c r="T130">
        <f t="shared" ref="T130:T193" si="27">FIND("/",N130)</f>
        <v>13</v>
      </c>
      <c r="U130">
        <f t="shared" ref="U130:U193" si="28">S130-T130</f>
        <v>15</v>
      </c>
      <c r="V130" s="12">
        <f t="shared" ref="V130:V193" si="29">(((J130/60)/60)/24)+DATE(1970,1,1)</f>
        <v>42628.22792824074</v>
      </c>
      <c r="W130" s="12">
        <f t="shared" ref="W130:W193" si="30">(((I130/60)/60)/24)+DATE(1970,1,1)</f>
        <v>42663.22792824074</v>
      </c>
      <c r="X130" s="17" t="str">
        <f t="shared" ref="X130:X193" si="31">TEXT(V130,"mmmm")</f>
        <v>September</v>
      </c>
      <c r="Y130" t="str">
        <f t="shared" ref="Y130:Y193" si="32">TEXT(V130,"yyyy")</f>
        <v>2016</v>
      </c>
    </row>
    <row r="131" spans="1:25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22"/>
        <v>0</v>
      </c>
      <c r="P131" s="8" t="e">
        <f t="shared" si="23"/>
        <v>#DIV/0!</v>
      </c>
      <c r="Q131" t="str">
        <f t="shared" si="24"/>
        <v>film &amp; video</v>
      </c>
      <c r="R131" t="str">
        <f t="shared" si="25"/>
        <v>science fiction</v>
      </c>
      <c r="S131">
        <f t="shared" si="26"/>
        <v>28</v>
      </c>
      <c r="T131">
        <f t="shared" si="27"/>
        <v>13</v>
      </c>
      <c r="U131">
        <f t="shared" si="28"/>
        <v>15</v>
      </c>
      <c r="V131" s="12">
        <f t="shared" si="29"/>
        <v>41882.937303240738</v>
      </c>
      <c r="W131" s="12">
        <f t="shared" si="30"/>
        <v>41942.937303240738</v>
      </c>
      <c r="X131" s="17" t="str">
        <f t="shared" si="31"/>
        <v>August</v>
      </c>
      <c r="Y131" t="str">
        <f t="shared" si="32"/>
        <v>2014</v>
      </c>
    </row>
    <row r="132" spans="1:25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22"/>
        <v>0</v>
      </c>
      <c r="P132" s="8" t="e">
        <f t="shared" si="23"/>
        <v>#DIV/0!</v>
      </c>
      <c r="Q132" t="str">
        <f t="shared" si="24"/>
        <v>film &amp; video</v>
      </c>
      <c r="R132" t="str">
        <f t="shared" si="25"/>
        <v>science fiction</v>
      </c>
      <c r="S132">
        <f t="shared" si="26"/>
        <v>28</v>
      </c>
      <c r="T132">
        <f t="shared" si="27"/>
        <v>13</v>
      </c>
      <c r="U132">
        <f t="shared" si="28"/>
        <v>15</v>
      </c>
      <c r="V132" s="12">
        <f t="shared" si="29"/>
        <v>41778.915416666663</v>
      </c>
      <c r="W132" s="12">
        <f t="shared" si="30"/>
        <v>41806.844444444447</v>
      </c>
      <c r="X132" s="17" t="str">
        <f t="shared" si="31"/>
        <v>May</v>
      </c>
      <c r="Y132" t="str">
        <f t="shared" si="32"/>
        <v>2014</v>
      </c>
    </row>
    <row r="133" spans="1:25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22"/>
        <v>0</v>
      </c>
      <c r="P133" s="8" t="e">
        <f t="shared" si="23"/>
        <v>#DIV/0!</v>
      </c>
      <c r="Q133" t="str">
        <f t="shared" si="24"/>
        <v>film &amp; video</v>
      </c>
      <c r="R133" t="str">
        <f t="shared" si="25"/>
        <v>science fiction</v>
      </c>
      <c r="S133">
        <f t="shared" si="26"/>
        <v>28</v>
      </c>
      <c r="T133">
        <f t="shared" si="27"/>
        <v>13</v>
      </c>
      <c r="U133">
        <f t="shared" si="28"/>
        <v>15</v>
      </c>
      <c r="V133" s="12">
        <f t="shared" si="29"/>
        <v>42541.837511574078</v>
      </c>
      <c r="W133" s="12">
        <f t="shared" si="30"/>
        <v>42557</v>
      </c>
      <c r="X133" s="17" t="str">
        <f t="shared" si="31"/>
        <v>June</v>
      </c>
      <c r="Y133" t="str">
        <f t="shared" si="32"/>
        <v>2016</v>
      </c>
    </row>
    <row r="134" spans="1:25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22"/>
        <v>9.5687499999999996</v>
      </c>
      <c r="P134" s="8">
        <f t="shared" si="23"/>
        <v>94.506172839506178</v>
      </c>
      <c r="Q134" t="str">
        <f t="shared" si="24"/>
        <v>film &amp; video</v>
      </c>
      <c r="R134" t="str">
        <f t="shared" si="25"/>
        <v>science fiction</v>
      </c>
      <c r="S134">
        <f t="shared" si="26"/>
        <v>28</v>
      </c>
      <c r="T134">
        <f t="shared" si="27"/>
        <v>13</v>
      </c>
      <c r="U134">
        <f t="shared" si="28"/>
        <v>15</v>
      </c>
      <c r="V134" s="12">
        <f t="shared" si="29"/>
        <v>41905.812581018516</v>
      </c>
      <c r="W134" s="12">
        <f t="shared" si="30"/>
        <v>41950.854247685187</v>
      </c>
      <c r="X134" s="17" t="str">
        <f t="shared" si="31"/>
        <v>September</v>
      </c>
      <c r="Y134" t="str">
        <f t="shared" si="32"/>
        <v>2014</v>
      </c>
    </row>
    <row r="135" spans="1:25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22"/>
        <v>0</v>
      </c>
      <c r="P135" s="8" t="e">
        <f t="shared" si="23"/>
        <v>#DIV/0!</v>
      </c>
      <c r="Q135" t="str">
        <f t="shared" si="24"/>
        <v>film &amp; video</v>
      </c>
      <c r="R135" t="str">
        <f t="shared" si="25"/>
        <v>science fiction</v>
      </c>
      <c r="S135">
        <f t="shared" si="26"/>
        <v>28</v>
      </c>
      <c r="T135">
        <f t="shared" si="27"/>
        <v>13</v>
      </c>
      <c r="U135">
        <f t="shared" si="28"/>
        <v>15</v>
      </c>
      <c r="V135" s="12">
        <f t="shared" si="29"/>
        <v>42491.80768518518</v>
      </c>
      <c r="W135" s="12">
        <f t="shared" si="30"/>
        <v>42521.729861111111</v>
      </c>
      <c r="X135" s="17" t="str">
        <f t="shared" si="31"/>
        <v>May</v>
      </c>
      <c r="Y135" t="str">
        <f t="shared" si="32"/>
        <v>2016</v>
      </c>
    </row>
    <row r="136" spans="1:25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22"/>
        <v>0</v>
      </c>
      <c r="P136" s="8" t="e">
        <f t="shared" si="23"/>
        <v>#DIV/0!</v>
      </c>
      <c r="Q136" t="str">
        <f t="shared" si="24"/>
        <v>film &amp; video</v>
      </c>
      <c r="R136" t="str">
        <f t="shared" si="25"/>
        <v>science fiction</v>
      </c>
      <c r="S136">
        <f t="shared" si="26"/>
        <v>28</v>
      </c>
      <c r="T136">
        <f t="shared" si="27"/>
        <v>13</v>
      </c>
      <c r="U136">
        <f t="shared" si="28"/>
        <v>15</v>
      </c>
      <c r="V136" s="12">
        <f t="shared" si="29"/>
        <v>42221.909930555557</v>
      </c>
      <c r="W136" s="12">
        <f t="shared" si="30"/>
        <v>42251.708333333328</v>
      </c>
      <c r="X136" s="17" t="str">
        <f t="shared" si="31"/>
        <v>August</v>
      </c>
      <c r="Y136" t="str">
        <f t="shared" si="32"/>
        <v>2015</v>
      </c>
    </row>
    <row r="137" spans="1:25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22"/>
        <v>13.433333333333334</v>
      </c>
      <c r="P137" s="8">
        <f t="shared" si="23"/>
        <v>80.599999999999994</v>
      </c>
      <c r="Q137" t="str">
        <f t="shared" si="24"/>
        <v>film &amp; video</v>
      </c>
      <c r="R137" t="str">
        <f t="shared" si="25"/>
        <v>science fiction</v>
      </c>
      <c r="S137">
        <f t="shared" si="26"/>
        <v>28</v>
      </c>
      <c r="T137">
        <f t="shared" si="27"/>
        <v>13</v>
      </c>
      <c r="U137">
        <f t="shared" si="28"/>
        <v>15</v>
      </c>
      <c r="V137" s="12">
        <f t="shared" si="29"/>
        <v>41788.381909722222</v>
      </c>
      <c r="W137" s="12">
        <f t="shared" si="30"/>
        <v>41821.791666666664</v>
      </c>
      <c r="X137" s="17" t="str">
        <f t="shared" si="31"/>
        <v>May</v>
      </c>
      <c r="Y137" t="str">
        <f t="shared" si="32"/>
        <v>2014</v>
      </c>
    </row>
    <row r="138" spans="1:25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22"/>
        <v>0</v>
      </c>
      <c r="P138" s="8" t="e">
        <f t="shared" si="23"/>
        <v>#DIV/0!</v>
      </c>
      <c r="Q138" t="str">
        <f t="shared" si="24"/>
        <v>film &amp; video</v>
      </c>
      <c r="R138" t="str">
        <f t="shared" si="25"/>
        <v>science fiction</v>
      </c>
      <c r="S138">
        <f t="shared" si="26"/>
        <v>28</v>
      </c>
      <c r="T138">
        <f t="shared" si="27"/>
        <v>13</v>
      </c>
      <c r="U138">
        <f t="shared" si="28"/>
        <v>15</v>
      </c>
      <c r="V138" s="12">
        <f t="shared" si="29"/>
        <v>42096.410115740742</v>
      </c>
      <c r="W138" s="12">
        <f t="shared" si="30"/>
        <v>42140.427777777775</v>
      </c>
      <c r="X138" s="17" t="str">
        <f t="shared" si="31"/>
        <v>April</v>
      </c>
      <c r="Y138" t="str">
        <f t="shared" si="32"/>
        <v>2015</v>
      </c>
    </row>
    <row r="139" spans="1:25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22"/>
        <v>0</v>
      </c>
      <c r="P139" s="8" t="e">
        <f t="shared" si="23"/>
        <v>#DIV/0!</v>
      </c>
      <c r="Q139" t="str">
        <f t="shared" si="24"/>
        <v>film &amp; video</v>
      </c>
      <c r="R139" t="str">
        <f t="shared" si="25"/>
        <v>science fiction</v>
      </c>
      <c r="S139">
        <f t="shared" si="26"/>
        <v>28</v>
      </c>
      <c r="T139">
        <f t="shared" si="27"/>
        <v>13</v>
      </c>
      <c r="U139">
        <f t="shared" si="28"/>
        <v>15</v>
      </c>
      <c r="V139" s="12">
        <f t="shared" si="29"/>
        <v>42239.573993055557</v>
      </c>
      <c r="W139" s="12">
        <f t="shared" si="30"/>
        <v>42289.573993055557</v>
      </c>
      <c r="X139" s="17" t="str">
        <f t="shared" si="31"/>
        <v>August</v>
      </c>
      <c r="Y139" t="str">
        <f t="shared" si="32"/>
        <v>2015</v>
      </c>
    </row>
    <row r="140" spans="1:25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22"/>
        <v>3.1413333333333333</v>
      </c>
      <c r="P140" s="8">
        <f t="shared" si="23"/>
        <v>81.241379310344826</v>
      </c>
      <c r="Q140" t="str">
        <f t="shared" si="24"/>
        <v>film &amp; video</v>
      </c>
      <c r="R140" t="str">
        <f t="shared" si="25"/>
        <v>science fiction</v>
      </c>
      <c r="S140">
        <f t="shared" si="26"/>
        <v>28</v>
      </c>
      <c r="T140">
        <f t="shared" si="27"/>
        <v>13</v>
      </c>
      <c r="U140">
        <f t="shared" si="28"/>
        <v>15</v>
      </c>
      <c r="V140" s="12">
        <f t="shared" si="29"/>
        <v>42186.257418981477</v>
      </c>
      <c r="W140" s="12">
        <f t="shared" si="30"/>
        <v>42217.207638888889</v>
      </c>
      <c r="X140" s="17" t="str">
        <f t="shared" si="31"/>
        <v>July</v>
      </c>
      <c r="Y140" t="str">
        <f t="shared" si="32"/>
        <v>2015</v>
      </c>
    </row>
    <row r="141" spans="1:25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22"/>
        <v>100</v>
      </c>
      <c r="P141" s="8">
        <f t="shared" si="23"/>
        <v>500</v>
      </c>
      <c r="Q141" t="str">
        <f t="shared" si="24"/>
        <v>film &amp; video</v>
      </c>
      <c r="R141" t="str">
        <f t="shared" si="25"/>
        <v>science fiction</v>
      </c>
      <c r="S141">
        <f t="shared" si="26"/>
        <v>28</v>
      </c>
      <c r="T141">
        <f t="shared" si="27"/>
        <v>13</v>
      </c>
      <c r="U141">
        <f t="shared" si="28"/>
        <v>15</v>
      </c>
      <c r="V141" s="12">
        <f t="shared" si="29"/>
        <v>42187.920972222222</v>
      </c>
      <c r="W141" s="12">
        <f t="shared" si="30"/>
        <v>42197.920972222222</v>
      </c>
      <c r="X141" s="17" t="str">
        <f t="shared" si="31"/>
        <v>July</v>
      </c>
      <c r="Y141" t="str">
        <f t="shared" si="32"/>
        <v>2015</v>
      </c>
    </row>
    <row r="142" spans="1:25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22"/>
        <v>0</v>
      </c>
      <c r="P142" s="8" t="e">
        <f t="shared" si="23"/>
        <v>#DIV/0!</v>
      </c>
      <c r="Q142" t="str">
        <f t="shared" si="24"/>
        <v>film &amp; video</v>
      </c>
      <c r="R142" t="str">
        <f t="shared" si="25"/>
        <v>science fiction</v>
      </c>
      <c r="S142">
        <f t="shared" si="26"/>
        <v>28</v>
      </c>
      <c r="T142">
        <f t="shared" si="27"/>
        <v>13</v>
      </c>
      <c r="U142">
        <f t="shared" si="28"/>
        <v>15</v>
      </c>
      <c r="V142" s="12">
        <f t="shared" si="29"/>
        <v>42053.198287037041</v>
      </c>
      <c r="W142" s="12">
        <f t="shared" si="30"/>
        <v>42083.15662037037</v>
      </c>
      <c r="X142" s="17" t="str">
        <f t="shared" si="31"/>
        <v>February</v>
      </c>
      <c r="Y142" t="str">
        <f t="shared" si="32"/>
        <v>2015</v>
      </c>
    </row>
    <row r="143" spans="1:25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22"/>
        <v>10.775</v>
      </c>
      <c r="P143" s="8">
        <f t="shared" si="23"/>
        <v>46.178571428571431</v>
      </c>
      <c r="Q143" t="str">
        <f t="shared" si="24"/>
        <v>film &amp; video</v>
      </c>
      <c r="R143" t="str">
        <f t="shared" si="25"/>
        <v>science fiction</v>
      </c>
      <c r="S143">
        <f t="shared" si="26"/>
        <v>28</v>
      </c>
      <c r="T143">
        <f t="shared" si="27"/>
        <v>13</v>
      </c>
      <c r="U143">
        <f t="shared" si="28"/>
        <v>15</v>
      </c>
      <c r="V143" s="12">
        <f t="shared" si="29"/>
        <v>42110.153043981481</v>
      </c>
      <c r="W143" s="12">
        <f t="shared" si="30"/>
        <v>42155.153043981481</v>
      </c>
      <c r="X143" s="17" t="str">
        <f t="shared" si="31"/>
        <v>April</v>
      </c>
      <c r="Y143" t="str">
        <f t="shared" si="32"/>
        <v>2015</v>
      </c>
    </row>
    <row r="144" spans="1:25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22"/>
        <v>0.33333333333333337</v>
      </c>
      <c r="P144" s="8">
        <f t="shared" si="23"/>
        <v>10</v>
      </c>
      <c r="Q144" t="str">
        <f t="shared" si="24"/>
        <v>film &amp; video</v>
      </c>
      <c r="R144" t="str">
        <f t="shared" si="25"/>
        <v>science fiction</v>
      </c>
      <c r="S144">
        <f t="shared" si="26"/>
        <v>28</v>
      </c>
      <c r="T144">
        <f t="shared" si="27"/>
        <v>13</v>
      </c>
      <c r="U144">
        <f t="shared" si="28"/>
        <v>15</v>
      </c>
      <c r="V144" s="12">
        <f t="shared" si="29"/>
        <v>41938.893263888887</v>
      </c>
      <c r="W144" s="12">
        <f t="shared" si="30"/>
        <v>41959.934930555552</v>
      </c>
      <c r="X144" s="17" t="str">
        <f t="shared" si="31"/>
        <v>October</v>
      </c>
      <c r="Y144" t="str">
        <f t="shared" si="32"/>
        <v>2014</v>
      </c>
    </row>
    <row r="145" spans="1:25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22"/>
        <v>0</v>
      </c>
      <c r="P145" s="8" t="e">
        <f t="shared" si="23"/>
        <v>#DIV/0!</v>
      </c>
      <c r="Q145" t="str">
        <f t="shared" si="24"/>
        <v>film &amp; video</v>
      </c>
      <c r="R145" t="str">
        <f t="shared" si="25"/>
        <v>science fiction</v>
      </c>
      <c r="S145">
        <f t="shared" si="26"/>
        <v>28</v>
      </c>
      <c r="T145">
        <f t="shared" si="27"/>
        <v>13</v>
      </c>
      <c r="U145">
        <f t="shared" si="28"/>
        <v>15</v>
      </c>
      <c r="V145" s="12">
        <f t="shared" si="29"/>
        <v>42559.064143518524</v>
      </c>
      <c r="W145" s="12">
        <f t="shared" si="30"/>
        <v>42616.246527777781</v>
      </c>
      <c r="X145" s="17" t="str">
        <f t="shared" si="31"/>
        <v>July</v>
      </c>
      <c r="Y145" t="str">
        <f t="shared" si="32"/>
        <v>2016</v>
      </c>
    </row>
    <row r="146" spans="1:25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22"/>
        <v>27.6</v>
      </c>
      <c r="P146" s="8">
        <f t="shared" si="23"/>
        <v>55.945945945945944</v>
      </c>
      <c r="Q146" t="str">
        <f t="shared" si="24"/>
        <v>film &amp; video</v>
      </c>
      <c r="R146" t="str">
        <f t="shared" si="25"/>
        <v>science fiction</v>
      </c>
      <c r="S146">
        <f t="shared" si="26"/>
        <v>28</v>
      </c>
      <c r="T146">
        <f t="shared" si="27"/>
        <v>13</v>
      </c>
      <c r="U146">
        <f t="shared" si="28"/>
        <v>15</v>
      </c>
      <c r="V146" s="12">
        <f t="shared" si="29"/>
        <v>42047.762407407412</v>
      </c>
      <c r="W146" s="12">
        <f t="shared" si="30"/>
        <v>42107.72074074074</v>
      </c>
      <c r="X146" s="17" t="str">
        <f t="shared" si="31"/>
        <v>February</v>
      </c>
      <c r="Y146" t="str">
        <f t="shared" si="32"/>
        <v>2015</v>
      </c>
    </row>
    <row r="147" spans="1:25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22"/>
        <v>7.5111111111111111</v>
      </c>
      <c r="P147" s="8">
        <f t="shared" si="23"/>
        <v>37.555555555555557</v>
      </c>
      <c r="Q147" t="str">
        <f t="shared" si="24"/>
        <v>film &amp; video</v>
      </c>
      <c r="R147" t="str">
        <f t="shared" si="25"/>
        <v>science fiction</v>
      </c>
      <c r="S147">
        <f t="shared" si="26"/>
        <v>28</v>
      </c>
      <c r="T147">
        <f t="shared" si="27"/>
        <v>13</v>
      </c>
      <c r="U147">
        <f t="shared" si="28"/>
        <v>15</v>
      </c>
      <c r="V147" s="12">
        <f t="shared" si="29"/>
        <v>42200.542268518519</v>
      </c>
      <c r="W147" s="12">
        <f t="shared" si="30"/>
        <v>42227.542268518519</v>
      </c>
      <c r="X147" s="17" t="str">
        <f t="shared" si="31"/>
        <v>July</v>
      </c>
      <c r="Y147" t="str">
        <f t="shared" si="32"/>
        <v>2015</v>
      </c>
    </row>
    <row r="148" spans="1:25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22"/>
        <v>0.57499999999999996</v>
      </c>
      <c r="P148" s="8">
        <f t="shared" si="23"/>
        <v>38.333333333333336</v>
      </c>
      <c r="Q148" t="str">
        <f t="shared" si="24"/>
        <v>film &amp; video</v>
      </c>
      <c r="R148" t="str">
        <f t="shared" si="25"/>
        <v>science fiction</v>
      </c>
      <c r="S148">
        <f t="shared" si="26"/>
        <v>28</v>
      </c>
      <c r="T148">
        <f t="shared" si="27"/>
        <v>13</v>
      </c>
      <c r="U148">
        <f t="shared" si="28"/>
        <v>15</v>
      </c>
      <c r="V148" s="12">
        <f t="shared" si="29"/>
        <v>42693.016180555554</v>
      </c>
      <c r="W148" s="12">
        <f t="shared" si="30"/>
        <v>42753.016180555554</v>
      </c>
      <c r="X148" s="17" t="str">
        <f t="shared" si="31"/>
        <v>November</v>
      </c>
      <c r="Y148" t="str">
        <f t="shared" si="32"/>
        <v>2016</v>
      </c>
    </row>
    <row r="149" spans="1:25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22"/>
        <v>0</v>
      </c>
      <c r="P149" s="8" t="e">
        <f t="shared" si="23"/>
        <v>#DIV/0!</v>
      </c>
      <c r="Q149" t="str">
        <f t="shared" si="24"/>
        <v>film &amp; video</v>
      </c>
      <c r="R149" t="str">
        <f t="shared" si="25"/>
        <v>science fiction</v>
      </c>
      <c r="S149">
        <f t="shared" si="26"/>
        <v>28</v>
      </c>
      <c r="T149">
        <f t="shared" si="27"/>
        <v>13</v>
      </c>
      <c r="U149">
        <f t="shared" si="28"/>
        <v>15</v>
      </c>
      <c r="V149" s="12">
        <f t="shared" si="29"/>
        <v>41969.767824074079</v>
      </c>
      <c r="W149" s="12">
        <f t="shared" si="30"/>
        <v>42012.762499999997</v>
      </c>
      <c r="X149" s="17" t="str">
        <f t="shared" si="31"/>
        <v>November</v>
      </c>
      <c r="Y149" t="str">
        <f t="shared" si="32"/>
        <v>2014</v>
      </c>
    </row>
    <row r="150" spans="1:25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22"/>
        <v>0.08</v>
      </c>
      <c r="P150" s="8">
        <f t="shared" si="23"/>
        <v>20</v>
      </c>
      <c r="Q150" t="str">
        <f t="shared" si="24"/>
        <v>film &amp; video</v>
      </c>
      <c r="R150" t="str">
        <f t="shared" si="25"/>
        <v>science fiction</v>
      </c>
      <c r="S150">
        <f t="shared" si="26"/>
        <v>28</v>
      </c>
      <c r="T150">
        <f t="shared" si="27"/>
        <v>13</v>
      </c>
      <c r="U150">
        <f t="shared" si="28"/>
        <v>15</v>
      </c>
      <c r="V150" s="12">
        <f t="shared" si="29"/>
        <v>42397.281666666662</v>
      </c>
      <c r="W150" s="12">
        <f t="shared" si="30"/>
        <v>42427.281666666662</v>
      </c>
      <c r="X150" s="17" t="str">
        <f t="shared" si="31"/>
        <v>January</v>
      </c>
      <c r="Y150" t="str">
        <f t="shared" si="32"/>
        <v>2016</v>
      </c>
    </row>
    <row r="151" spans="1:25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22"/>
        <v>0.91999999999999993</v>
      </c>
      <c r="P151" s="8">
        <f t="shared" si="23"/>
        <v>15.333333333333334</v>
      </c>
      <c r="Q151" t="str">
        <f t="shared" si="24"/>
        <v>film &amp; video</v>
      </c>
      <c r="R151" t="str">
        <f t="shared" si="25"/>
        <v>science fiction</v>
      </c>
      <c r="S151">
        <f t="shared" si="26"/>
        <v>28</v>
      </c>
      <c r="T151">
        <f t="shared" si="27"/>
        <v>13</v>
      </c>
      <c r="U151">
        <f t="shared" si="28"/>
        <v>15</v>
      </c>
      <c r="V151" s="12">
        <f t="shared" si="29"/>
        <v>41968.172106481477</v>
      </c>
      <c r="W151" s="12">
        <f t="shared" si="30"/>
        <v>41998.333333333328</v>
      </c>
      <c r="X151" s="17" t="str">
        <f t="shared" si="31"/>
        <v>November</v>
      </c>
      <c r="Y151" t="str">
        <f t="shared" si="32"/>
        <v>2014</v>
      </c>
    </row>
    <row r="152" spans="1:25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22"/>
        <v>23.163076923076922</v>
      </c>
      <c r="P152" s="8">
        <f t="shared" si="23"/>
        <v>449.43283582089555</v>
      </c>
      <c r="Q152" t="str">
        <f t="shared" si="24"/>
        <v>film &amp; video</v>
      </c>
      <c r="R152" t="str">
        <f t="shared" si="25"/>
        <v>science fiction</v>
      </c>
      <c r="S152">
        <f t="shared" si="26"/>
        <v>28</v>
      </c>
      <c r="T152">
        <f t="shared" si="27"/>
        <v>13</v>
      </c>
      <c r="U152">
        <f t="shared" si="28"/>
        <v>15</v>
      </c>
      <c r="V152" s="12">
        <f t="shared" si="29"/>
        <v>42090.161828703705</v>
      </c>
      <c r="W152" s="12">
        <f t="shared" si="30"/>
        <v>42150.161828703705</v>
      </c>
      <c r="X152" s="17" t="str">
        <f t="shared" si="31"/>
        <v>March</v>
      </c>
      <c r="Y152" t="str">
        <f t="shared" si="32"/>
        <v>2015</v>
      </c>
    </row>
    <row r="153" spans="1:25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22"/>
        <v>5.5999999999999994E-2</v>
      </c>
      <c r="P153" s="8">
        <f t="shared" si="23"/>
        <v>28</v>
      </c>
      <c r="Q153" t="str">
        <f t="shared" si="24"/>
        <v>film &amp; video</v>
      </c>
      <c r="R153" t="str">
        <f t="shared" si="25"/>
        <v>science fiction</v>
      </c>
      <c r="S153">
        <f t="shared" si="26"/>
        <v>28</v>
      </c>
      <c r="T153">
        <f t="shared" si="27"/>
        <v>13</v>
      </c>
      <c r="U153">
        <f t="shared" si="28"/>
        <v>15</v>
      </c>
      <c r="V153" s="12">
        <f t="shared" si="29"/>
        <v>42113.550821759258</v>
      </c>
      <c r="W153" s="12">
        <f t="shared" si="30"/>
        <v>42173.550821759258</v>
      </c>
      <c r="X153" s="17" t="str">
        <f t="shared" si="31"/>
        <v>April</v>
      </c>
      <c r="Y153" t="str">
        <f t="shared" si="32"/>
        <v>2015</v>
      </c>
    </row>
    <row r="154" spans="1:25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22"/>
        <v>7.8947368421052634E-3</v>
      </c>
      <c r="P154" s="8">
        <f t="shared" si="23"/>
        <v>15</v>
      </c>
      <c r="Q154" t="str">
        <f t="shared" si="24"/>
        <v>film &amp; video</v>
      </c>
      <c r="R154" t="str">
        <f t="shared" si="25"/>
        <v>science fiction</v>
      </c>
      <c r="S154">
        <f t="shared" si="26"/>
        <v>28</v>
      </c>
      <c r="T154">
        <f t="shared" si="27"/>
        <v>13</v>
      </c>
      <c r="U154">
        <f t="shared" si="28"/>
        <v>15</v>
      </c>
      <c r="V154" s="12">
        <f t="shared" si="29"/>
        <v>41875.077546296299</v>
      </c>
      <c r="W154" s="12">
        <f t="shared" si="30"/>
        <v>41905.077546296299</v>
      </c>
      <c r="X154" s="17" t="str">
        <f t="shared" si="31"/>
        <v>August</v>
      </c>
      <c r="Y154" t="str">
        <f t="shared" si="32"/>
        <v>2014</v>
      </c>
    </row>
    <row r="155" spans="1:25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22"/>
        <v>0.71799999999999997</v>
      </c>
      <c r="P155" s="8">
        <f t="shared" si="23"/>
        <v>35.9</v>
      </c>
      <c r="Q155" t="str">
        <f t="shared" si="24"/>
        <v>film &amp; video</v>
      </c>
      <c r="R155" t="str">
        <f t="shared" si="25"/>
        <v>science fiction</v>
      </c>
      <c r="S155">
        <f t="shared" si="26"/>
        <v>28</v>
      </c>
      <c r="T155">
        <f t="shared" si="27"/>
        <v>13</v>
      </c>
      <c r="U155">
        <f t="shared" si="28"/>
        <v>15</v>
      </c>
      <c r="V155" s="12">
        <f t="shared" si="29"/>
        <v>41933.586157407408</v>
      </c>
      <c r="W155" s="12">
        <f t="shared" si="30"/>
        <v>41975.627824074079</v>
      </c>
      <c r="X155" s="17" t="str">
        <f t="shared" si="31"/>
        <v>October</v>
      </c>
      <c r="Y155" t="str">
        <f t="shared" si="32"/>
        <v>2014</v>
      </c>
    </row>
    <row r="156" spans="1:25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22"/>
        <v>2.666666666666667</v>
      </c>
      <c r="P156" s="8">
        <f t="shared" si="23"/>
        <v>13.333333333333334</v>
      </c>
      <c r="Q156" t="str">
        <f t="shared" si="24"/>
        <v>film &amp; video</v>
      </c>
      <c r="R156" t="str">
        <f t="shared" si="25"/>
        <v>science fiction</v>
      </c>
      <c r="S156">
        <f t="shared" si="26"/>
        <v>28</v>
      </c>
      <c r="T156">
        <f t="shared" si="27"/>
        <v>13</v>
      </c>
      <c r="U156">
        <f t="shared" si="28"/>
        <v>15</v>
      </c>
      <c r="V156" s="12">
        <f t="shared" si="29"/>
        <v>42115.547395833331</v>
      </c>
      <c r="W156" s="12">
        <f t="shared" si="30"/>
        <v>42158.547395833331</v>
      </c>
      <c r="X156" s="17" t="str">
        <f t="shared" si="31"/>
        <v>April</v>
      </c>
      <c r="Y156" t="str">
        <f t="shared" si="32"/>
        <v>2015</v>
      </c>
    </row>
    <row r="157" spans="1:25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22"/>
        <v>6.0000000000000001E-3</v>
      </c>
      <c r="P157" s="8">
        <f t="shared" si="23"/>
        <v>20.25</v>
      </c>
      <c r="Q157" t="str">
        <f t="shared" si="24"/>
        <v>film &amp; video</v>
      </c>
      <c r="R157" t="str">
        <f t="shared" si="25"/>
        <v>science fiction</v>
      </c>
      <c r="S157">
        <f t="shared" si="26"/>
        <v>28</v>
      </c>
      <c r="T157">
        <f t="shared" si="27"/>
        <v>13</v>
      </c>
      <c r="U157">
        <f t="shared" si="28"/>
        <v>15</v>
      </c>
      <c r="V157" s="12">
        <f t="shared" si="29"/>
        <v>42168.559432870374</v>
      </c>
      <c r="W157" s="12">
        <f t="shared" si="30"/>
        <v>42208.559432870374</v>
      </c>
      <c r="X157" s="17" t="str">
        <f t="shared" si="31"/>
        <v>June</v>
      </c>
      <c r="Y157" t="str">
        <f t="shared" si="32"/>
        <v>2015</v>
      </c>
    </row>
    <row r="158" spans="1:25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22"/>
        <v>5.0999999999999996</v>
      </c>
      <c r="P158" s="8">
        <f t="shared" si="23"/>
        <v>119</v>
      </c>
      <c r="Q158" t="str">
        <f t="shared" si="24"/>
        <v>film &amp; video</v>
      </c>
      <c r="R158" t="str">
        <f t="shared" si="25"/>
        <v>science fiction</v>
      </c>
      <c r="S158">
        <f t="shared" si="26"/>
        <v>28</v>
      </c>
      <c r="T158">
        <f t="shared" si="27"/>
        <v>13</v>
      </c>
      <c r="U158">
        <f t="shared" si="28"/>
        <v>15</v>
      </c>
      <c r="V158" s="12">
        <f t="shared" si="29"/>
        <v>41794.124953703707</v>
      </c>
      <c r="W158" s="12">
        <f t="shared" si="30"/>
        <v>41854.124953703707</v>
      </c>
      <c r="X158" s="17" t="str">
        <f t="shared" si="31"/>
        <v>June</v>
      </c>
      <c r="Y158" t="str">
        <f t="shared" si="32"/>
        <v>2014</v>
      </c>
    </row>
    <row r="159" spans="1:25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22"/>
        <v>0.26711185308848079</v>
      </c>
      <c r="P159" s="8">
        <f t="shared" si="23"/>
        <v>4</v>
      </c>
      <c r="Q159" t="str">
        <f t="shared" si="24"/>
        <v>film &amp; video</v>
      </c>
      <c r="R159" t="str">
        <f t="shared" si="25"/>
        <v>science fiction</v>
      </c>
      <c r="S159">
        <f t="shared" si="26"/>
        <v>28</v>
      </c>
      <c r="T159">
        <f t="shared" si="27"/>
        <v>13</v>
      </c>
      <c r="U159">
        <f t="shared" si="28"/>
        <v>15</v>
      </c>
      <c r="V159" s="12">
        <f t="shared" si="29"/>
        <v>42396.911712962959</v>
      </c>
      <c r="W159" s="12">
        <f t="shared" si="30"/>
        <v>42426.911712962959</v>
      </c>
      <c r="X159" s="17" t="str">
        <f t="shared" si="31"/>
        <v>January</v>
      </c>
      <c r="Y159" t="str">
        <f t="shared" si="32"/>
        <v>2016</v>
      </c>
    </row>
    <row r="160" spans="1:25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22"/>
        <v>0</v>
      </c>
      <c r="P160" s="8" t="e">
        <f t="shared" si="23"/>
        <v>#DIV/0!</v>
      </c>
      <c r="Q160" t="str">
        <f t="shared" si="24"/>
        <v>film &amp; video</v>
      </c>
      <c r="R160" t="str">
        <f t="shared" si="25"/>
        <v>science fiction</v>
      </c>
      <c r="S160">
        <f t="shared" si="26"/>
        <v>28</v>
      </c>
      <c r="T160">
        <f t="shared" si="27"/>
        <v>13</v>
      </c>
      <c r="U160">
        <f t="shared" si="28"/>
        <v>15</v>
      </c>
      <c r="V160" s="12">
        <f t="shared" si="29"/>
        <v>41904.07671296296</v>
      </c>
      <c r="W160" s="12">
        <f t="shared" si="30"/>
        <v>41934.07671296296</v>
      </c>
      <c r="X160" s="17" t="str">
        <f t="shared" si="31"/>
        <v>September</v>
      </c>
      <c r="Y160" t="str">
        <f t="shared" si="32"/>
        <v>2014</v>
      </c>
    </row>
    <row r="161" spans="1:25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22"/>
        <v>2E-3</v>
      </c>
      <c r="P161" s="8">
        <f t="shared" si="23"/>
        <v>10</v>
      </c>
      <c r="Q161" t="str">
        <f t="shared" si="24"/>
        <v>film &amp; video</v>
      </c>
      <c r="R161" t="str">
        <f t="shared" si="25"/>
        <v>science fiction</v>
      </c>
      <c r="S161">
        <f t="shared" si="26"/>
        <v>28</v>
      </c>
      <c r="T161">
        <f t="shared" si="27"/>
        <v>13</v>
      </c>
      <c r="U161">
        <f t="shared" si="28"/>
        <v>15</v>
      </c>
      <c r="V161" s="12">
        <f t="shared" si="29"/>
        <v>42514.434548611112</v>
      </c>
      <c r="W161" s="12">
        <f t="shared" si="30"/>
        <v>42554.434548611112</v>
      </c>
      <c r="X161" s="17" t="str">
        <f t="shared" si="31"/>
        <v>May</v>
      </c>
      <c r="Y161" t="str">
        <f t="shared" si="32"/>
        <v>2016</v>
      </c>
    </row>
    <row r="162" spans="1:25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22"/>
        <v>0</v>
      </c>
      <c r="P162" s="8" t="e">
        <f t="shared" si="23"/>
        <v>#DIV/0!</v>
      </c>
      <c r="Q162" t="str">
        <f t="shared" si="24"/>
        <v>film &amp; video</v>
      </c>
      <c r="R162" t="str">
        <f t="shared" si="25"/>
        <v>drama</v>
      </c>
      <c r="S162">
        <f t="shared" si="26"/>
        <v>18</v>
      </c>
      <c r="T162">
        <f t="shared" si="27"/>
        <v>13</v>
      </c>
      <c r="U162">
        <f t="shared" si="28"/>
        <v>5</v>
      </c>
      <c r="V162" s="12">
        <f t="shared" si="29"/>
        <v>42171.913090277783</v>
      </c>
      <c r="W162" s="12">
        <f t="shared" si="30"/>
        <v>42231.913090277783</v>
      </c>
      <c r="X162" s="17" t="str">
        <f t="shared" si="31"/>
        <v>June</v>
      </c>
      <c r="Y162" t="str">
        <f t="shared" si="32"/>
        <v>2015</v>
      </c>
    </row>
    <row r="163" spans="1:25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22"/>
        <v>0.01</v>
      </c>
      <c r="P163" s="8">
        <f t="shared" si="23"/>
        <v>5</v>
      </c>
      <c r="Q163" t="str">
        <f t="shared" si="24"/>
        <v>film &amp; video</v>
      </c>
      <c r="R163" t="str">
        <f t="shared" si="25"/>
        <v>drama</v>
      </c>
      <c r="S163">
        <f t="shared" si="26"/>
        <v>18</v>
      </c>
      <c r="T163">
        <f t="shared" si="27"/>
        <v>13</v>
      </c>
      <c r="U163">
        <f t="shared" si="28"/>
        <v>5</v>
      </c>
      <c r="V163" s="12">
        <f t="shared" si="29"/>
        <v>41792.687442129631</v>
      </c>
      <c r="W163" s="12">
        <f t="shared" si="30"/>
        <v>41822.687442129631</v>
      </c>
      <c r="X163" s="17" t="str">
        <f t="shared" si="31"/>
        <v>June</v>
      </c>
      <c r="Y163" t="str">
        <f t="shared" si="32"/>
        <v>2014</v>
      </c>
    </row>
    <row r="164" spans="1:25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22"/>
        <v>15.535714285714286</v>
      </c>
      <c r="P164" s="8">
        <f t="shared" si="23"/>
        <v>43.5</v>
      </c>
      <c r="Q164" t="str">
        <f t="shared" si="24"/>
        <v>film &amp; video</v>
      </c>
      <c r="R164" t="str">
        <f t="shared" si="25"/>
        <v>drama</v>
      </c>
      <c r="S164">
        <f t="shared" si="26"/>
        <v>18</v>
      </c>
      <c r="T164">
        <f t="shared" si="27"/>
        <v>13</v>
      </c>
      <c r="U164">
        <f t="shared" si="28"/>
        <v>5</v>
      </c>
      <c r="V164" s="12">
        <f t="shared" si="29"/>
        <v>41835.126805555556</v>
      </c>
      <c r="W164" s="12">
        <f t="shared" si="30"/>
        <v>41867.987500000003</v>
      </c>
      <c r="X164" s="17" t="str">
        <f t="shared" si="31"/>
        <v>July</v>
      </c>
      <c r="Y164" t="str">
        <f t="shared" si="32"/>
        <v>2014</v>
      </c>
    </row>
    <row r="165" spans="1:25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22"/>
        <v>0</v>
      </c>
      <c r="P165" s="8" t="e">
        <f t="shared" si="23"/>
        <v>#DIV/0!</v>
      </c>
      <c r="Q165" t="str">
        <f t="shared" si="24"/>
        <v>film &amp; video</v>
      </c>
      <c r="R165" t="str">
        <f t="shared" si="25"/>
        <v>drama</v>
      </c>
      <c r="S165">
        <f t="shared" si="26"/>
        <v>18</v>
      </c>
      <c r="T165">
        <f t="shared" si="27"/>
        <v>13</v>
      </c>
      <c r="U165">
        <f t="shared" si="28"/>
        <v>5</v>
      </c>
      <c r="V165" s="12">
        <f t="shared" si="29"/>
        <v>42243.961273148147</v>
      </c>
      <c r="W165" s="12">
        <f t="shared" si="30"/>
        <v>42278</v>
      </c>
      <c r="X165" s="17" t="str">
        <f t="shared" si="31"/>
        <v>August</v>
      </c>
      <c r="Y165" t="str">
        <f t="shared" si="32"/>
        <v>2015</v>
      </c>
    </row>
    <row r="166" spans="1:25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22"/>
        <v>0.53333333333333333</v>
      </c>
      <c r="P166" s="8">
        <f t="shared" si="23"/>
        <v>91.428571428571431</v>
      </c>
      <c r="Q166" t="str">
        <f t="shared" si="24"/>
        <v>film &amp; video</v>
      </c>
      <c r="R166" t="str">
        <f t="shared" si="25"/>
        <v>drama</v>
      </c>
      <c r="S166">
        <f t="shared" si="26"/>
        <v>18</v>
      </c>
      <c r="T166">
        <f t="shared" si="27"/>
        <v>13</v>
      </c>
      <c r="U166">
        <f t="shared" si="28"/>
        <v>5</v>
      </c>
      <c r="V166" s="12">
        <f t="shared" si="29"/>
        <v>41841.762743055559</v>
      </c>
      <c r="W166" s="12">
        <f t="shared" si="30"/>
        <v>41901.762743055559</v>
      </c>
      <c r="X166" s="17" t="str">
        <f t="shared" si="31"/>
        <v>July</v>
      </c>
      <c r="Y166" t="str">
        <f t="shared" si="32"/>
        <v>2014</v>
      </c>
    </row>
    <row r="167" spans="1:25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22"/>
        <v>0</v>
      </c>
      <c r="P167" s="8" t="e">
        <f t="shared" si="23"/>
        <v>#DIV/0!</v>
      </c>
      <c r="Q167" t="str">
        <f t="shared" si="24"/>
        <v>film &amp; video</v>
      </c>
      <c r="R167" t="str">
        <f t="shared" si="25"/>
        <v>drama</v>
      </c>
      <c r="S167">
        <f t="shared" si="26"/>
        <v>18</v>
      </c>
      <c r="T167">
        <f t="shared" si="27"/>
        <v>13</v>
      </c>
      <c r="U167">
        <f t="shared" si="28"/>
        <v>5</v>
      </c>
      <c r="V167" s="12">
        <f t="shared" si="29"/>
        <v>42351.658842592587</v>
      </c>
      <c r="W167" s="12">
        <f t="shared" si="30"/>
        <v>42381.658842592587</v>
      </c>
      <c r="X167" s="17" t="str">
        <f t="shared" si="31"/>
        <v>December</v>
      </c>
      <c r="Y167" t="str">
        <f t="shared" si="32"/>
        <v>2015</v>
      </c>
    </row>
    <row r="168" spans="1:25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22"/>
        <v>60</v>
      </c>
      <c r="P168" s="8">
        <f t="shared" si="23"/>
        <v>3000</v>
      </c>
      <c r="Q168" t="str">
        <f t="shared" si="24"/>
        <v>film &amp; video</v>
      </c>
      <c r="R168" t="str">
        <f t="shared" si="25"/>
        <v>drama</v>
      </c>
      <c r="S168">
        <f t="shared" si="26"/>
        <v>18</v>
      </c>
      <c r="T168">
        <f t="shared" si="27"/>
        <v>13</v>
      </c>
      <c r="U168">
        <f t="shared" si="28"/>
        <v>5</v>
      </c>
      <c r="V168" s="12">
        <f t="shared" si="29"/>
        <v>42721.075949074075</v>
      </c>
      <c r="W168" s="12">
        <f t="shared" si="30"/>
        <v>42751.075949074075</v>
      </c>
      <c r="X168" s="17" t="str">
        <f t="shared" si="31"/>
        <v>December</v>
      </c>
      <c r="Y168" t="str">
        <f t="shared" si="32"/>
        <v>2016</v>
      </c>
    </row>
    <row r="169" spans="1:25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22"/>
        <v>0.01</v>
      </c>
      <c r="P169" s="8">
        <f t="shared" si="23"/>
        <v>5.5</v>
      </c>
      <c r="Q169" t="str">
        <f t="shared" si="24"/>
        <v>film &amp; video</v>
      </c>
      <c r="R169" t="str">
        <f t="shared" si="25"/>
        <v>drama</v>
      </c>
      <c r="S169">
        <f t="shared" si="26"/>
        <v>18</v>
      </c>
      <c r="T169">
        <f t="shared" si="27"/>
        <v>13</v>
      </c>
      <c r="U169">
        <f t="shared" si="28"/>
        <v>5</v>
      </c>
      <c r="V169" s="12">
        <f t="shared" si="29"/>
        <v>42160.927488425921</v>
      </c>
      <c r="W169" s="12">
        <f t="shared" si="30"/>
        <v>42220.927488425921</v>
      </c>
      <c r="X169" s="17" t="str">
        <f t="shared" si="31"/>
        <v>June</v>
      </c>
      <c r="Y169" t="str">
        <f t="shared" si="32"/>
        <v>2015</v>
      </c>
    </row>
    <row r="170" spans="1:25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22"/>
        <v>4.0625</v>
      </c>
      <c r="P170" s="8">
        <f t="shared" si="23"/>
        <v>108.33333333333333</v>
      </c>
      <c r="Q170" t="str">
        <f t="shared" si="24"/>
        <v>film &amp; video</v>
      </c>
      <c r="R170" t="str">
        <f t="shared" si="25"/>
        <v>drama</v>
      </c>
      <c r="S170">
        <f t="shared" si="26"/>
        <v>18</v>
      </c>
      <c r="T170">
        <f t="shared" si="27"/>
        <v>13</v>
      </c>
      <c r="U170">
        <f t="shared" si="28"/>
        <v>5</v>
      </c>
      <c r="V170" s="12">
        <f t="shared" si="29"/>
        <v>42052.83530092593</v>
      </c>
      <c r="W170" s="12">
        <f t="shared" si="30"/>
        <v>42082.793634259258</v>
      </c>
      <c r="X170" s="17" t="str">
        <f t="shared" si="31"/>
        <v>February</v>
      </c>
      <c r="Y170" t="str">
        <f t="shared" si="32"/>
        <v>2015</v>
      </c>
    </row>
    <row r="171" spans="1:25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22"/>
        <v>22.400000000000002</v>
      </c>
      <c r="P171" s="8">
        <f t="shared" si="23"/>
        <v>56</v>
      </c>
      <c r="Q171" t="str">
        <f t="shared" si="24"/>
        <v>film &amp; video</v>
      </c>
      <c r="R171" t="str">
        <f t="shared" si="25"/>
        <v>drama</v>
      </c>
      <c r="S171">
        <f t="shared" si="26"/>
        <v>18</v>
      </c>
      <c r="T171">
        <f t="shared" si="27"/>
        <v>13</v>
      </c>
      <c r="U171">
        <f t="shared" si="28"/>
        <v>5</v>
      </c>
      <c r="V171" s="12">
        <f t="shared" si="29"/>
        <v>41900.505312499998</v>
      </c>
      <c r="W171" s="12">
        <f t="shared" si="30"/>
        <v>41930.505312499998</v>
      </c>
      <c r="X171" s="17" t="str">
        <f t="shared" si="31"/>
        <v>September</v>
      </c>
      <c r="Y171" t="str">
        <f t="shared" si="32"/>
        <v>2014</v>
      </c>
    </row>
    <row r="172" spans="1:25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22"/>
        <v>3.25</v>
      </c>
      <c r="P172" s="8">
        <f t="shared" si="23"/>
        <v>32.5</v>
      </c>
      <c r="Q172" t="str">
        <f t="shared" si="24"/>
        <v>film &amp; video</v>
      </c>
      <c r="R172" t="str">
        <f t="shared" si="25"/>
        <v>drama</v>
      </c>
      <c r="S172">
        <f t="shared" si="26"/>
        <v>18</v>
      </c>
      <c r="T172">
        <f t="shared" si="27"/>
        <v>13</v>
      </c>
      <c r="U172">
        <f t="shared" si="28"/>
        <v>5</v>
      </c>
      <c r="V172" s="12">
        <f t="shared" si="29"/>
        <v>42216.977812500001</v>
      </c>
      <c r="W172" s="12">
        <f t="shared" si="30"/>
        <v>42246.227777777778</v>
      </c>
      <c r="X172" s="17" t="str">
        <f t="shared" si="31"/>
        <v>July</v>
      </c>
      <c r="Y172" t="str">
        <f t="shared" si="32"/>
        <v>2015</v>
      </c>
    </row>
    <row r="173" spans="1:25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22"/>
        <v>2E-3</v>
      </c>
      <c r="P173" s="8">
        <f t="shared" si="23"/>
        <v>1</v>
      </c>
      <c r="Q173" t="str">
        <f t="shared" si="24"/>
        <v>film &amp; video</v>
      </c>
      <c r="R173" t="str">
        <f t="shared" si="25"/>
        <v>drama</v>
      </c>
      <c r="S173">
        <f t="shared" si="26"/>
        <v>18</v>
      </c>
      <c r="T173">
        <f t="shared" si="27"/>
        <v>13</v>
      </c>
      <c r="U173">
        <f t="shared" si="28"/>
        <v>5</v>
      </c>
      <c r="V173" s="12">
        <f t="shared" si="29"/>
        <v>42534.180717592593</v>
      </c>
      <c r="W173" s="12">
        <f t="shared" si="30"/>
        <v>42594.180717592593</v>
      </c>
      <c r="X173" s="17" t="str">
        <f t="shared" si="31"/>
        <v>June</v>
      </c>
      <c r="Y173" t="str">
        <f t="shared" si="32"/>
        <v>2016</v>
      </c>
    </row>
    <row r="174" spans="1:25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22"/>
        <v>0</v>
      </c>
      <c r="P174" s="8" t="e">
        <f t="shared" si="23"/>
        <v>#DIV/0!</v>
      </c>
      <c r="Q174" t="str">
        <f t="shared" si="24"/>
        <v>film &amp; video</v>
      </c>
      <c r="R174" t="str">
        <f t="shared" si="25"/>
        <v>drama</v>
      </c>
      <c r="S174">
        <f t="shared" si="26"/>
        <v>18</v>
      </c>
      <c r="T174">
        <f t="shared" si="27"/>
        <v>13</v>
      </c>
      <c r="U174">
        <f t="shared" si="28"/>
        <v>5</v>
      </c>
      <c r="V174" s="12">
        <f t="shared" si="29"/>
        <v>42047.394942129627</v>
      </c>
      <c r="W174" s="12">
        <f t="shared" si="30"/>
        <v>42082.353275462956</v>
      </c>
      <c r="X174" s="17" t="str">
        <f t="shared" si="31"/>
        <v>February</v>
      </c>
      <c r="Y174" t="str">
        <f t="shared" si="32"/>
        <v>2015</v>
      </c>
    </row>
    <row r="175" spans="1:25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22"/>
        <v>0</v>
      </c>
      <c r="P175" s="8" t="e">
        <f t="shared" si="23"/>
        <v>#DIV/0!</v>
      </c>
      <c r="Q175" t="str">
        <f t="shared" si="24"/>
        <v>film &amp; video</v>
      </c>
      <c r="R175" t="str">
        <f t="shared" si="25"/>
        <v>drama</v>
      </c>
      <c r="S175">
        <f t="shared" si="26"/>
        <v>18</v>
      </c>
      <c r="T175">
        <f t="shared" si="27"/>
        <v>13</v>
      </c>
      <c r="U175">
        <f t="shared" si="28"/>
        <v>5</v>
      </c>
      <c r="V175" s="12">
        <f t="shared" si="29"/>
        <v>42033.573009259257</v>
      </c>
      <c r="W175" s="12">
        <f t="shared" si="30"/>
        <v>42063.573009259257</v>
      </c>
      <c r="X175" s="17" t="str">
        <f t="shared" si="31"/>
        <v>January</v>
      </c>
      <c r="Y175" t="str">
        <f t="shared" si="32"/>
        <v>2015</v>
      </c>
    </row>
    <row r="176" spans="1:25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22"/>
        <v>0</v>
      </c>
      <c r="P176" s="8" t="e">
        <f t="shared" si="23"/>
        <v>#DIV/0!</v>
      </c>
      <c r="Q176" t="str">
        <f t="shared" si="24"/>
        <v>film &amp; video</v>
      </c>
      <c r="R176" t="str">
        <f t="shared" si="25"/>
        <v>drama</v>
      </c>
      <c r="S176">
        <f t="shared" si="26"/>
        <v>18</v>
      </c>
      <c r="T176">
        <f t="shared" si="27"/>
        <v>13</v>
      </c>
      <c r="U176">
        <f t="shared" si="28"/>
        <v>5</v>
      </c>
      <c r="V176" s="12">
        <f t="shared" si="29"/>
        <v>42072.758981481486</v>
      </c>
      <c r="W176" s="12">
        <f t="shared" si="30"/>
        <v>42132.758981481486</v>
      </c>
      <c r="X176" s="17" t="str">
        <f t="shared" si="31"/>
        <v>March</v>
      </c>
      <c r="Y176" t="str">
        <f t="shared" si="32"/>
        <v>2015</v>
      </c>
    </row>
    <row r="177" spans="1:25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22"/>
        <v>6.4850000000000003</v>
      </c>
      <c r="P177" s="8">
        <f t="shared" si="23"/>
        <v>49.884615384615387</v>
      </c>
      <c r="Q177" t="str">
        <f t="shared" si="24"/>
        <v>film &amp; video</v>
      </c>
      <c r="R177" t="str">
        <f t="shared" si="25"/>
        <v>drama</v>
      </c>
      <c r="S177">
        <f t="shared" si="26"/>
        <v>18</v>
      </c>
      <c r="T177">
        <f t="shared" si="27"/>
        <v>13</v>
      </c>
      <c r="U177">
        <f t="shared" si="28"/>
        <v>5</v>
      </c>
      <c r="V177" s="12">
        <f t="shared" si="29"/>
        <v>41855.777905092589</v>
      </c>
      <c r="W177" s="12">
        <f t="shared" si="30"/>
        <v>41880.777905092589</v>
      </c>
      <c r="X177" s="17" t="str">
        <f t="shared" si="31"/>
        <v>August</v>
      </c>
      <c r="Y177" t="str">
        <f t="shared" si="32"/>
        <v>2014</v>
      </c>
    </row>
    <row r="178" spans="1:25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22"/>
        <v>0</v>
      </c>
      <c r="P178" s="8" t="e">
        <f t="shared" si="23"/>
        <v>#DIV/0!</v>
      </c>
      <c r="Q178" t="str">
        <f t="shared" si="24"/>
        <v>film &amp; video</v>
      </c>
      <c r="R178" t="str">
        <f t="shared" si="25"/>
        <v>drama</v>
      </c>
      <c r="S178">
        <f t="shared" si="26"/>
        <v>18</v>
      </c>
      <c r="T178">
        <f t="shared" si="27"/>
        <v>13</v>
      </c>
      <c r="U178">
        <f t="shared" si="28"/>
        <v>5</v>
      </c>
      <c r="V178" s="12">
        <f t="shared" si="29"/>
        <v>42191.824062500003</v>
      </c>
      <c r="W178" s="12">
        <f t="shared" si="30"/>
        <v>42221.824062500003</v>
      </c>
      <c r="X178" s="17" t="str">
        <f t="shared" si="31"/>
        <v>July</v>
      </c>
      <c r="Y178" t="str">
        <f t="shared" si="32"/>
        <v>2015</v>
      </c>
    </row>
    <row r="179" spans="1:25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22"/>
        <v>40</v>
      </c>
      <c r="P179" s="8">
        <f t="shared" si="23"/>
        <v>25.714285714285715</v>
      </c>
      <c r="Q179" t="str">
        <f t="shared" si="24"/>
        <v>film &amp; video</v>
      </c>
      <c r="R179" t="str">
        <f t="shared" si="25"/>
        <v>drama</v>
      </c>
      <c r="S179">
        <f t="shared" si="26"/>
        <v>18</v>
      </c>
      <c r="T179">
        <f t="shared" si="27"/>
        <v>13</v>
      </c>
      <c r="U179">
        <f t="shared" si="28"/>
        <v>5</v>
      </c>
      <c r="V179" s="12">
        <f t="shared" si="29"/>
        <v>42070.047754629632</v>
      </c>
      <c r="W179" s="12">
        <f t="shared" si="30"/>
        <v>42087.00608796296</v>
      </c>
      <c r="X179" s="17" t="str">
        <f t="shared" si="31"/>
        <v>March</v>
      </c>
      <c r="Y179" t="str">
        <f t="shared" si="32"/>
        <v>2015</v>
      </c>
    </row>
    <row r="180" spans="1:25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22"/>
        <v>0</v>
      </c>
      <c r="P180" s="8" t="e">
        <f t="shared" si="23"/>
        <v>#DIV/0!</v>
      </c>
      <c r="Q180" t="str">
        <f t="shared" si="24"/>
        <v>film &amp; video</v>
      </c>
      <c r="R180" t="str">
        <f t="shared" si="25"/>
        <v>drama</v>
      </c>
      <c r="S180">
        <f t="shared" si="26"/>
        <v>18</v>
      </c>
      <c r="T180">
        <f t="shared" si="27"/>
        <v>13</v>
      </c>
      <c r="U180">
        <f t="shared" si="28"/>
        <v>5</v>
      </c>
      <c r="V180" s="12">
        <f t="shared" si="29"/>
        <v>42304.955381944441</v>
      </c>
      <c r="W180" s="12">
        <f t="shared" si="30"/>
        <v>42334.997048611112</v>
      </c>
      <c r="X180" s="17" t="str">
        <f t="shared" si="31"/>
        <v>October</v>
      </c>
      <c r="Y180" t="str">
        <f t="shared" si="32"/>
        <v>2015</v>
      </c>
    </row>
    <row r="181" spans="1:25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22"/>
        <v>20</v>
      </c>
      <c r="P181" s="8">
        <f t="shared" si="23"/>
        <v>100</v>
      </c>
      <c r="Q181" t="str">
        <f t="shared" si="24"/>
        <v>film &amp; video</v>
      </c>
      <c r="R181" t="str">
        <f t="shared" si="25"/>
        <v>drama</v>
      </c>
      <c r="S181">
        <f t="shared" si="26"/>
        <v>18</v>
      </c>
      <c r="T181">
        <f t="shared" si="27"/>
        <v>13</v>
      </c>
      <c r="U181">
        <f t="shared" si="28"/>
        <v>5</v>
      </c>
      <c r="V181" s="12">
        <f t="shared" si="29"/>
        <v>42403.080497685187</v>
      </c>
      <c r="W181" s="12">
        <f t="shared" si="30"/>
        <v>42433.080497685187</v>
      </c>
      <c r="X181" s="17" t="str">
        <f t="shared" si="31"/>
        <v>February</v>
      </c>
      <c r="Y181" t="str">
        <f t="shared" si="32"/>
        <v>2016</v>
      </c>
    </row>
    <row r="182" spans="1:25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22"/>
        <v>33.416666666666664</v>
      </c>
      <c r="P182" s="8">
        <f t="shared" si="23"/>
        <v>30.846153846153847</v>
      </c>
      <c r="Q182" t="str">
        <f t="shared" si="24"/>
        <v>film &amp; video</v>
      </c>
      <c r="R182" t="str">
        <f t="shared" si="25"/>
        <v>drama</v>
      </c>
      <c r="S182">
        <f t="shared" si="26"/>
        <v>18</v>
      </c>
      <c r="T182">
        <f t="shared" si="27"/>
        <v>13</v>
      </c>
      <c r="U182">
        <f t="shared" si="28"/>
        <v>5</v>
      </c>
      <c r="V182" s="12">
        <f t="shared" si="29"/>
        <v>42067.991238425922</v>
      </c>
      <c r="W182" s="12">
        <f t="shared" si="30"/>
        <v>42107.791666666672</v>
      </c>
      <c r="X182" s="17" t="str">
        <f t="shared" si="31"/>
        <v>March</v>
      </c>
      <c r="Y182" t="str">
        <f t="shared" si="32"/>
        <v>2015</v>
      </c>
    </row>
    <row r="183" spans="1:25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22"/>
        <v>21.092608822670172</v>
      </c>
      <c r="P183" s="8">
        <f t="shared" si="23"/>
        <v>180.5</v>
      </c>
      <c r="Q183" t="str">
        <f t="shared" si="24"/>
        <v>film &amp; video</v>
      </c>
      <c r="R183" t="str">
        <f t="shared" si="25"/>
        <v>drama</v>
      </c>
      <c r="S183">
        <f t="shared" si="26"/>
        <v>18</v>
      </c>
      <c r="T183">
        <f t="shared" si="27"/>
        <v>13</v>
      </c>
      <c r="U183">
        <f t="shared" si="28"/>
        <v>5</v>
      </c>
      <c r="V183" s="12">
        <f t="shared" si="29"/>
        <v>42147.741840277777</v>
      </c>
      <c r="W183" s="12">
        <f t="shared" si="30"/>
        <v>42177.741840277777</v>
      </c>
      <c r="X183" s="17" t="str">
        <f t="shared" si="31"/>
        <v>May</v>
      </c>
      <c r="Y183" t="str">
        <f t="shared" si="32"/>
        <v>2015</v>
      </c>
    </row>
    <row r="184" spans="1:25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22"/>
        <v>0</v>
      </c>
      <c r="P184" s="8" t="e">
        <f t="shared" si="23"/>
        <v>#DIV/0!</v>
      </c>
      <c r="Q184" t="str">
        <f t="shared" si="24"/>
        <v>film &amp; video</v>
      </c>
      <c r="R184" t="str">
        <f t="shared" si="25"/>
        <v>drama</v>
      </c>
      <c r="S184">
        <f t="shared" si="26"/>
        <v>18</v>
      </c>
      <c r="T184">
        <f t="shared" si="27"/>
        <v>13</v>
      </c>
      <c r="U184">
        <f t="shared" si="28"/>
        <v>5</v>
      </c>
      <c r="V184" s="12">
        <f t="shared" si="29"/>
        <v>42712.011944444443</v>
      </c>
      <c r="W184" s="12">
        <f t="shared" si="30"/>
        <v>42742.011944444443</v>
      </c>
      <c r="X184" s="17" t="str">
        <f t="shared" si="31"/>
        <v>December</v>
      </c>
      <c r="Y184" t="str">
        <f t="shared" si="32"/>
        <v>2016</v>
      </c>
    </row>
    <row r="185" spans="1:25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22"/>
        <v>35.856000000000002</v>
      </c>
      <c r="P185" s="8">
        <f t="shared" si="23"/>
        <v>373.5</v>
      </c>
      <c r="Q185" t="str">
        <f t="shared" si="24"/>
        <v>film &amp; video</v>
      </c>
      <c r="R185" t="str">
        <f t="shared" si="25"/>
        <v>drama</v>
      </c>
      <c r="S185">
        <f t="shared" si="26"/>
        <v>18</v>
      </c>
      <c r="T185">
        <f t="shared" si="27"/>
        <v>13</v>
      </c>
      <c r="U185">
        <f t="shared" si="28"/>
        <v>5</v>
      </c>
      <c r="V185" s="12">
        <f t="shared" si="29"/>
        <v>41939.810300925928</v>
      </c>
      <c r="W185" s="12">
        <f t="shared" si="30"/>
        <v>41969.851967592593</v>
      </c>
      <c r="X185" s="17" t="str">
        <f t="shared" si="31"/>
        <v>October</v>
      </c>
      <c r="Y185" t="str">
        <f t="shared" si="32"/>
        <v>2014</v>
      </c>
    </row>
    <row r="186" spans="1:25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22"/>
        <v>3.4000000000000004</v>
      </c>
      <c r="P186" s="8">
        <f t="shared" si="23"/>
        <v>25.5</v>
      </c>
      <c r="Q186" t="str">
        <f t="shared" si="24"/>
        <v>film &amp; video</v>
      </c>
      <c r="R186" t="str">
        <f t="shared" si="25"/>
        <v>drama</v>
      </c>
      <c r="S186">
        <f t="shared" si="26"/>
        <v>18</v>
      </c>
      <c r="T186">
        <f t="shared" si="27"/>
        <v>13</v>
      </c>
      <c r="U186">
        <f t="shared" si="28"/>
        <v>5</v>
      </c>
      <c r="V186" s="12">
        <f t="shared" si="29"/>
        <v>41825.791226851856</v>
      </c>
      <c r="W186" s="12">
        <f t="shared" si="30"/>
        <v>41883.165972222225</v>
      </c>
      <c r="X186" s="17" t="str">
        <f t="shared" si="31"/>
        <v>July</v>
      </c>
      <c r="Y186" t="str">
        <f t="shared" si="32"/>
        <v>2014</v>
      </c>
    </row>
    <row r="187" spans="1:25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22"/>
        <v>5.5</v>
      </c>
      <c r="P187" s="8">
        <f t="shared" si="23"/>
        <v>220</v>
      </c>
      <c r="Q187" t="str">
        <f t="shared" si="24"/>
        <v>film &amp; video</v>
      </c>
      <c r="R187" t="str">
        <f t="shared" si="25"/>
        <v>drama</v>
      </c>
      <c r="S187">
        <f t="shared" si="26"/>
        <v>18</v>
      </c>
      <c r="T187">
        <f t="shared" si="27"/>
        <v>13</v>
      </c>
      <c r="U187">
        <f t="shared" si="28"/>
        <v>5</v>
      </c>
      <c r="V187" s="12">
        <f t="shared" si="29"/>
        <v>42570.91133101852</v>
      </c>
      <c r="W187" s="12">
        <f t="shared" si="30"/>
        <v>42600.91133101852</v>
      </c>
      <c r="X187" s="17" t="str">
        <f t="shared" si="31"/>
        <v>July</v>
      </c>
      <c r="Y187" t="str">
        <f t="shared" si="32"/>
        <v>2016</v>
      </c>
    </row>
    <row r="188" spans="1:25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22"/>
        <v>0</v>
      </c>
      <c r="P188" s="8" t="e">
        <f t="shared" si="23"/>
        <v>#DIV/0!</v>
      </c>
      <c r="Q188" t="str">
        <f t="shared" si="24"/>
        <v>film &amp; video</v>
      </c>
      <c r="R188" t="str">
        <f t="shared" si="25"/>
        <v>drama</v>
      </c>
      <c r="S188">
        <f t="shared" si="26"/>
        <v>18</v>
      </c>
      <c r="T188">
        <f t="shared" si="27"/>
        <v>13</v>
      </c>
      <c r="U188">
        <f t="shared" si="28"/>
        <v>5</v>
      </c>
      <c r="V188" s="12">
        <f t="shared" si="29"/>
        <v>42767.812893518523</v>
      </c>
      <c r="W188" s="12">
        <f t="shared" si="30"/>
        <v>42797.833333333328</v>
      </c>
      <c r="X188" s="17" t="str">
        <f t="shared" si="31"/>
        <v>February</v>
      </c>
      <c r="Y188" t="str">
        <f t="shared" si="32"/>
        <v>2017</v>
      </c>
    </row>
    <row r="189" spans="1:25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22"/>
        <v>16</v>
      </c>
      <c r="P189" s="8">
        <f t="shared" si="23"/>
        <v>160</v>
      </c>
      <c r="Q189" t="str">
        <f t="shared" si="24"/>
        <v>film &amp; video</v>
      </c>
      <c r="R189" t="str">
        <f t="shared" si="25"/>
        <v>drama</v>
      </c>
      <c r="S189">
        <f t="shared" si="26"/>
        <v>18</v>
      </c>
      <c r="T189">
        <f t="shared" si="27"/>
        <v>13</v>
      </c>
      <c r="U189">
        <f t="shared" si="28"/>
        <v>5</v>
      </c>
      <c r="V189" s="12">
        <f t="shared" si="29"/>
        <v>42182.234456018516</v>
      </c>
      <c r="W189" s="12">
        <f t="shared" si="30"/>
        <v>42206.290972222225</v>
      </c>
      <c r="X189" s="17" t="str">
        <f t="shared" si="31"/>
        <v>June</v>
      </c>
      <c r="Y189" t="str">
        <f t="shared" si="32"/>
        <v>2015</v>
      </c>
    </row>
    <row r="190" spans="1:25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22"/>
        <v>0</v>
      </c>
      <c r="P190" s="8" t="e">
        <f t="shared" si="23"/>
        <v>#DIV/0!</v>
      </c>
      <c r="Q190" t="str">
        <f t="shared" si="24"/>
        <v>film &amp; video</v>
      </c>
      <c r="R190" t="str">
        <f t="shared" si="25"/>
        <v>drama</v>
      </c>
      <c r="S190">
        <f t="shared" si="26"/>
        <v>18</v>
      </c>
      <c r="T190">
        <f t="shared" si="27"/>
        <v>13</v>
      </c>
      <c r="U190">
        <f t="shared" si="28"/>
        <v>5</v>
      </c>
      <c r="V190" s="12">
        <f t="shared" si="29"/>
        <v>41857.18304398148</v>
      </c>
      <c r="W190" s="12">
        <f t="shared" si="30"/>
        <v>41887.18304398148</v>
      </c>
      <c r="X190" s="17" t="str">
        <f t="shared" si="31"/>
        <v>August</v>
      </c>
      <c r="Y190" t="str">
        <f t="shared" si="32"/>
        <v>2014</v>
      </c>
    </row>
    <row r="191" spans="1:25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22"/>
        <v>6.8999999999999992E-2</v>
      </c>
      <c r="P191" s="8">
        <f t="shared" si="23"/>
        <v>69</v>
      </c>
      <c r="Q191" t="str">
        <f t="shared" si="24"/>
        <v>film &amp; video</v>
      </c>
      <c r="R191" t="str">
        <f t="shared" si="25"/>
        <v>drama</v>
      </c>
      <c r="S191">
        <f t="shared" si="26"/>
        <v>18</v>
      </c>
      <c r="T191">
        <f t="shared" si="27"/>
        <v>13</v>
      </c>
      <c r="U191">
        <f t="shared" si="28"/>
        <v>5</v>
      </c>
      <c r="V191" s="12">
        <f t="shared" si="29"/>
        <v>42556.690706018519</v>
      </c>
      <c r="W191" s="12">
        <f t="shared" si="30"/>
        <v>42616.690706018519</v>
      </c>
      <c r="X191" s="17" t="str">
        <f t="shared" si="31"/>
        <v>July</v>
      </c>
      <c r="Y191" t="str">
        <f t="shared" si="32"/>
        <v>2016</v>
      </c>
    </row>
    <row r="192" spans="1:25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22"/>
        <v>0.41666666666666669</v>
      </c>
      <c r="P192" s="8">
        <f t="shared" si="23"/>
        <v>50</v>
      </c>
      <c r="Q192" t="str">
        <f t="shared" si="24"/>
        <v>film &amp; video</v>
      </c>
      <c r="R192" t="str">
        <f t="shared" si="25"/>
        <v>drama</v>
      </c>
      <c r="S192">
        <f t="shared" si="26"/>
        <v>18</v>
      </c>
      <c r="T192">
        <f t="shared" si="27"/>
        <v>13</v>
      </c>
      <c r="U192">
        <f t="shared" si="28"/>
        <v>5</v>
      </c>
      <c r="V192" s="12">
        <f t="shared" si="29"/>
        <v>42527.650995370372</v>
      </c>
      <c r="W192" s="12">
        <f t="shared" si="30"/>
        <v>42537.650995370372</v>
      </c>
      <c r="X192" s="17" t="str">
        <f t="shared" si="31"/>
        <v>June</v>
      </c>
      <c r="Y192" t="str">
        <f t="shared" si="32"/>
        <v>2016</v>
      </c>
    </row>
    <row r="193" spans="1:25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22"/>
        <v>5</v>
      </c>
      <c r="P193" s="8">
        <f t="shared" si="23"/>
        <v>83.333333333333329</v>
      </c>
      <c r="Q193" t="str">
        <f t="shared" si="24"/>
        <v>film &amp; video</v>
      </c>
      <c r="R193" t="str">
        <f t="shared" si="25"/>
        <v>drama</v>
      </c>
      <c r="S193">
        <f t="shared" si="26"/>
        <v>18</v>
      </c>
      <c r="T193">
        <f t="shared" si="27"/>
        <v>13</v>
      </c>
      <c r="U193">
        <f t="shared" si="28"/>
        <v>5</v>
      </c>
      <c r="V193" s="12">
        <f t="shared" si="29"/>
        <v>42239.441412037035</v>
      </c>
      <c r="W193" s="12">
        <f t="shared" si="30"/>
        <v>42279.441412037035</v>
      </c>
      <c r="X193" s="17" t="str">
        <f t="shared" si="31"/>
        <v>August</v>
      </c>
      <c r="Y193" t="str">
        <f t="shared" si="32"/>
        <v>2015</v>
      </c>
    </row>
    <row r="194" spans="1:25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33">E194/D194*100</f>
        <v>1.6999999999999999E-3</v>
      </c>
      <c r="P194" s="8">
        <f t="shared" ref="P194:P257" si="34">E194/L194</f>
        <v>5.666666666666667</v>
      </c>
      <c r="Q194" t="str">
        <f t="shared" ref="Q194:Q257" si="35">LEFT(N194,T194-1)</f>
        <v>film &amp; video</v>
      </c>
      <c r="R194" t="str">
        <f t="shared" ref="R194:R257" si="36">RIGHT(N194,U194)</f>
        <v>drama</v>
      </c>
      <c r="S194">
        <f t="shared" ref="S194:S257" si="37">LEN(N194)</f>
        <v>18</v>
      </c>
      <c r="T194">
        <f t="shared" ref="T194:T257" si="38">FIND("/",N194)</f>
        <v>13</v>
      </c>
      <c r="U194">
        <f t="shared" ref="U194:U257" si="39">S194-T194</f>
        <v>5</v>
      </c>
      <c r="V194" s="12">
        <f t="shared" ref="V194:V257" si="40">(((J194/60)/60)/24)+DATE(1970,1,1)</f>
        <v>41899.792037037041</v>
      </c>
      <c r="W194" s="12">
        <f t="shared" ref="W194:W257" si="41">(((I194/60)/60)/24)+DATE(1970,1,1)</f>
        <v>41929.792037037041</v>
      </c>
      <c r="X194" s="17" t="str">
        <f t="shared" ref="X194:X257" si="42">TEXT(V194,"mmmm")</f>
        <v>September</v>
      </c>
      <c r="Y194" t="str">
        <f t="shared" ref="Y194:Y257" si="43">TEXT(V194,"yyyy")</f>
        <v>2014</v>
      </c>
    </row>
    <row r="195" spans="1:25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33"/>
        <v>0</v>
      </c>
      <c r="P195" s="8" t="e">
        <f t="shared" si="34"/>
        <v>#DIV/0!</v>
      </c>
      <c r="Q195" t="str">
        <f t="shared" si="35"/>
        <v>film &amp; video</v>
      </c>
      <c r="R195" t="str">
        <f t="shared" si="36"/>
        <v>drama</v>
      </c>
      <c r="S195">
        <f t="shared" si="37"/>
        <v>18</v>
      </c>
      <c r="T195">
        <f t="shared" si="38"/>
        <v>13</v>
      </c>
      <c r="U195">
        <f t="shared" si="39"/>
        <v>5</v>
      </c>
      <c r="V195" s="12">
        <f t="shared" si="40"/>
        <v>41911.934791666667</v>
      </c>
      <c r="W195" s="12">
        <f t="shared" si="41"/>
        <v>41971.976458333331</v>
      </c>
      <c r="X195" s="17" t="str">
        <f t="shared" si="42"/>
        <v>September</v>
      </c>
      <c r="Y195" t="str">
        <f t="shared" si="43"/>
        <v>2014</v>
      </c>
    </row>
    <row r="196" spans="1:25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33"/>
        <v>0.12</v>
      </c>
      <c r="P196" s="8">
        <f t="shared" si="34"/>
        <v>1</v>
      </c>
      <c r="Q196" t="str">
        <f t="shared" si="35"/>
        <v>film &amp; video</v>
      </c>
      <c r="R196" t="str">
        <f t="shared" si="36"/>
        <v>drama</v>
      </c>
      <c r="S196">
        <f t="shared" si="37"/>
        <v>18</v>
      </c>
      <c r="T196">
        <f t="shared" si="38"/>
        <v>13</v>
      </c>
      <c r="U196">
        <f t="shared" si="39"/>
        <v>5</v>
      </c>
      <c r="V196" s="12">
        <f t="shared" si="40"/>
        <v>42375.996886574074</v>
      </c>
      <c r="W196" s="12">
        <f t="shared" si="41"/>
        <v>42435.996886574074</v>
      </c>
      <c r="X196" s="17" t="str">
        <f t="shared" si="42"/>
        <v>January</v>
      </c>
      <c r="Y196" t="str">
        <f t="shared" si="43"/>
        <v>2016</v>
      </c>
    </row>
    <row r="197" spans="1:25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33"/>
        <v>0</v>
      </c>
      <c r="P197" s="8" t="e">
        <f t="shared" si="34"/>
        <v>#DIV/0!</v>
      </c>
      <c r="Q197" t="str">
        <f t="shared" si="35"/>
        <v>film &amp; video</v>
      </c>
      <c r="R197" t="str">
        <f t="shared" si="36"/>
        <v>drama</v>
      </c>
      <c r="S197">
        <f t="shared" si="37"/>
        <v>18</v>
      </c>
      <c r="T197">
        <f t="shared" si="38"/>
        <v>13</v>
      </c>
      <c r="U197">
        <f t="shared" si="39"/>
        <v>5</v>
      </c>
      <c r="V197" s="12">
        <f t="shared" si="40"/>
        <v>42135.67050925926</v>
      </c>
      <c r="W197" s="12">
        <f t="shared" si="41"/>
        <v>42195.67050925926</v>
      </c>
      <c r="X197" s="17" t="str">
        <f t="shared" si="42"/>
        <v>May</v>
      </c>
      <c r="Y197" t="str">
        <f t="shared" si="43"/>
        <v>2015</v>
      </c>
    </row>
    <row r="198" spans="1:25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33"/>
        <v>41.857142857142861</v>
      </c>
      <c r="P198" s="8">
        <f t="shared" si="34"/>
        <v>77.10526315789474</v>
      </c>
      <c r="Q198" t="str">
        <f t="shared" si="35"/>
        <v>film &amp; video</v>
      </c>
      <c r="R198" t="str">
        <f t="shared" si="36"/>
        <v>drama</v>
      </c>
      <c r="S198">
        <f t="shared" si="37"/>
        <v>18</v>
      </c>
      <c r="T198">
        <f t="shared" si="38"/>
        <v>13</v>
      </c>
      <c r="U198">
        <f t="shared" si="39"/>
        <v>5</v>
      </c>
      <c r="V198" s="12">
        <f t="shared" si="40"/>
        <v>42259.542800925927</v>
      </c>
      <c r="W198" s="12">
        <f t="shared" si="41"/>
        <v>42287.875</v>
      </c>
      <c r="X198" s="17" t="str">
        <f t="shared" si="42"/>
        <v>September</v>
      </c>
      <c r="Y198" t="str">
        <f t="shared" si="43"/>
        <v>2015</v>
      </c>
    </row>
    <row r="199" spans="1:25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33"/>
        <v>10.48</v>
      </c>
      <c r="P199" s="8">
        <f t="shared" si="34"/>
        <v>32.75</v>
      </c>
      <c r="Q199" t="str">
        <f t="shared" si="35"/>
        <v>film &amp; video</v>
      </c>
      <c r="R199" t="str">
        <f t="shared" si="36"/>
        <v>drama</v>
      </c>
      <c r="S199">
        <f t="shared" si="37"/>
        <v>18</v>
      </c>
      <c r="T199">
        <f t="shared" si="38"/>
        <v>13</v>
      </c>
      <c r="U199">
        <f t="shared" si="39"/>
        <v>5</v>
      </c>
      <c r="V199" s="12">
        <f t="shared" si="40"/>
        <v>42741.848379629635</v>
      </c>
      <c r="W199" s="12">
        <f t="shared" si="41"/>
        <v>42783.875</v>
      </c>
      <c r="X199" s="17" t="str">
        <f t="shared" si="42"/>
        <v>January</v>
      </c>
      <c r="Y199" t="str">
        <f t="shared" si="43"/>
        <v>2017</v>
      </c>
    </row>
    <row r="200" spans="1:25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33"/>
        <v>1.1159999999999999</v>
      </c>
      <c r="P200" s="8">
        <f t="shared" si="34"/>
        <v>46.5</v>
      </c>
      <c r="Q200" t="str">
        <f t="shared" si="35"/>
        <v>film &amp; video</v>
      </c>
      <c r="R200" t="str">
        <f t="shared" si="36"/>
        <v>drama</v>
      </c>
      <c r="S200">
        <f t="shared" si="37"/>
        <v>18</v>
      </c>
      <c r="T200">
        <f t="shared" si="38"/>
        <v>13</v>
      </c>
      <c r="U200">
        <f t="shared" si="39"/>
        <v>5</v>
      </c>
      <c r="V200" s="12">
        <f t="shared" si="40"/>
        <v>41887.383356481485</v>
      </c>
      <c r="W200" s="12">
        <f t="shared" si="41"/>
        <v>41917.383356481485</v>
      </c>
      <c r="X200" s="17" t="str">
        <f t="shared" si="42"/>
        <v>September</v>
      </c>
      <c r="Y200" t="str">
        <f t="shared" si="43"/>
        <v>2014</v>
      </c>
    </row>
    <row r="201" spans="1:25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33"/>
        <v>0</v>
      </c>
      <c r="P201" s="8" t="e">
        <f t="shared" si="34"/>
        <v>#DIV/0!</v>
      </c>
      <c r="Q201" t="str">
        <f t="shared" si="35"/>
        <v>film &amp; video</v>
      </c>
      <c r="R201" t="str">
        <f t="shared" si="36"/>
        <v>drama</v>
      </c>
      <c r="S201">
        <f t="shared" si="37"/>
        <v>18</v>
      </c>
      <c r="T201">
        <f t="shared" si="38"/>
        <v>13</v>
      </c>
      <c r="U201">
        <f t="shared" si="39"/>
        <v>5</v>
      </c>
      <c r="V201" s="12">
        <f t="shared" si="40"/>
        <v>42584.123865740738</v>
      </c>
      <c r="W201" s="12">
        <f t="shared" si="41"/>
        <v>42614.123865740738</v>
      </c>
      <c r="X201" s="17" t="str">
        <f t="shared" si="42"/>
        <v>August</v>
      </c>
      <c r="Y201" t="str">
        <f t="shared" si="43"/>
        <v>2016</v>
      </c>
    </row>
    <row r="202" spans="1:25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33"/>
        <v>26.192500000000003</v>
      </c>
      <c r="P202" s="8">
        <f t="shared" si="34"/>
        <v>87.308333333333337</v>
      </c>
      <c r="Q202" t="str">
        <f t="shared" si="35"/>
        <v>film &amp; video</v>
      </c>
      <c r="R202" t="str">
        <f t="shared" si="36"/>
        <v>drama</v>
      </c>
      <c r="S202">
        <f t="shared" si="37"/>
        <v>18</v>
      </c>
      <c r="T202">
        <f t="shared" si="38"/>
        <v>13</v>
      </c>
      <c r="U202">
        <f t="shared" si="39"/>
        <v>5</v>
      </c>
      <c r="V202" s="12">
        <f t="shared" si="40"/>
        <v>41867.083368055559</v>
      </c>
      <c r="W202" s="12">
        <f t="shared" si="41"/>
        <v>41897.083368055559</v>
      </c>
      <c r="X202" s="17" t="str">
        <f t="shared" si="42"/>
        <v>August</v>
      </c>
      <c r="Y202" t="str">
        <f t="shared" si="43"/>
        <v>2014</v>
      </c>
    </row>
    <row r="203" spans="1:25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33"/>
        <v>58.461538461538467</v>
      </c>
      <c r="P203" s="8">
        <f t="shared" si="34"/>
        <v>54.285714285714285</v>
      </c>
      <c r="Q203" t="str">
        <f t="shared" si="35"/>
        <v>film &amp; video</v>
      </c>
      <c r="R203" t="str">
        <f t="shared" si="36"/>
        <v>drama</v>
      </c>
      <c r="S203">
        <f t="shared" si="37"/>
        <v>18</v>
      </c>
      <c r="T203">
        <f t="shared" si="38"/>
        <v>13</v>
      </c>
      <c r="U203">
        <f t="shared" si="39"/>
        <v>5</v>
      </c>
      <c r="V203" s="12">
        <f t="shared" si="40"/>
        <v>42023.818622685183</v>
      </c>
      <c r="W203" s="12">
        <f t="shared" si="41"/>
        <v>42043.818622685183</v>
      </c>
      <c r="X203" s="17" t="str">
        <f t="shared" si="42"/>
        <v>January</v>
      </c>
      <c r="Y203" t="str">
        <f t="shared" si="43"/>
        <v>2015</v>
      </c>
    </row>
    <row r="204" spans="1:25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33"/>
        <v>0</v>
      </c>
      <c r="P204" s="8" t="e">
        <f t="shared" si="34"/>
        <v>#DIV/0!</v>
      </c>
      <c r="Q204" t="str">
        <f t="shared" si="35"/>
        <v>film &amp; video</v>
      </c>
      <c r="R204" t="str">
        <f t="shared" si="36"/>
        <v>drama</v>
      </c>
      <c r="S204">
        <f t="shared" si="37"/>
        <v>18</v>
      </c>
      <c r="T204">
        <f t="shared" si="38"/>
        <v>13</v>
      </c>
      <c r="U204">
        <f t="shared" si="39"/>
        <v>5</v>
      </c>
      <c r="V204" s="12">
        <f t="shared" si="40"/>
        <v>42255.927824074075</v>
      </c>
      <c r="W204" s="12">
        <f t="shared" si="41"/>
        <v>42285.874305555553</v>
      </c>
      <c r="X204" s="17" t="str">
        <f t="shared" si="42"/>
        <v>September</v>
      </c>
      <c r="Y204" t="str">
        <f t="shared" si="43"/>
        <v>2015</v>
      </c>
    </row>
    <row r="205" spans="1:25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33"/>
        <v>29.84</v>
      </c>
      <c r="P205" s="8">
        <f t="shared" si="34"/>
        <v>93.25</v>
      </c>
      <c r="Q205" t="str">
        <f t="shared" si="35"/>
        <v>film &amp; video</v>
      </c>
      <c r="R205" t="str">
        <f t="shared" si="36"/>
        <v>drama</v>
      </c>
      <c r="S205">
        <f t="shared" si="37"/>
        <v>18</v>
      </c>
      <c r="T205">
        <f t="shared" si="38"/>
        <v>13</v>
      </c>
      <c r="U205">
        <f t="shared" si="39"/>
        <v>5</v>
      </c>
      <c r="V205" s="12">
        <f t="shared" si="40"/>
        <v>41973.847962962958</v>
      </c>
      <c r="W205" s="12">
        <f t="shared" si="41"/>
        <v>42033.847962962958</v>
      </c>
      <c r="X205" s="17" t="str">
        <f t="shared" si="42"/>
        <v>November</v>
      </c>
      <c r="Y205" t="str">
        <f t="shared" si="43"/>
        <v>2014</v>
      </c>
    </row>
    <row r="206" spans="1:25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33"/>
        <v>50.721666666666664</v>
      </c>
      <c r="P206" s="8">
        <f t="shared" si="34"/>
        <v>117.68368136117556</v>
      </c>
      <c r="Q206" t="str">
        <f t="shared" si="35"/>
        <v>film &amp; video</v>
      </c>
      <c r="R206" t="str">
        <f t="shared" si="36"/>
        <v>drama</v>
      </c>
      <c r="S206">
        <f t="shared" si="37"/>
        <v>18</v>
      </c>
      <c r="T206">
        <f t="shared" si="38"/>
        <v>13</v>
      </c>
      <c r="U206">
        <f t="shared" si="39"/>
        <v>5</v>
      </c>
      <c r="V206" s="12">
        <f t="shared" si="40"/>
        <v>42556.583368055552</v>
      </c>
      <c r="W206" s="12">
        <f t="shared" si="41"/>
        <v>42586.583368055552</v>
      </c>
      <c r="X206" s="17" t="str">
        <f t="shared" si="42"/>
        <v>July</v>
      </c>
      <c r="Y206" t="str">
        <f t="shared" si="43"/>
        <v>2016</v>
      </c>
    </row>
    <row r="207" spans="1:25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33"/>
        <v>16.25</v>
      </c>
      <c r="P207" s="8">
        <f t="shared" si="34"/>
        <v>76.470588235294116</v>
      </c>
      <c r="Q207" t="str">
        <f t="shared" si="35"/>
        <v>film &amp; video</v>
      </c>
      <c r="R207" t="str">
        <f t="shared" si="36"/>
        <v>drama</v>
      </c>
      <c r="S207">
        <f t="shared" si="37"/>
        <v>18</v>
      </c>
      <c r="T207">
        <f t="shared" si="38"/>
        <v>13</v>
      </c>
      <c r="U207">
        <f t="shared" si="39"/>
        <v>5</v>
      </c>
      <c r="V207" s="12">
        <f t="shared" si="40"/>
        <v>42248.632199074069</v>
      </c>
      <c r="W207" s="12">
        <f t="shared" si="41"/>
        <v>42283.632199074069</v>
      </c>
      <c r="X207" s="17" t="str">
        <f t="shared" si="42"/>
        <v>September</v>
      </c>
      <c r="Y207" t="str">
        <f t="shared" si="43"/>
        <v>2015</v>
      </c>
    </row>
    <row r="208" spans="1:25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33"/>
        <v>0</v>
      </c>
      <c r="P208" s="8" t="e">
        <f t="shared" si="34"/>
        <v>#DIV/0!</v>
      </c>
      <c r="Q208" t="str">
        <f t="shared" si="35"/>
        <v>film &amp; video</v>
      </c>
      <c r="R208" t="str">
        <f t="shared" si="36"/>
        <v>drama</v>
      </c>
      <c r="S208">
        <f t="shared" si="37"/>
        <v>18</v>
      </c>
      <c r="T208">
        <f t="shared" si="38"/>
        <v>13</v>
      </c>
      <c r="U208">
        <f t="shared" si="39"/>
        <v>5</v>
      </c>
      <c r="V208" s="12">
        <f t="shared" si="40"/>
        <v>42567.004432870366</v>
      </c>
      <c r="W208" s="12">
        <f t="shared" si="41"/>
        <v>42588.004432870366</v>
      </c>
      <c r="X208" s="17" t="str">
        <f t="shared" si="42"/>
        <v>July</v>
      </c>
      <c r="Y208" t="str">
        <f t="shared" si="43"/>
        <v>2016</v>
      </c>
    </row>
    <row r="209" spans="1:25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33"/>
        <v>15.214285714285714</v>
      </c>
      <c r="P209" s="8">
        <f t="shared" si="34"/>
        <v>163.84615384615384</v>
      </c>
      <c r="Q209" t="str">
        <f t="shared" si="35"/>
        <v>film &amp; video</v>
      </c>
      <c r="R209" t="str">
        <f t="shared" si="36"/>
        <v>drama</v>
      </c>
      <c r="S209">
        <f t="shared" si="37"/>
        <v>18</v>
      </c>
      <c r="T209">
        <f t="shared" si="38"/>
        <v>13</v>
      </c>
      <c r="U209">
        <f t="shared" si="39"/>
        <v>5</v>
      </c>
      <c r="V209" s="12">
        <f t="shared" si="40"/>
        <v>41978.197199074071</v>
      </c>
      <c r="W209" s="12">
        <f t="shared" si="41"/>
        <v>42008.197199074071</v>
      </c>
      <c r="X209" s="17" t="str">
        <f t="shared" si="42"/>
        <v>December</v>
      </c>
      <c r="Y209" t="str">
        <f t="shared" si="43"/>
        <v>2014</v>
      </c>
    </row>
    <row r="210" spans="1:25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33"/>
        <v>0</v>
      </c>
      <c r="P210" s="8" t="e">
        <f t="shared" si="34"/>
        <v>#DIV/0!</v>
      </c>
      <c r="Q210" t="str">
        <f t="shared" si="35"/>
        <v>film &amp; video</v>
      </c>
      <c r="R210" t="str">
        <f t="shared" si="36"/>
        <v>drama</v>
      </c>
      <c r="S210">
        <f t="shared" si="37"/>
        <v>18</v>
      </c>
      <c r="T210">
        <f t="shared" si="38"/>
        <v>13</v>
      </c>
      <c r="U210">
        <f t="shared" si="39"/>
        <v>5</v>
      </c>
      <c r="V210" s="12">
        <f t="shared" si="40"/>
        <v>41959.369988425926</v>
      </c>
      <c r="W210" s="12">
        <f t="shared" si="41"/>
        <v>41989.369988425926</v>
      </c>
      <c r="X210" s="17" t="str">
        <f t="shared" si="42"/>
        <v>November</v>
      </c>
      <c r="Y210" t="str">
        <f t="shared" si="43"/>
        <v>2014</v>
      </c>
    </row>
    <row r="211" spans="1:25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33"/>
        <v>0</v>
      </c>
      <c r="P211" s="8" t="e">
        <f t="shared" si="34"/>
        <v>#DIV/0!</v>
      </c>
      <c r="Q211" t="str">
        <f t="shared" si="35"/>
        <v>film &amp; video</v>
      </c>
      <c r="R211" t="str">
        <f t="shared" si="36"/>
        <v>drama</v>
      </c>
      <c r="S211">
        <f t="shared" si="37"/>
        <v>18</v>
      </c>
      <c r="T211">
        <f t="shared" si="38"/>
        <v>13</v>
      </c>
      <c r="U211">
        <f t="shared" si="39"/>
        <v>5</v>
      </c>
      <c r="V211" s="12">
        <f t="shared" si="40"/>
        <v>42165.922858796301</v>
      </c>
      <c r="W211" s="12">
        <f t="shared" si="41"/>
        <v>42195.922858796301</v>
      </c>
      <c r="X211" s="17" t="str">
        <f t="shared" si="42"/>
        <v>June</v>
      </c>
      <c r="Y211" t="str">
        <f t="shared" si="43"/>
        <v>2015</v>
      </c>
    </row>
    <row r="212" spans="1:25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33"/>
        <v>25.25</v>
      </c>
      <c r="P212" s="8">
        <f t="shared" si="34"/>
        <v>91.818181818181813</v>
      </c>
      <c r="Q212" t="str">
        <f t="shared" si="35"/>
        <v>film &amp; video</v>
      </c>
      <c r="R212" t="str">
        <f t="shared" si="36"/>
        <v>drama</v>
      </c>
      <c r="S212">
        <f t="shared" si="37"/>
        <v>18</v>
      </c>
      <c r="T212">
        <f t="shared" si="38"/>
        <v>13</v>
      </c>
      <c r="U212">
        <f t="shared" si="39"/>
        <v>5</v>
      </c>
      <c r="V212" s="12">
        <f t="shared" si="40"/>
        <v>42249.064722222218</v>
      </c>
      <c r="W212" s="12">
        <f t="shared" si="41"/>
        <v>42278.208333333328</v>
      </c>
      <c r="X212" s="17" t="str">
        <f t="shared" si="42"/>
        <v>September</v>
      </c>
      <c r="Y212" t="str">
        <f t="shared" si="43"/>
        <v>2015</v>
      </c>
    </row>
    <row r="213" spans="1:25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33"/>
        <v>44.6</v>
      </c>
      <c r="P213" s="8">
        <f t="shared" si="34"/>
        <v>185.83333333333334</v>
      </c>
      <c r="Q213" t="str">
        <f t="shared" si="35"/>
        <v>film &amp; video</v>
      </c>
      <c r="R213" t="str">
        <f t="shared" si="36"/>
        <v>drama</v>
      </c>
      <c r="S213">
        <f t="shared" si="37"/>
        <v>18</v>
      </c>
      <c r="T213">
        <f t="shared" si="38"/>
        <v>13</v>
      </c>
      <c r="U213">
        <f t="shared" si="39"/>
        <v>5</v>
      </c>
      <c r="V213" s="12">
        <f t="shared" si="40"/>
        <v>42236.159918981488</v>
      </c>
      <c r="W213" s="12">
        <f t="shared" si="41"/>
        <v>42266.159918981488</v>
      </c>
      <c r="X213" s="17" t="str">
        <f t="shared" si="42"/>
        <v>August</v>
      </c>
      <c r="Y213" t="str">
        <f t="shared" si="43"/>
        <v>2015</v>
      </c>
    </row>
    <row r="214" spans="1:25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33"/>
        <v>1.5873015873015872E-2</v>
      </c>
      <c r="P214" s="8">
        <f t="shared" si="34"/>
        <v>1</v>
      </c>
      <c r="Q214" t="str">
        <f t="shared" si="35"/>
        <v>film &amp; video</v>
      </c>
      <c r="R214" t="str">
        <f t="shared" si="36"/>
        <v>drama</v>
      </c>
      <c r="S214">
        <f t="shared" si="37"/>
        <v>18</v>
      </c>
      <c r="T214">
        <f t="shared" si="38"/>
        <v>13</v>
      </c>
      <c r="U214">
        <f t="shared" si="39"/>
        <v>5</v>
      </c>
      <c r="V214" s="12">
        <f t="shared" si="40"/>
        <v>42416.881018518514</v>
      </c>
      <c r="W214" s="12">
        <f t="shared" si="41"/>
        <v>42476.839351851857</v>
      </c>
      <c r="X214" s="17" t="str">
        <f t="shared" si="42"/>
        <v>February</v>
      </c>
      <c r="Y214" t="str">
        <f t="shared" si="43"/>
        <v>2016</v>
      </c>
    </row>
    <row r="215" spans="1:25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33"/>
        <v>0.04</v>
      </c>
      <c r="P215" s="8">
        <f t="shared" si="34"/>
        <v>20</v>
      </c>
      <c r="Q215" t="str">
        <f t="shared" si="35"/>
        <v>film &amp; video</v>
      </c>
      <c r="R215" t="str">
        <f t="shared" si="36"/>
        <v>drama</v>
      </c>
      <c r="S215">
        <f t="shared" si="37"/>
        <v>18</v>
      </c>
      <c r="T215">
        <f t="shared" si="38"/>
        <v>13</v>
      </c>
      <c r="U215">
        <f t="shared" si="39"/>
        <v>5</v>
      </c>
      <c r="V215" s="12">
        <f t="shared" si="40"/>
        <v>42202.594293981485</v>
      </c>
      <c r="W215" s="12">
        <f t="shared" si="41"/>
        <v>42232.587974537033</v>
      </c>
      <c r="X215" s="17" t="str">
        <f t="shared" si="42"/>
        <v>July</v>
      </c>
      <c r="Y215" t="str">
        <f t="shared" si="43"/>
        <v>2015</v>
      </c>
    </row>
    <row r="216" spans="1:25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33"/>
        <v>8.0000000000000002E-3</v>
      </c>
      <c r="P216" s="8">
        <f t="shared" si="34"/>
        <v>1</v>
      </c>
      <c r="Q216" t="str">
        <f t="shared" si="35"/>
        <v>film &amp; video</v>
      </c>
      <c r="R216" t="str">
        <f t="shared" si="36"/>
        <v>drama</v>
      </c>
      <c r="S216">
        <f t="shared" si="37"/>
        <v>18</v>
      </c>
      <c r="T216">
        <f t="shared" si="38"/>
        <v>13</v>
      </c>
      <c r="U216">
        <f t="shared" si="39"/>
        <v>5</v>
      </c>
      <c r="V216" s="12">
        <f t="shared" si="40"/>
        <v>42009.64061342593</v>
      </c>
      <c r="W216" s="12">
        <f t="shared" si="41"/>
        <v>42069.64061342593</v>
      </c>
      <c r="X216" s="17" t="str">
        <f t="shared" si="42"/>
        <v>January</v>
      </c>
      <c r="Y216" t="str">
        <f t="shared" si="43"/>
        <v>2015</v>
      </c>
    </row>
    <row r="217" spans="1:25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33"/>
        <v>0.22727272727272727</v>
      </c>
      <c r="P217" s="8">
        <f t="shared" si="34"/>
        <v>10</v>
      </c>
      <c r="Q217" t="str">
        <f t="shared" si="35"/>
        <v>film &amp; video</v>
      </c>
      <c r="R217" t="str">
        <f t="shared" si="36"/>
        <v>drama</v>
      </c>
      <c r="S217">
        <f t="shared" si="37"/>
        <v>18</v>
      </c>
      <c r="T217">
        <f t="shared" si="38"/>
        <v>13</v>
      </c>
      <c r="U217">
        <f t="shared" si="39"/>
        <v>5</v>
      </c>
      <c r="V217" s="12">
        <f t="shared" si="40"/>
        <v>42375.230115740742</v>
      </c>
      <c r="W217" s="12">
        <f t="shared" si="41"/>
        <v>42417.999305555553</v>
      </c>
      <c r="X217" s="17" t="str">
        <f t="shared" si="42"/>
        <v>January</v>
      </c>
      <c r="Y217" t="str">
        <f t="shared" si="43"/>
        <v>2016</v>
      </c>
    </row>
    <row r="218" spans="1:25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33"/>
        <v>55.698440000000005</v>
      </c>
      <c r="P218" s="8">
        <f t="shared" si="34"/>
        <v>331.53833333333336</v>
      </c>
      <c r="Q218" t="str">
        <f t="shared" si="35"/>
        <v>film &amp; video</v>
      </c>
      <c r="R218" t="str">
        <f t="shared" si="36"/>
        <v>drama</v>
      </c>
      <c r="S218">
        <f t="shared" si="37"/>
        <v>18</v>
      </c>
      <c r="T218">
        <f t="shared" si="38"/>
        <v>13</v>
      </c>
      <c r="U218">
        <f t="shared" si="39"/>
        <v>5</v>
      </c>
      <c r="V218" s="12">
        <f t="shared" si="40"/>
        <v>42066.958761574075</v>
      </c>
      <c r="W218" s="12">
        <f t="shared" si="41"/>
        <v>42116.917094907403</v>
      </c>
      <c r="X218" s="17" t="str">
        <f t="shared" si="42"/>
        <v>March</v>
      </c>
      <c r="Y218" t="str">
        <f t="shared" si="43"/>
        <v>2015</v>
      </c>
    </row>
    <row r="219" spans="1:25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33"/>
        <v>11.943</v>
      </c>
      <c r="P219" s="8">
        <f t="shared" si="34"/>
        <v>314.28947368421052</v>
      </c>
      <c r="Q219" t="str">
        <f t="shared" si="35"/>
        <v>film &amp; video</v>
      </c>
      <c r="R219" t="str">
        <f t="shared" si="36"/>
        <v>drama</v>
      </c>
      <c r="S219">
        <f t="shared" si="37"/>
        <v>18</v>
      </c>
      <c r="T219">
        <f t="shared" si="38"/>
        <v>13</v>
      </c>
      <c r="U219">
        <f t="shared" si="39"/>
        <v>5</v>
      </c>
      <c r="V219" s="12">
        <f t="shared" si="40"/>
        <v>41970.64061342593</v>
      </c>
      <c r="W219" s="12">
        <f t="shared" si="41"/>
        <v>42001.64061342593</v>
      </c>
      <c r="X219" s="17" t="str">
        <f t="shared" si="42"/>
        <v>November</v>
      </c>
      <c r="Y219" t="str">
        <f t="shared" si="43"/>
        <v>2014</v>
      </c>
    </row>
    <row r="220" spans="1:25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33"/>
        <v>2</v>
      </c>
      <c r="P220" s="8">
        <f t="shared" si="34"/>
        <v>100</v>
      </c>
      <c r="Q220" t="str">
        <f t="shared" si="35"/>
        <v>film &amp; video</v>
      </c>
      <c r="R220" t="str">
        <f t="shared" si="36"/>
        <v>drama</v>
      </c>
      <c r="S220">
        <f t="shared" si="37"/>
        <v>18</v>
      </c>
      <c r="T220">
        <f t="shared" si="38"/>
        <v>13</v>
      </c>
      <c r="U220">
        <f t="shared" si="39"/>
        <v>5</v>
      </c>
      <c r="V220" s="12">
        <f t="shared" si="40"/>
        <v>42079.628344907411</v>
      </c>
      <c r="W220" s="12">
        <f t="shared" si="41"/>
        <v>42139.628344907411</v>
      </c>
      <c r="X220" s="17" t="str">
        <f t="shared" si="42"/>
        <v>March</v>
      </c>
      <c r="Y220" t="str">
        <f t="shared" si="43"/>
        <v>2015</v>
      </c>
    </row>
    <row r="221" spans="1:25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33"/>
        <v>17.630000000000003</v>
      </c>
      <c r="P221" s="8">
        <f t="shared" si="34"/>
        <v>115.98684210526316</v>
      </c>
      <c r="Q221" t="str">
        <f t="shared" si="35"/>
        <v>film &amp; video</v>
      </c>
      <c r="R221" t="str">
        <f t="shared" si="36"/>
        <v>drama</v>
      </c>
      <c r="S221">
        <f t="shared" si="37"/>
        <v>18</v>
      </c>
      <c r="T221">
        <f t="shared" si="38"/>
        <v>13</v>
      </c>
      <c r="U221">
        <f t="shared" si="39"/>
        <v>5</v>
      </c>
      <c r="V221" s="12">
        <f t="shared" si="40"/>
        <v>42429.326678240745</v>
      </c>
      <c r="W221" s="12">
        <f t="shared" si="41"/>
        <v>42461.290972222225</v>
      </c>
      <c r="X221" s="17" t="str">
        <f t="shared" si="42"/>
        <v>February</v>
      </c>
      <c r="Y221" t="str">
        <f t="shared" si="43"/>
        <v>2016</v>
      </c>
    </row>
    <row r="222" spans="1:25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33"/>
        <v>0.72</v>
      </c>
      <c r="P222" s="8">
        <f t="shared" si="34"/>
        <v>120</v>
      </c>
      <c r="Q222" t="str">
        <f t="shared" si="35"/>
        <v>film &amp; video</v>
      </c>
      <c r="R222" t="str">
        <f t="shared" si="36"/>
        <v>drama</v>
      </c>
      <c r="S222">
        <f t="shared" si="37"/>
        <v>18</v>
      </c>
      <c r="T222">
        <f t="shared" si="38"/>
        <v>13</v>
      </c>
      <c r="U222">
        <f t="shared" si="39"/>
        <v>5</v>
      </c>
      <c r="V222" s="12">
        <f t="shared" si="40"/>
        <v>42195.643865740742</v>
      </c>
      <c r="W222" s="12">
        <f t="shared" si="41"/>
        <v>42236.837499999994</v>
      </c>
      <c r="X222" s="17" t="str">
        <f t="shared" si="42"/>
        <v>July</v>
      </c>
      <c r="Y222" t="str">
        <f t="shared" si="43"/>
        <v>2015</v>
      </c>
    </row>
    <row r="223" spans="1:25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33"/>
        <v>0</v>
      </c>
      <c r="P223" s="8" t="e">
        <f t="shared" si="34"/>
        <v>#DIV/0!</v>
      </c>
      <c r="Q223" t="str">
        <f t="shared" si="35"/>
        <v>film &amp; video</v>
      </c>
      <c r="R223" t="str">
        <f t="shared" si="36"/>
        <v>drama</v>
      </c>
      <c r="S223">
        <f t="shared" si="37"/>
        <v>18</v>
      </c>
      <c r="T223">
        <f t="shared" si="38"/>
        <v>13</v>
      </c>
      <c r="U223">
        <f t="shared" si="39"/>
        <v>5</v>
      </c>
      <c r="V223" s="12">
        <f t="shared" si="40"/>
        <v>42031.837546296301</v>
      </c>
      <c r="W223" s="12">
        <f t="shared" si="41"/>
        <v>42091.79587962963</v>
      </c>
      <c r="X223" s="17" t="str">
        <f t="shared" si="42"/>
        <v>January</v>
      </c>
      <c r="Y223" t="str">
        <f t="shared" si="43"/>
        <v>2015</v>
      </c>
    </row>
    <row r="224" spans="1:25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33"/>
        <v>13</v>
      </c>
      <c r="P224" s="8">
        <f t="shared" si="34"/>
        <v>65</v>
      </c>
      <c r="Q224" t="str">
        <f t="shared" si="35"/>
        <v>film &amp; video</v>
      </c>
      <c r="R224" t="str">
        <f t="shared" si="36"/>
        <v>drama</v>
      </c>
      <c r="S224">
        <f t="shared" si="37"/>
        <v>18</v>
      </c>
      <c r="T224">
        <f t="shared" si="38"/>
        <v>13</v>
      </c>
      <c r="U224">
        <f t="shared" si="39"/>
        <v>5</v>
      </c>
      <c r="V224" s="12">
        <f t="shared" si="40"/>
        <v>42031.769884259258</v>
      </c>
      <c r="W224" s="12">
        <f t="shared" si="41"/>
        <v>42090.110416666663</v>
      </c>
      <c r="X224" s="17" t="str">
        <f t="shared" si="42"/>
        <v>January</v>
      </c>
      <c r="Y224" t="str">
        <f t="shared" si="43"/>
        <v>2015</v>
      </c>
    </row>
    <row r="225" spans="1:25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33"/>
        <v>0</v>
      </c>
      <c r="P225" s="8" t="e">
        <f t="shared" si="34"/>
        <v>#DIV/0!</v>
      </c>
      <c r="Q225" t="str">
        <f t="shared" si="35"/>
        <v>film &amp; video</v>
      </c>
      <c r="R225" t="str">
        <f t="shared" si="36"/>
        <v>drama</v>
      </c>
      <c r="S225">
        <f t="shared" si="37"/>
        <v>18</v>
      </c>
      <c r="T225">
        <f t="shared" si="38"/>
        <v>13</v>
      </c>
      <c r="U225">
        <f t="shared" si="39"/>
        <v>5</v>
      </c>
      <c r="V225" s="12">
        <f t="shared" si="40"/>
        <v>42482.048032407409</v>
      </c>
      <c r="W225" s="12">
        <f t="shared" si="41"/>
        <v>42512.045138888891</v>
      </c>
      <c r="X225" s="17" t="str">
        <f t="shared" si="42"/>
        <v>April</v>
      </c>
      <c r="Y225" t="str">
        <f t="shared" si="43"/>
        <v>2016</v>
      </c>
    </row>
    <row r="226" spans="1:25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33"/>
        <v>0</v>
      </c>
      <c r="P226" s="8" t="e">
        <f t="shared" si="34"/>
        <v>#DIV/0!</v>
      </c>
      <c r="Q226" t="str">
        <f t="shared" si="35"/>
        <v>film &amp; video</v>
      </c>
      <c r="R226" t="str">
        <f t="shared" si="36"/>
        <v>drama</v>
      </c>
      <c r="S226">
        <f t="shared" si="37"/>
        <v>18</v>
      </c>
      <c r="T226">
        <f t="shared" si="38"/>
        <v>13</v>
      </c>
      <c r="U226">
        <f t="shared" si="39"/>
        <v>5</v>
      </c>
      <c r="V226" s="12">
        <f t="shared" si="40"/>
        <v>42135.235254629632</v>
      </c>
      <c r="W226" s="12">
        <f t="shared" si="41"/>
        <v>42195.235254629632</v>
      </c>
      <c r="X226" s="17" t="str">
        <f t="shared" si="42"/>
        <v>May</v>
      </c>
      <c r="Y226" t="str">
        <f t="shared" si="43"/>
        <v>2015</v>
      </c>
    </row>
    <row r="227" spans="1:25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33"/>
        <v>0</v>
      </c>
      <c r="P227" s="8" t="e">
        <f t="shared" si="34"/>
        <v>#DIV/0!</v>
      </c>
      <c r="Q227" t="str">
        <f t="shared" si="35"/>
        <v>film &amp; video</v>
      </c>
      <c r="R227" t="str">
        <f t="shared" si="36"/>
        <v>drama</v>
      </c>
      <c r="S227">
        <f t="shared" si="37"/>
        <v>18</v>
      </c>
      <c r="T227">
        <f t="shared" si="38"/>
        <v>13</v>
      </c>
      <c r="U227">
        <f t="shared" si="39"/>
        <v>5</v>
      </c>
      <c r="V227" s="12">
        <f t="shared" si="40"/>
        <v>42438.961273148147</v>
      </c>
      <c r="W227" s="12">
        <f t="shared" si="41"/>
        <v>42468.919606481482</v>
      </c>
      <c r="X227" s="17" t="str">
        <f t="shared" si="42"/>
        <v>March</v>
      </c>
      <c r="Y227" t="str">
        <f t="shared" si="43"/>
        <v>2016</v>
      </c>
    </row>
    <row r="228" spans="1:25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33"/>
        <v>0.86206896551724133</v>
      </c>
      <c r="P228" s="8">
        <f t="shared" si="34"/>
        <v>125</v>
      </c>
      <c r="Q228" t="str">
        <f t="shared" si="35"/>
        <v>film &amp; video</v>
      </c>
      <c r="R228" t="str">
        <f t="shared" si="36"/>
        <v>drama</v>
      </c>
      <c r="S228">
        <f t="shared" si="37"/>
        <v>18</v>
      </c>
      <c r="T228">
        <f t="shared" si="38"/>
        <v>13</v>
      </c>
      <c r="U228">
        <f t="shared" si="39"/>
        <v>5</v>
      </c>
      <c r="V228" s="12">
        <f t="shared" si="40"/>
        <v>42106.666018518517</v>
      </c>
      <c r="W228" s="12">
        <f t="shared" si="41"/>
        <v>42155.395138888889</v>
      </c>
      <c r="X228" s="17" t="str">
        <f t="shared" si="42"/>
        <v>April</v>
      </c>
      <c r="Y228" t="str">
        <f t="shared" si="43"/>
        <v>2015</v>
      </c>
    </row>
    <row r="229" spans="1:25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33"/>
        <v>0</v>
      </c>
      <c r="P229" s="8" t="e">
        <f t="shared" si="34"/>
        <v>#DIV/0!</v>
      </c>
      <c r="Q229" t="str">
        <f t="shared" si="35"/>
        <v>film &amp; video</v>
      </c>
      <c r="R229" t="str">
        <f t="shared" si="36"/>
        <v>drama</v>
      </c>
      <c r="S229">
        <f t="shared" si="37"/>
        <v>18</v>
      </c>
      <c r="T229">
        <f t="shared" si="38"/>
        <v>13</v>
      </c>
      <c r="U229">
        <f t="shared" si="39"/>
        <v>5</v>
      </c>
      <c r="V229" s="12">
        <f t="shared" si="40"/>
        <v>42164.893993055557</v>
      </c>
      <c r="W229" s="12">
        <f t="shared" si="41"/>
        <v>42194.893993055557</v>
      </c>
      <c r="X229" s="17" t="str">
        <f t="shared" si="42"/>
        <v>June</v>
      </c>
      <c r="Y229" t="str">
        <f t="shared" si="43"/>
        <v>2015</v>
      </c>
    </row>
    <row r="230" spans="1:25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33"/>
        <v>0</v>
      </c>
      <c r="P230" s="8" t="e">
        <f t="shared" si="34"/>
        <v>#DIV/0!</v>
      </c>
      <c r="Q230" t="str">
        <f t="shared" si="35"/>
        <v>film &amp; video</v>
      </c>
      <c r="R230" t="str">
        <f t="shared" si="36"/>
        <v>drama</v>
      </c>
      <c r="S230">
        <f t="shared" si="37"/>
        <v>18</v>
      </c>
      <c r="T230">
        <f t="shared" si="38"/>
        <v>13</v>
      </c>
      <c r="U230">
        <f t="shared" si="39"/>
        <v>5</v>
      </c>
      <c r="V230" s="12">
        <f t="shared" si="40"/>
        <v>42096.686400462961</v>
      </c>
      <c r="W230" s="12">
        <f t="shared" si="41"/>
        <v>42156.686400462961</v>
      </c>
      <c r="X230" s="17" t="str">
        <f t="shared" si="42"/>
        <v>April</v>
      </c>
      <c r="Y230" t="str">
        <f t="shared" si="43"/>
        <v>2015</v>
      </c>
    </row>
    <row r="231" spans="1:25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33"/>
        <v>0</v>
      </c>
      <c r="P231" s="8" t="e">
        <f t="shared" si="34"/>
        <v>#DIV/0!</v>
      </c>
      <c r="Q231" t="str">
        <f t="shared" si="35"/>
        <v>film &amp; video</v>
      </c>
      <c r="R231" t="str">
        <f t="shared" si="36"/>
        <v>drama</v>
      </c>
      <c r="S231">
        <f t="shared" si="37"/>
        <v>18</v>
      </c>
      <c r="T231">
        <f t="shared" si="38"/>
        <v>13</v>
      </c>
      <c r="U231">
        <f t="shared" si="39"/>
        <v>5</v>
      </c>
      <c r="V231" s="12">
        <f t="shared" si="40"/>
        <v>42383.933993055558</v>
      </c>
      <c r="W231" s="12">
        <f t="shared" si="41"/>
        <v>42413.933993055558</v>
      </c>
      <c r="X231" s="17" t="str">
        <f t="shared" si="42"/>
        <v>January</v>
      </c>
      <c r="Y231" t="str">
        <f t="shared" si="43"/>
        <v>2016</v>
      </c>
    </row>
    <row r="232" spans="1:25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33"/>
        <v>0.4</v>
      </c>
      <c r="P232" s="8">
        <f t="shared" si="34"/>
        <v>30</v>
      </c>
      <c r="Q232" t="str">
        <f t="shared" si="35"/>
        <v>film &amp; video</v>
      </c>
      <c r="R232" t="str">
        <f t="shared" si="36"/>
        <v>drama</v>
      </c>
      <c r="S232">
        <f t="shared" si="37"/>
        <v>18</v>
      </c>
      <c r="T232">
        <f t="shared" si="38"/>
        <v>13</v>
      </c>
      <c r="U232">
        <f t="shared" si="39"/>
        <v>5</v>
      </c>
      <c r="V232" s="12">
        <f t="shared" si="40"/>
        <v>42129.777210648142</v>
      </c>
      <c r="W232" s="12">
        <f t="shared" si="41"/>
        <v>42159.777210648142</v>
      </c>
      <c r="X232" s="17" t="str">
        <f t="shared" si="42"/>
        <v>May</v>
      </c>
      <c r="Y232" t="str">
        <f t="shared" si="43"/>
        <v>2015</v>
      </c>
    </row>
    <row r="233" spans="1:25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33"/>
        <v>0</v>
      </c>
      <c r="P233" s="8" t="e">
        <f t="shared" si="34"/>
        <v>#DIV/0!</v>
      </c>
      <c r="Q233" t="str">
        <f t="shared" si="35"/>
        <v>film &amp; video</v>
      </c>
      <c r="R233" t="str">
        <f t="shared" si="36"/>
        <v>drama</v>
      </c>
      <c r="S233">
        <f t="shared" si="37"/>
        <v>18</v>
      </c>
      <c r="T233">
        <f t="shared" si="38"/>
        <v>13</v>
      </c>
      <c r="U233">
        <f t="shared" si="39"/>
        <v>5</v>
      </c>
      <c r="V233" s="12">
        <f t="shared" si="40"/>
        <v>42341.958923611113</v>
      </c>
      <c r="W233" s="12">
        <f t="shared" si="41"/>
        <v>42371.958923611113</v>
      </c>
      <c r="X233" s="17" t="str">
        <f t="shared" si="42"/>
        <v>December</v>
      </c>
      <c r="Y233" t="str">
        <f t="shared" si="43"/>
        <v>2015</v>
      </c>
    </row>
    <row r="234" spans="1:25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33"/>
        <v>2.75</v>
      </c>
      <c r="P234" s="8">
        <f t="shared" si="34"/>
        <v>15.714285714285714</v>
      </c>
      <c r="Q234" t="str">
        <f t="shared" si="35"/>
        <v>film &amp; video</v>
      </c>
      <c r="R234" t="str">
        <f t="shared" si="36"/>
        <v>drama</v>
      </c>
      <c r="S234">
        <f t="shared" si="37"/>
        <v>18</v>
      </c>
      <c r="T234">
        <f t="shared" si="38"/>
        <v>13</v>
      </c>
      <c r="U234">
        <f t="shared" si="39"/>
        <v>5</v>
      </c>
      <c r="V234" s="12">
        <f t="shared" si="40"/>
        <v>42032.82576388889</v>
      </c>
      <c r="W234" s="12">
        <f t="shared" si="41"/>
        <v>42062.82576388889</v>
      </c>
      <c r="X234" s="17" t="str">
        <f t="shared" si="42"/>
        <v>January</v>
      </c>
      <c r="Y234" t="str">
        <f t="shared" si="43"/>
        <v>2015</v>
      </c>
    </row>
    <row r="235" spans="1:25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33"/>
        <v>0</v>
      </c>
      <c r="P235" s="8" t="e">
        <f t="shared" si="34"/>
        <v>#DIV/0!</v>
      </c>
      <c r="Q235" t="str">
        <f t="shared" si="35"/>
        <v>film &amp; video</v>
      </c>
      <c r="R235" t="str">
        <f t="shared" si="36"/>
        <v>drama</v>
      </c>
      <c r="S235">
        <f t="shared" si="37"/>
        <v>18</v>
      </c>
      <c r="T235">
        <f t="shared" si="38"/>
        <v>13</v>
      </c>
      <c r="U235">
        <f t="shared" si="39"/>
        <v>5</v>
      </c>
      <c r="V235" s="12">
        <f t="shared" si="40"/>
        <v>42612.911712962959</v>
      </c>
      <c r="W235" s="12">
        <f t="shared" si="41"/>
        <v>42642.911712962959</v>
      </c>
      <c r="X235" s="17" t="str">
        <f t="shared" si="42"/>
        <v>August</v>
      </c>
      <c r="Y235" t="str">
        <f t="shared" si="43"/>
        <v>2016</v>
      </c>
    </row>
    <row r="236" spans="1:25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33"/>
        <v>40.1</v>
      </c>
      <c r="P236" s="8">
        <f t="shared" si="34"/>
        <v>80.2</v>
      </c>
      <c r="Q236" t="str">
        <f t="shared" si="35"/>
        <v>film &amp; video</v>
      </c>
      <c r="R236" t="str">
        <f t="shared" si="36"/>
        <v>drama</v>
      </c>
      <c r="S236">
        <f t="shared" si="37"/>
        <v>18</v>
      </c>
      <c r="T236">
        <f t="shared" si="38"/>
        <v>13</v>
      </c>
      <c r="U236">
        <f t="shared" si="39"/>
        <v>5</v>
      </c>
      <c r="V236" s="12">
        <f t="shared" si="40"/>
        <v>42136.035405092596</v>
      </c>
      <c r="W236" s="12">
        <f t="shared" si="41"/>
        <v>42176.035405092596</v>
      </c>
      <c r="X236" s="17" t="str">
        <f t="shared" si="42"/>
        <v>May</v>
      </c>
      <c r="Y236" t="str">
        <f t="shared" si="43"/>
        <v>2015</v>
      </c>
    </row>
    <row r="237" spans="1:25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33"/>
        <v>0</v>
      </c>
      <c r="P237" s="8" t="e">
        <f t="shared" si="34"/>
        <v>#DIV/0!</v>
      </c>
      <c r="Q237" t="str">
        <f t="shared" si="35"/>
        <v>film &amp; video</v>
      </c>
      <c r="R237" t="str">
        <f t="shared" si="36"/>
        <v>drama</v>
      </c>
      <c r="S237">
        <f t="shared" si="37"/>
        <v>18</v>
      </c>
      <c r="T237">
        <f t="shared" si="38"/>
        <v>13</v>
      </c>
      <c r="U237">
        <f t="shared" si="39"/>
        <v>5</v>
      </c>
      <c r="V237" s="12">
        <f t="shared" si="40"/>
        <v>42164.908530092594</v>
      </c>
      <c r="W237" s="12">
        <f t="shared" si="41"/>
        <v>42194.908530092594</v>
      </c>
      <c r="X237" s="17" t="str">
        <f t="shared" si="42"/>
        <v>June</v>
      </c>
      <c r="Y237" t="str">
        <f t="shared" si="43"/>
        <v>2015</v>
      </c>
    </row>
    <row r="238" spans="1:25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33"/>
        <v>0</v>
      </c>
      <c r="P238" s="8" t="e">
        <f t="shared" si="34"/>
        <v>#DIV/0!</v>
      </c>
      <c r="Q238" t="str">
        <f t="shared" si="35"/>
        <v>film &amp; video</v>
      </c>
      <c r="R238" t="str">
        <f t="shared" si="36"/>
        <v>drama</v>
      </c>
      <c r="S238">
        <f t="shared" si="37"/>
        <v>18</v>
      </c>
      <c r="T238">
        <f t="shared" si="38"/>
        <v>13</v>
      </c>
      <c r="U238">
        <f t="shared" si="39"/>
        <v>5</v>
      </c>
      <c r="V238" s="12">
        <f t="shared" si="40"/>
        <v>42321.08447916666</v>
      </c>
      <c r="W238" s="12">
        <f t="shared" si="41"/>
        <v>42374</v>
      </c>
      <c r="X238" s="17" t="str">
        <f t="shared" si="42"/>
        <v>November</v>
      </c>
      <c r="Y238" t="str">
        <f t="shared" si="43"/>
        <v>2015</v>
      </c>
    </row>
    <row r="239" spans="1:25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33"/>
        <v>0.33333333333333337</v>
      </c>
      <c r="P239" s="8">
        <f t="shared" si="34"/>
        <v>50</v>
      </c>
      <c r="Q239" t="str">
        <f t="shared" si="35"/>
        <v>film &amp; video</v>
      </c>
      <c r="R239" t="str">
        <f t="shared" si="36"/>
        <v>drama</v>
      </c>
      <c r="S239">
        <f t="shared" si="37"/>
        <v>18</v>
      </c>
      <c r="T239">
        <f t="shared" si="38"/>
        <v>13</v>
      </c>
      <c r="U239">
        <f t="shared" si="39"/>
        <v>5</v>
      </c>
      <c r="V239" s="12">
        <f t="shared" si="40"/>
        <v>42377.577187499999</v>
      </c>
      <c r="W239" s="12">
        <f t="shared" si="41"/>
        <v>42437.577187499999</v>
      </c>
      <c r="X239" s="17" t="str">
        <f t="shared" si="42"/>
        <v>January</v>
      </c>
      <c r="Y239" t="str">
        <f t="shared" si="43"/>
        <v>2016</v>
      </c>
    </row>
    <row r="240" spans="1:25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33"/>
        <v>0</v>
      </c>
      <c r="P240" s="8" t="e">
        <f t="shared" si="34"/>
        <v>#DIV/0!</v>
      </c>
      <c r="Q240" t="str">
        <f t="shared" si="35"/>
        <v>film &amp; video</v>
      </c>
      <c r="R240" t="str">
        <f t="shared" si="36"/>
        <v>drama</v>
      </c>
      <c r="S240">
        <f t="shared" si="37"/>
        <v>18</v>
      </c>
      <c r="T240">
        <f t="shared" si="38"/>
        <v>13</v>
      </c>
      <c r="U240">
        <f t="shared" si="39"/>
        <v>5</v>
      </c>
      <c r="V240" s="12">
        <f t="shared" si="40"/>
        <v>42713.962499999994</v>
      </c>
      <c r="W240" s="12">
        <f t="shared" si="41"/>
        <v>42734.375</v>
      </c>
      <c r="X240" s="17" t="str">
        <f t="shared" si="42"/>
        <v>December</v>
      </c>
      <c r="Y240" t="str">
        <f t="shared" si="43"/>
        <v>2016</v>
      </c>
    </row>
    <row r="241" spans="1:25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33"/>
        <v>25</v>
      </c>
      <c r="P241" s="8">
        <f t="shared" si="34"/>
        <v>50</v>
      </c>
      <c r="Q241" t="str">
        <f t="shared" si="35"/>
        <v>film &amp; video</v>
      </c>
      <c r="R241" t="str">
        <f t="shared" si="36"/>
        <v>drama</v>
      </c>
      <c r="S241">
        <f t="shared" si="37"/>
        <v>18</v>
      </c>
      <c r="T241">
        <f t="shared" si="38"/>
        <v>13</v>
      </c>
      <c r="U241">
        <f t="shared" si="39"/>
        <v>5</v>
      </c>
      <c r="V241" s="12">
        <f t="shared" si="40"/>
        <v>42297.110300925924</v>
      </c>
      <c r="W241" s="12">
        <f t="shared" si="41"/>
        <v>42316.5</v>
      </c>
      <c r="X241" s="17" t="str">
        <f t="shared" si="42"/>
        <v>October</v>
      </c>
      <c r="Y241" t="str">
        <f t="shared" si="43"/>
        <v>2015</v>
      </c>
    </row>
    <row r="242" spans="1:25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33"/>
        <v>107.63413333333334</v>
      </c>
      <c r="P242" s="8">
        <f t="shared" si="34"/>
        <v>117.84759124087591</v>
      </c>
      <c r="Q242" t="str">
        <f t="shared" si="35"/>
        <v>film &amp; video</v>
      </c>
      <c r="R242" t="str">
        <f t="shared" si="36"/>
        <v>documentary</v>
      </c>
      <c r="S242">
        <f t="shared" si="37"/>
        <v>24</v>
      </c>
      <c r="T242">
        <f t="shared" si="38"/>
        <v>13</v>
      </c>
      <c r="U242">
        <f t="shared" si="39"/>
        <v>11</v>
      </c>
      <c r="V242" s="12">
        <f t="shared" si="40"/>
        <v>41354.708460648151</v>
      </c>
      <c r="W242" s="12">
        <f t="shared" si="41"/>
        <v>41399.708460648151</v>
      </c>
      <c r="X242" s="17" t="str">
        <f t="shared" si="42"/>
        <v>March</v>
      </c>
      <c r="Y242" t="str">
        <f t="shared" si="43"/>
        <v>2013</v>
      </c>
    </row>
    <row r="243" spans="1:25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33"/>
        <v>112.63736263736264</v>
      </c>
      <c r="P243" s="8">
        <f t="shared" si="34"/>
        <v>109.04255319148936</v>
      </c>
      <c r="Q243" t="str">
        <f t="shared" si="35"/>
        <v>film &amp; video</v>
      </c>
      <c r="R243" t="str">
        <f t="shared" si="36"/>
        <v>documentary</v>
      </c>
      <c r="S243">
        <f t="shared" si="37"/>
        <v>24</v>
      </c>
      <c r="T243">
        <f t="shared" si="38"/>
        <v>13</v>
      </c>
      <c r="U243">
        <f t="shared" si="39"/>
        <v>11</v>
      </c>
      <c r="V243" s="12">
        <f t="shared" si="40"/>
        <v>41949.697962962964</v>
      </c>
      <c r="W243" s="12">
        <f t="shared" si="41"/>
        <v>41994.697962962964</v>
      </c>
      <c r="X243" s="17" t="str">
        <f t="shared" si="42"/>
        <v>November</v>
      </c>
      <c r="Y243" t="str">
        <f t="shared" si="43"/>
        <v>2014</v>
      </c>
    </row>
    <row r="244" spans="1:25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33"/>
        <v>113.46153846153845</v>
      </c>
      <c r="P244" s="8">
        <f t="shared" si="34"/>
        <v>73.019801980198025</v>
      </c>
      <c r="Q244" t="str">
        <f t="shared" si="35"/>
        <v>film &amp; video</v>
      </c>
      <c r="R244" t="str">
        <f t="shared" si="36"/>
        <v>documentary</v>
      </c>
      <c r="S244">
        <f t="shared" si="37"/>
        <v>24</v>
      </c>
      <c r="T244">
        <f t="shared" si="38"/>
        <v>13</v>
      </c>
      <c r="U244">
        <f t="shared" si="39"/>
        <v>11</v>
      </c>
      <c r="V244" s="12">
        <f t="shared" si="40"/>
        <v>40862.492939814816</v>
      </c>
      <c r="W244" s="12">
        <f t="shared" si="41"/>
        <v>40897.492939814816</v>
      </c>
      <c r="X244" s="17" t="str">
        <f t="shared" si="42"/>
        <v>November</v>
      </c>
      <c r="Y244" t="str">
        <f t="shared" si="43"/>
        <v>2011</v>
      </c>
    </row>
    <row r="245" spans="1:25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33"/>
        <v>102.592</v>
      </c>
      <c r="P245" s="8">
        <f t="shared" si="34"/>
        <v>78.195121951219505</v>
      </c>
      <c r="Q245" t="str">
        <f t="shared" si="35"/>
        <v>film &amp; video</v>
      </c>
      <c r="R245" t="str">
        <f t="shared" si="36"/>
        <v>documentary</v>
      </c>
      <c r="S245">
        <f t="shared" si="37"/>
        <v>24</v>
      </c>
      <c r="T245">
        <f t="shared" si="38"/>
        <v>13</v>
      </c>
      <c r="U245">
        <f t="shared" si="39"/>
        <v>11</v>
      </c>
      <c r="V245" s="12">
        <f t="shared" si="40"/>
        <v>41662.047500000001</v>
      </c>
      <c r="W245" s="12">
        <f t="shared" si="41"/>
        <v>41692.047500000001</v>
      </c>
      <c r="X245" s="17" t="str">
        <f t="shared" si="42"/>
        <v>January</v>
      </c>
      <c r="Y245" t="str">
        <f t="shared" si="43"/>
        <v>2014</v>
      </c>
    </row>
    <row r="246" spans="1:25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33"/>
        <v>113.75714285714287</v>
      </c>
      <c r="P246" s="8">
        <f t="shared" si="34"/>
        <v>47.398809523809526</v>
      </c>
      <c r="Q246" t="str">
        <f t="shared" si="35"/>
        <v>film &amp; video</v>
      </c>
      <c r="R246" t="str">
        <f t="shared" si="36"/>
        <v>documentary</v>
      </c>
      <c r="S246">
        <f t="shared" si="37"/>
        <v>24</v>
      </c>
      <c r="T246">
        <f t="shared" si="38"/>
        <v>13</v>
      </c>
      <c r="U246">
        <f t="shared" si="39"/>
        <v>11</v>
      </c>
      <c r="V246" s="12">
        <f t="shared" si="40"/>
        <v>40213.323599537034</v>
      </c>
      <c r="W246" s="12">
        <f t="shared" si="41"/>
        <v>40253.29583333333</v>
      </c>
      <c r="X246" s="17" t="str">
        <f t="shared" si="42"/>
        <v>February</v>
      </c>
      <c r="Y246" t="str">
        <f t="shared" si="43"/>
        <v>2010</v>
      </c>
    </row>
    <row r="247" spans="1:25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33"/>
        <v>103.71999999999998</v>
      </c>
      <c r="P247" s="8">
        <f t="shared" si="34"/>
        <v>54.020833333333336</v>
      </c>
      <c r="Q247" t="str">
        <f t="shared" si="35"/>
        <v>film &amp; video</v>
      </c>
      <c r="R247" t="str">
        <f t="shared" si="36"/>
        <v>documentary</v>
      </c>
      <c r="S247">
        <f t="shared" si="37"/>
        <v>24</v>
      </c>
      <c r="T247">
        <f t="shared" si="38"/>
        <v>13</v>
      </c>
      <c r="U247">
        <f t="shared" si="39"/>
        <v>11</v>
      </c>
      <c r="V247" s="12">
        <f t="shared" si="40"/>
        <v>41107.053067129629</v>
      </c>
      <c r="W247" s="12">
        <f t="shared" si="41"/>
        <v>41137.053067129629</v>
      </c>
      <c r="X247" s="17" t="str">
        <f t="shared" si="42"/>
        <v>July</v>
      </c>
      <c r="Y247" t="str">
        <f t="shared" si="43"/>
        <v>2012</v>
      </c>
    </row>
    <row r="248" spans="1:25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33"/>
        <v>305.46000000000004</v>
      </c>
      <c r="P248" s="8">
        <f t="shared" si="34"/>
        <v>68.488789237668158</v>
      </c>
      <c r="Q248" t="str">
        <f t="shared" si="35"/>
        <v>film &amp; video</v>
      </c>
      <c r="R248" t="str">
        <f t="shared" si="36"/>
        <v>documentary</v>
      </c>
      <c r="S248">
        <f t="shared" si="37"/>
        <v>24</v>
      </c>
      <c r="T248">
        <f t="shared" si="38"/>
        <v>13</v>
      </c>
      <c r="U248">
        <f t="shared" si="39"/>
        <v>11</v>
      </c>
      <c r="V248" s="12">
        <f t="shared" si="40"/>
        <v>40480.363483796296</v>
      </c>
      <c r="W248" s="12">
        <f t="shared" si="41"/>
        <v>40530.405150462961</v>
      </c>
      <c r="X248" s="17" t="str">
        <f t="shared" si="42"/>
        <v>October</v>
      </c>
      <c r="Y248" t="str">
        <f t="shared" si="43"/>
        <v>2010</v>
      </c>
    </row>
    <row r="249" spans="1:25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33"/>
        <v>134.1</v>
      </c>
      <c r="P249" s="8">
        <f t="shared" si="34"/>
        <v>108.14516129032258</v>
      </c>
      <c r="Q249" t="str">
        <f t="shared" si="35"/>
        <v>film &amp; video</v>
      </c>
      <c r="R249" t="str">
        <f t="shared" si="36"/>
        <v>documentary</v>
      </c>
      <c r="S249">
        <f t="shared" si="37"/>
        <v>24</v>
      </c>
      <c r="T249">
        <f t="shared" si="38"/>
        <v>13</v>
      </c>
      <c r="U249">
        <f t="shared" si="39"/>
        <v>11</v>
      </c>
      <c r="V249" s="12">
        <f t="shared" si="40"/>
        <v>40430.604328703703</v>
      </c>
      <c r="W249" s="12">
        <f t="shared" si="41"/>
        <v>40467.152083333334</v>
      </c>
      <c r="X249" s="17" t="str">
        <f t="shared" si="42"/>
        <v>September</v>
      </c>
      <c r="Y249" t="str">
        <f t="shared" si="43"/>
        <v>2010</v>
      </c>
    </row>
    <row r="250" spans="1:25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33"/>
        <v>101.33294117647058</v>
      </c>
      <c r="P250" s="8">
        <f t="shared" si="34"/>
        <v>589.95205479452056</v>
      </c>
      <c r="Q250" t="str">
        <f t="shared" si="35"/>
        <v>film &amp; video</v>
      </c>
      <c r="R250" t="str">
        <f t="shared" si="36"/>
        <v>documentary</v>
      </c>
      <c r="S250">
        <f t="shared" si="37"/>
        <v>24</v>
      </c>
      <c r="T250">
        <f t="shared" si="38"/>
        <v>13</v>
      </c>
      <c r="U250">
        <f t="shared" si="39"/>
        <v>11</v>
      </c>
      <c r="V250" s="12">
        <f t="shared" si="40"/>
        <v>40870.774409722224</v>
      </c>
      <c r="W250" s="12">
        <f t="shared" si="41"/>
        <v>40915.774409722224</v>
      </c>
      <c r="X250" s="17" t="str">
        <f t="shared" si="42"/>
        <v>November</v>
      </c>
      <c r="Y250" t="str">
        <f t="shared" si="43"/>
        <v>2011</v>
      </c>
    </row>
    <row r="251" spans="1:25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33"/>
        <v>112.92</v>
      </c>
      <c r="P251" s="8">
        <f t="shared" si="34"/>
        <v>48.051063829787232</v>
      </c>
      <c r="Q251" t="str">
        <f t="shared" si="35"/>
        <v>film &amp; video</v>
      </c>
      <c r="R251" t="str">
        <f t="shared" si="36"/>
        <v>documentary</v>
      </c>
      <c r="S251">
        <f t="shared" si="37"/>
        <v>24</v>
      </c>
      <c r="T251">
        <f t="shared" si="38"/>
        <v>13</v>
      </c>
      <c r="U251">
        <f t="shared" si="39"/>
        <v>11</v>
      </c>
      <c r="V251" s="12">
        <f t="shared" si="40"/>
        <v>40332.923842592594</v>
      </c>
      <c r="W251" s="12">
        <f t="shared" si="41"/>
        <v>40412.736111111109</v>
      </c>
      <c r="X251" s="17" t="str">
        <f t="shared" si="42"/>
        <v>June</v>
      </c>
      <c r="Y251" t="str">
        <f t="shared" si="43"/>
        <v>2010</v>
      </c>
    </row>
    <row r="252" spans="1:25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33"/>
        <v>105.58333333333334</v>
      </c>
      <c r="P252" s="8">
        <f t="shared" si="34"/>
        <v>72.482837528604122</v>
      </c>
      <c r="Q252" t="str">
        <f t="shared" si="35"/>
        <v>film &amp; video</v>
      </c>
      <c r="R252" t="str">
        <f t="shared" si="36"/>
        <v>documentary</v>
      </c>
      <c r="S252">
        <f t="shared" si="37"/>
        <v>24</v>
      </c>
      <c r="T252">
        <f t="shared" si="38"/>
        <v>13</v>
      </c>
      <c r="U252">
        <f t="shared" si="39"/>
        <v>11</v>
      </c>
      <c r="V252" s="12">
        <f t="shared" si="40"/>
        <v>41401.565868055557</v>
      </c>
      <c r="W252" s="12">
        <f t="shared" si="41"/>
        <v>41431.565868055557</v>
      </c>
      <c r="X252" s="17" t="str">
        <f t="shared" si="42"/>
        <v>May</v>
      </c>
      <c r="Y252" t="str">
        <f t="shared" si="43"/>
        <v>2013</v>
      </c>
    </row>
    <row r="253" spans="1:25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33"/>
        <v>125.57142857142858</v>
      </c>
      <c r="P253" s="8">
        <f t="shared" si="34"/>
        <v>57.077922077922075</v>
      </c>
      <c r="Q253" t="str">
        <f t="shared" si="35"/>
        <v>film &amp; video</v>
      </c>
      <c r="R253" t="str">
        <f t="shared" si="36"/>
        <v>documentary</v>
      </c>
      <c r="S253">
        <f t="shared" si="37"/>
        <v>24</v>
      </c>
      <c r="T253">
        <f t="shared" si="38"/>
        <v>13</v>
      </c>
      <c r="U253">
        <f t="shared" si="39"/>
        <v>11</v>
      </c>
      <c r="V253" s="12">
        <f t="shared" si="40"/>
        <v>41013.787569444445</v>
      </c>
      <c r="W253" s="12">
        <f t="shared" si="41"/>
        <v>41045.791666666664</v>
      </c>
      <c r="X253" s="17" t="str">
        <f t="shared" si="42"/>
        <v>April</v>
      </c>
      <c r="Y253" t="str">
        <f t="shared" si="43"/>
        <v>2012</v>
      </c>
    </row>
    <row r="254" spans="1:25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33"/>
        <v>184.56</v>
      </c>
      <c r="P254" s="8">
        <f t="shared" si="34"/>
        <v>85.444444444444443</v>
      </c>
      <c r="Q254" t="str">
        <f t="shared" si="35"/>
        <v>film &amp; video</v>
      </c>
      <c r="R254" t="str">
        <f t="shared" si="36"/>
        <v>documentary</v>
      </c>
      <c r="S254">
        <f t="shared" si="37"/>
        <v>24</v>
      </c>
      <c r="T254">
        <f t="shared" si="38"/>
        <v>13</v>
      </c>
      <c r="U254">
        <f t="shared" si="39"/>
        <v>11</v>
      </c>
      <c r="V254" s="12">
        <f t="shared" si="40"/>
        <v>40266.662708333337</v>
      </c>
      <c r="W254" s="12">
        <f t="shared" si="41"/>
        <v>40330.165972222225</v>
      </c>
      <c r="X254" s="17" t="str">
        <f t="shared" si="42"/>
        <v>March</v>
      </c>
      <c r="Y254" t="str">
        <f t="shared" si="43"/>
        <v>2010</v>
      </c>
    </row>
    <row r="255" spans="1:25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33"/>
        <v>100.73333333333335</v>
      </c>
      <c r="P255" s="8">
        <f t="shared" si="34"/>
        <v>215.85714285714286</v>
      </c>
      <c r="Q255" t="str">
        <f t="shared" si="35"/>
        <v>film &amp; video</v>
      </c>
      <c r="R255" t="str">
        <f t="shared" si="36"/>
        <v>documentary</v>
      </c>
      <c r="S255">
        <f t="shared" si="37"/>
        <v>24</v>
      </c>
      <c r="T255">
        <f t="shared" si="38"/>
        <v>13</v>
      </c>
      <c r="U255">
        <f t="shared" si="39"/>
        <v>11</v>
      </c>
      <c r="V255" s="12">
        <f t="shared" si="40"/>
        <v>40924.650868055556</v>
      </c>
      <c r="W255" s="12">
        <f t="shared" si="41"/>
        <v>40954.650868055556</v>
      </c>
      <c r="X255" s="17" t="str">
        <f t="shared" si="42"/>
        <v>January</v>
      </c>
      <c r="Y255" t="str">
        <f t="shared" si="43"/>
        <v>2012</v>
      </c>
    </row>
    <row r="256" spans="1:25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33"/>
        <v>116.94725</v>
      </c>
      <c r="P256" s="8">
        <f t="shared" si="34"/>
        <v>89.38643312101911</v>
      </c>
      <c r="Q256" t="str">
        <f t="shared" si="35"/>
        <v>film &amp; video</v>
      </c>
      <c r="R256" t="str">
        <f t="shared" si="36"/>
        <v>documentary</v>
      </c>
      <c r="S256">
        <f t="shared" si="37"/>
        <v>24</v>
      </c>
      <c r="T256">
        <f t="shared" si="38"/>
        <v>13</v>
      </c>
      <c r="U256">
        <f t="shared" si="39"/>
        <v>11</v>
      </c>
      <c r="V256" s="12">
        <f t="shared" si="40"/>
        <v>42263.952662037031</v>
      </c>
      <c r="W256" s="12">
        <f t="shared" si="41"/>
        <v>42294.083333333328</v>
      </c>
      <c r="X256" s="17" t="str">
        <f t="shared" si="42"/>
        <v>September</v>
      </c>
      <c r="Y256" t="str">
        <f t="shared" si="43"/>
        <v>2015</v>
      </c>
    </row>
    <row r="257" spans="1:25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33"/>
        <v>106.73325</v>
      </c>
      <c r="P257" s="8">
        <f t="shared" si="34"/>
        <v>45.418404255319146</v>
      </c>
      <c r="Q257" t="str">
        <f t="shared" si="35"/>
        <v>film &amp; video</v>
      </c>
      <c r="R257" t="str">
        <f t="shared" si="36"/>
        <v>documentary</v>
      </c>
      <c r="S257">
        <f t="shared" si="37"/>
        <v>24</v>
      </c>
      <c r="T257">
        <f t="shared" si="38"/>
        <v>13</v>
      </c>
      <c r="U257">
        <f t="shared" si="39"/>
        <v>11</v>
      </c>
      <c r="V257" s="12">
        <f t="shared" si="40"/>
        <v>40588.526412037041</v>
      </c>
      <c r="W257" s="12">
        <f t="shared" si="41"/>
        <v>40618.48474537037</v>
      </c>
      <c r="X257" s="17" t="str">
        <f t="shared" si="42"/>
        <v>February</v>
      </c>
      <c r="Y257" t="str">
        <f t="shared" si="43"/>
        <v>2011</v>
      </c>
    </row>
    <row r="258" spans="1:25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44">E258/D258*100</f>
        <v>139.1</v>
      </c>
      <c r="P258" s="8">
        <f t="shared" ref="P258:P321" si="45">E258/L258</f>
        <v>65.756363636363631</v>
      </c>
      <c r="Q258" t="str">
        <f t="shared" ref="Q258:Q321" si="46">LEFT(N258,T258-1)</f>
        <v>film &amp; video</v>
      </c>
      <c r="R258" t="str">
        <f t="shared" ref="R258:R321" si="47">RIGHT(N258,U258)</f>
        <v>documentary</v>
      </c>
      <c r="S258">
        <f t="shared" ref="S258:S321" si="48">LEN(N258)</f>
        <v>24</v>
      </c>
      <c r="T258">
        <f t="shared" ref="T258:T321" si="49">FIND("/",N258)</f>
        <v>13</v>
      </c>
      <c r="U258">
        <f t="shared" ref="U258:U321" si="50">S258-T258</f>
        <v>11</v>
      </c>
      <c r="V258" s="12">
        <f t="shared" ref="V258:V321" si="51">(((J258/60)/60)/24)+DATE(1970,1,1)</f>
        <v>41319.769293981481</v>
      </c>
      <c r="W258" s="12">
        <f t="shared" ref="W258:W321" si="52">(((I258/60)/60)/24)+DATE(1970,1,1)</f>
        <v>41349.769293981481</v>
      </c>
      <c r="X258" s="17" t="str">
        <f t="shared" ref="X258:X321" si="53">TEXT(V258,"mmmm")</f>
        <v>February</v>
      </c>
      <c r="Y258" t="str">
        <f t="shared" ref="Y258:Y321" si="54">TEXT(V258,"yyyy")</f>
        <v>2013</v>
      </c>
    </row>
    <row r="259" spans="1:25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44"/>
        <v>106.72648571428572</v>
      </c>
      <c r="P259" s="8">
        <f t="shared" si="45"/>
        <v>66.70405357142856</v>
      </c>
      <c r="Q259" t="str">
        <f t="shared" si="46"/>
        <v>film &amp; video</v>
      </c>
      <c r="R259" t="str">
        <f t="shared" si="47"/>
        <v>documentary</v>
      </c>
      <c r="S259">
        <f t="shared" si="48"/>
        <v>24</v>
      </c>
      <c r="T259">
        <f t="shared" si="49"/>
        <v>13</v>
      </c>
      <c r="U259">
        <f t="shared" si="50"/>
        <v>11</v>
      </c>
      <c r="V259" s="12">
        <f t="shared" si="51"/>
        <v>42479.626875000002</v>
      </c>
      <c r="W259" s="12">
        <f t="shared" si="52"/>
        <v>42509.626875000002</v>
      </c>
      <c r="X259" s="17" t="str">
        <f t="shared" si="53"/>
        <v>April</v>
      </c>
      <c r="Y259" t="str">
        <f t="shared" si="54"/>
        <v>2016</v>
      </c>
    </row>
    <row r="260" spans="1:25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44"/>
        <v>191.14</v>
      </c>
      <c r="P260" s="8">
        <f t="shared" si="45"/>
        <v>83.345930232558146</v>
      </c>
      <c r="Q260" t="str">
        <f t="shared" si="46"/>
        <v>film &amp; video</v>
      </c>
      <c r="R260" t="str">
        <f t="shared" si="47"/>
        <v>documentary</v>
      </c>
      <c r="S260">
        <f t="shared" si="48"/>
        <v>24</v>
      </c>
      <c r="T260">
        <f t="shared" si="49"/>
        <v>13</v>
      </c>
      <c r="U260">
        <f t="shared" si="50"/>
        <v>11</v>
      </c>
      <c r="V260" s="12">
        <f t="shared" si="51"/>
        <v>40682.051689814813</v>
      </c>
      <c r="W260" s="12">
        <f t="shared" si="52"/>
        <v>40712.051689814813</v>
      </c>
      <c r="X260" s="17" t="str">
        <f t="shared" si="53"/>
        <v>May</v>
      </c>
      <c r="Y260" t="str">
        <f t="shared" si="54"/>
        <v>2011</v>
      </c>
    </row>
    <row r="261" spans="1:25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44"/>
        <v>131.93789333333334</v>
      </c>
      <c r="P261" s="8">
        <f t="shared" si="45"/>
        <v>105.04609341825902</v>
      </c>
      <c r="Q261" t="str">
        <f t="shared" si="46"/>
        <v>film &amp; video</v>
      </c>
      <c r="R261" t="str">
        <f t="shared" si="47"/>
        <v>documentary</v>
      </c>
      <c r="S261">
        <f t="shared" si="48"/>
        <v>24</v>
      </c>
      <c r="T261">
        <f t="shared" si="49"/>
        <v>13</v>
      </c>
      <c r="U261">
        <f t="shared" si="50"/>
        <v>11</v>
      </c>
      <c r="V261" s="12">
        <f t="shared" si="51"/>
        <v>42072.738067129627</v>
      </c>
      <c r="W261" s="12">
        <f t="shared" si="52"/>
        <v>42102.738067129627</v>
      </c>
      <c r="X261" s="17" t="str">
        <f t="shared" si="53"/>
        <v>March</v>
      </c>
      <c r="Y261" t="str">
        <f t="shared" si="54"/>
        <v>2015</v>
      </c>
    </row>
    <row r="262" spans="1:25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44"/>
        <v>106.4</v>
      </c>
      <c r="P262" s="8">
        <f t="shared" si="45"/>
        <v>120.90909090909091</v>
      </c>
      <c r="Q262" t="str">
        <f t="shared" si="46"/>
        <v>film &amp; video</v>
      </c>
      <c r="R262" t="str">
        <f t="shared" si="47"/>
        <v>documentary</v>
      </c>
      <c r="S262">
        <f t="shared" si="48"/>
        <v>24</v>
      </c>
      <c r="T262">
        <f t="shared" si="49"/>
        <v>13</v>
      </c>
      <c r="U262">
        <f t="shared" si="50"/>
        <v>11</v>
      </c>
      <c r="V262" s="12">
        <f t="shared" si="51"/>
        <v>40330.755543981482</v>
      </c>
      <c r="W262" s="12">
        <f t="shared" si="52"/>
        <v>40376.415972222225</v>
      </c>
      <c r="X262" s="17" t="str">
        <f t="shared" si="53"/>
        <v>June</v>
      </c>
      <c r="Y262" t="str">
        <f t="shared" si="54"/>
        <v>2010</v>
      </c>
    </row>
    <row r="263" spans="1:25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44"/>
        <v>107.4</v>
      </c>
      <c r="P263" s="8">
        <f t="shared" si="45"/>
        <v>97.63636363636364</v>
      </c>
      <c r="Q263" t="str">
        <f t="shared" si="46"/>
        <v>film &amp; video</v>
      </c>
      <c r="R263" t="str">
        <f t="shared" si="47"/>
        <v>documentary</v>
      </c>
      <c r="S263">
        <f t="shared" si="48"/>
        <v>24</v>
      </c>
      <c r="T263">
        <f t="shared" si="49"/>
        <v>13</v>
      </c>
      <c r="U263">
        <f t="shared" si="50"/>
        <v>11</v>
      </c>
      <c r="V263" s="12">
        <f t="shared" si="51"/>
        <v>41017.885462962964</v>
      </c>
      <c r="W263" s="12">
        <f t="shared" si="52"/>
        <v>41067.621527777781</v>
      </c>
      <c r="X263" s="17" t="str">
        <f t="shared" si="53"/>
        <v>April</v>
      </c>
      <c r="Y263" t="str">
        <f t="shared" si="54"/>
        <v>2012</v>
      </c>
    </row>
    <row r="264" spans="1:25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44"/>
        <v>240</v>
      </c>
      <c r="P264" s="8">
        <f t="shared" si="45"/>
        <v>41.379310344827587</v>
      </c>
      <c r="Q264" t="str">
        <f t="shared" si="46"/>
        <v>film &amp; video</v>
      </c>
      <c r="R264" t="str">
        <f t="shared" si="47"/>
        <v>documentary</v>
      </c>
      <c r="S264">
        <f t="shared" si="48"/>
        <v>24</v>
      </c>
      <c r="T264">
        <f t="shared" si="49"/>
        <v>13</v>
      </c>
      <c r="U264">
        <f t="shared" si="50"/>
        <v>11</v>
      </c>
      <c r="V264" s="12">
        <f t="shared" si="51"/>
        <v>40555.24800925926</v>
      </c>
      <c r="W264" s="12">
        <f t="shared" si="52"/>
        <v>40600.24800925926</v>
      </c>
      <c r="X264" s="17" t="str">
        <f t="shared" si="53"/>
        <v>January</v>
      </c>
      <c r="Y264" t="str">
        <f t="shared" si="54"/>
        <v>2011</v>
      </c>
    </row>
    <row r="265" spans="1:25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44"/>
        <v>118.08108</v>
      </c>
      <c r="P265" s="8">
        <f t="shared" si="45"/>
        <v>30.654485981308412</v>
      </c>
      <c r="Q265" t="str">
        <f t="shared" si="46"/>
        <v>film &amp; video</v>
      </c>
      <c r="R265" t="str">
        <f t="shared" si="47"/>
        <v>documentary</v>
      </c>
      <c r="S265">
        <f t="shared" si="48"/>
        <v>24</v>
      </c>
      <c r="T265">
        <f t="shared" si="49"/>
        <v>13</v>
      </c>
      <c r="U265">
        <f t="shared" si="50"/>
        <v>11</v>
      </c>
      <c r="V265" s="12">
        <f t="shared" si="51"/>
        <v>41149.954791666663</v>
      </c>
      <c r="W265" s="12">
        <f t="shared" si="52"/>
        <v>41179.954791666663</v>
      </c>
      <c r="X265" s="17" t="str">
        <f t="shared" si="53"/>
        <v>August</v>
      </c>
      <c r="Y265" t="str">
        <f t="shared" si="54"/>
        <v>2012</v>
      </c>
    </row>
    <row r="266" spans="1:25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44"/>
        <v>118.19999999999999</v>
      </c>
      <c r="P266" s="8">
        <f t="shared" si="45"/>
        <v>64.945054945054949</v>
      </c>
      <c r="Q266" t="str">
        <f t="shared" si="46"/>
        <v>film &amp; video</v>
      </c>
      <c r="R266" t="str">
        <f t="shared" si="47"/>
        <v>documentary</v>
      </c>
      <c r="S266">
        <f t="shared" si="48"/>
        <v>24</v>
      </c>
      <c r="T266">
        <f t="shared" si="49"/>
        <v>13</v>
      </c>
      <c r="U266">
        <f t="shared" si="50"/>
        <v>11</v>
      </c>
      <c r="V266" s="12">
        <f t="shared" si="51"/>
        <v>41010.620312500003</v>
      </c>
      <c r="W266" s="12">
        <f t="shared" si="52"/>
        <v>41040.620312500003</v>
      </c>
      <c r="X266" s="17" t="str">
        <f t="shared" si="53"/>
        <v>April</v>
      </c>
      <c r="Y266" t="str">
        <f t="shared" si="54"/>
        <v>2012</v>
      </c>
    </row>
    <row r="267" spans="1:25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44"/>
        <v>111.1</v>
      </c>
      <c r="P267" s="8">
        <f t="shared" si="45"/>
        <v>95.775862068965523</v>
      </c>
      <c r="Q267" t="str">
        <f t="shared" si="46"/>
        <v>film &amp; video</v>
      </c>
      <c r="R267" t="str">
        <f t="shared" si="47"/>
        <v>documentary</v>
      </c>
      <c r="S267">
        <f t="shared" si="48"/>
        <v>24</v>
      </c>
      <c r="T267">
        <f t="shared" si="49"/>
        <v>13</v>
      </c>
      <c r="U267">
        <f t="shared" si="50"/>
        <v>11</v>
      </c>
      <c r="V267" s="12">
        <f t="shared" si="51"/>
        <v>40267.245717592588</v>
      </c>
      <c r="W267" s="12">
        <f t="shared" si="52"/>
        <v>40308.844444444447</v>
      </c>
      <c r="X267" s="17" t="str">
        <f t="shared" si="53"/>
        <v>March</v>
      </c>
      <c r="Y267" t="str">
        <f t="shared" si="54"/>
        <v>2010</v>
      </c>
    </row>
    <row r="268" spans="1:25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44"/>
        <v>145.5</v>
      </c>
      <c r="P268" s="8">
        <f t="shared" si="45"/>
        <v>40.416666666666664</v>
      </c>
      <c r="Q268" t="str">
        <f t="shared" si="46"/>
        <v>film &amp; video</v>
      </c>
      <c r="R268" t="str">
        <f t="shared" si="47"/>
        <v>documentary</v>
      </c>
      <c r="S268">
        <f t="shared" si="48"/>
        <v>24</v>
      </c>
      <c r="T268">
        <f t="shared" si="49"/>
        <v>13</v>
      </c>
      <c r="U268">
        <f t="shared" si="50"/>
        <v>11</v>
      </c>
      <c r="V268" s="12">
        <f t="shared" si="51"/>
        <v>40205.174849537041</v>
      </c>
      <c r="W268" s="12">
        <f t="shared" si="52"/>
        <v>40291.160416666666</v>
      </c>
      <c r="X268" s="17" t="str">
        <f t="shared" si="53"/>
        <v>January</v>
      </c>
      <c r="Y268" t="str">
        <f t="shared" si="54"/>
        <v>2010</v>
      </c>
    </row>
    <row r="269" spans="1:25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44"/>
        <v>131.62883248730967</v>
      </c>
      <c r="P269" s="8">
        <f t="shared" si="45"/>
        <v>78.578424242424248</v>
      </c>
      <c r="Q269" t="str">
        <f t="shared" si="46"/>
        <v>film &amp; video</v>
      </c>
      <c r="R269" t="str">
        <f t="shared" si="47"/>
        <v>documentary</v>
      </c>
      <c r="S269">
        <f t="shared" si="48"/>
        <v>24</v>
      </c>
      <c r="T269">
        <f t="shared" si="49"/>
        <v>13</v>
      </c>
      <c r="U269">
        <f t="shared" si="50"/>
        <v>11</v>
      </c>
      <c r="V269" s="12">
        <f t="shared" si="51"/>
        <v>41785.452534722222</v>
      </c>
      <c r="W269" s="12">
        <f t="shared" si="52"/>
        <v>41815.452534722222</v>
      </c>
      <c r="X269" s="17" t="str">
        <f t="shared" si="53"/>
        <v>May</v>
      </c>
      <c r="Y269" t="str">
        <f t="shared" si="54"/>
        <v>2014</v>
      </c>
    </row>
    <row r="270" spans="1:25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44"/>
        <v>111.4</v>
      </c>
      <c r="P270" s="8">
        <f t="shared" si="45"/>
        <v>50.18018018018018</v>
      </c>
      <c r="Q270" t="str">
        <f t="shared" si="46"/>
        <v>film &amp; video</v>
      </c>
      <c r="R270" t="str">
        <f t="shared" si="47"/>
        <v>documentary</v>
      </c>
      <c r="S270">
        <f t="shared" si="48"/>
        <v>24</v>
      </c>
      <c r="T270">
        <f t="shared" si="49"/>
        <v>13</v>
      </c>
      <c r="U270">
        <f t="shared" si="50"/>
        <v>11</v>
      </c>
      <c r="V270" s="12">
        <f t="shared" si="51"/>
        <v>40809.15252314815</v>
      </c>
      <c r="W270" s="12">
        <f t="shared" si="52"/>
        <v>40854.194189814814</v>
      </c>
      <c r="X270" s="17" t="str">
        <f t="shared" si="53"/>
        <v>September</v>
      </c>
      <c r="Y270" t="str">
        <f t="shared" si="54"/>
        <v>2011</v>
      </c>
    </row>
    <row r="271" spans="1:25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44"/>
        <v>147.23376999999999</v>
      </c>
      <c r="P271" s="8">
        <f t="shared" si="45"/>
        <v>92.251735588972423</v>
      </c>
      <c r="Q271" t="str">
        <f t="shared" si="46"/>
        <v>film &amp; video</v>
      </c>
      <c r="R271" t="str">
        <f t="shared" si="47"/>
        <v>documentary</v>
      </c>
      <c r="S271">
        <f t="shared" si="48"/>
        <v>24</v>
      </c>
      <c r="T271">
        <f t="shared" si="49"/>
        <v>13</v>
      </c>
      <c r="U271">
        <f t="shared" si="50"/>
        <v>11</v>
      </c>
      <c r="V271" s="12">
        <f t="shared" si="51"/>
        <v>42758.197013888886</v>
      </c>
      <c r="W271" s="12">
        <f t="shared" si="52"/>
        <v>42788.197013888886</v>
      </c>
      <c r="X271" s="17" t="str">
        <f t="shared" si="53"/>
        <v>January</v>
      </c>
      <c r="Y271" t="str">
        <f t="shared" si="54"/>
        <v>2017</v>
      </c>
    </row>
    <row r="272" spans="1:25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44"/>
        <v>152.60869565217391</v>
      </c>
      <c r="P272" s="8">
        <f t="shared" si="45"/>
        <v>57.540983606557376</v>
      </c>
      <c r="Q272" t="str">
        <f t="shared" si="46"/>
        <v>film &amp; video</v>
      </c>
      <c r="R272" t="str">
        <f t="shared" si="47"/>
        <v>documentary</v>
      </c>
      <c r="S272">
        <f t="shared" si="48"/>
        <v>24</v>
      </c>
      <c r="T272">
        <f t="shared" si="49"/>
        <v>13</v>
      </c>
      <c r="U272">
        <f t="shared" si="50"/>
        <v>11</v>
      </c>
      <c r="V272" s="12">
        <f t="shared" si="51"/>
        <v>40637.866550925923</v>
      </c>
      <c r="W272" s="12">
        <f t="shared" si="52"/>
        <v>40688.166666666664</v>
      </c>
      <c r="X272" s="17" t="str">
        <f t="shared" si="53"/>
        <v>April</v>
      </c>
      <c r="Y272" t="str">
        <f t="shared" si="54"/>
        <v>2011</v>
      </c>
    </row>
    <row r="273" spans="1:25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44"/>
        <v>104.67999999999999</v>
      </c>
      <c r="P273" s="8">
        <f t="shared" si="45"/>
        <v>109.42160278745645</v>
      </c>
      <c r="Q273" t="str">
        <f t="shared" si="46"/>
        <v>film &amp; video</v>
      </c>
      <c r="R273" t="str">
        <f t="shared" si="47"/>
        <v>documentary</v>
      </c>
      <c r="S273">
        <f t="shared" si="48"/>
        <v>24</v>
      </c>
      <c r="T273">
        <f t="shared" si="49"/>
        <v>13</v>
      </c>
      <c r="U273">
        <f t="shared" si="50"/>
        <v>11</v>
      </c>
      <c r="V273" s="12">
        <f t="shared" si="51"/>
        <v>41612.10024305556</v>
      </c>
      <c r="W273" s="12">
        <f t="shared" si="52"/>
        <v>41641.333333333336</v>
      </c>
      <c r="X273" s="17" t="str">
        <f t="shared" si="53"/>
        <v>December</v>
      </c>
      <c r="Y273" t="str">
        <f t="shared" si="54"/>
        <v>2013</v>
      </c>
    </row>
    <row r="274" spans="1:25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44"/>
        <v>177.43366666666668</v>
      </c>
      <c r="P274" s="8">
        <f t="shared" si="45"/>
        <v>81.892461538461546</v>
      </c>
      <c r="Q274" t="str">
        <f t="shared" si="46"/>
        <v>film &amp; video</v>
      </c>
      <c r="R274" t="str">
        <f t="shared" si="47"/>
        <v>documentary</v>
      </c>
      <c r="S274">
        <f t="shared" si="48"/>
        <v>24</v>
      </c>
      <c r="T274">
        <f t="shared" si="49"/>
        <v>13</v>
      </c>
      <c r="U274">
        <f t="shared" si="50"/>
        <v>11</v>
      </c>
      <c r="V274" s="12">
        <f t="shared" si="51"/>
        <v>40235.900358796294</v>
      </c>
      <c r="W274" s="12">
        <f t="shared" si="52"/>
        <v>40296.78402777778</v>
      </c>
      <c r="X274" s="17" t="str">
        <f t="shared" si="53"/>
        <v>February</v>
      </c>
      <c r="Y274" t="str">
        <f t="shared" si="54"/>
        <v>2010</v>
      </c>
    </row>
    <row r="275" spans="1:25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44"/>
        <v>107.7758</v>
      </c>
      <c r="P275" s="8">
        <f t="shared" si="45"/>
        <v>45.667711864406776</v>
      </c>
      <c r="Q275" t="str">
        <f t="shared" si="46"/>
        <v>film &amp; video</v>
      </c>
      <c r="R275" t="str">
        <f t="shared" si="47"/>
        <v>documentary</v>
      </c>
      <c r="S275">
        <f t="shared" si="48"/>
        <v>24</v>
      </c>
      <c r="T275">
        <f t="shared" si="49"/>
        <v>13</v>
      </c>
      <c r="U275">
        <f t="shared" si="50"/>
        <v>11</v>
      </c>
      <c r="V275" s="12">
        <f t="shared" si="51"/>
        <v>40697.498449074075</v>
      </c>
      <c r="W275" s="12">
        <f t="shared" si="52"/>
        <v>40727.498449074075</v>
      </c>
      <c r="X275" s="17" t="str">
        <f t="shared" si="53"/>
        <v>June</v>
      </c>
      <c r="Y275" t="str">
        <f t="shared" si="54"/>
        <v>2011</v>
      </c>
    </row>
    <row r="276" spans="1:25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44"/>
        <v>156</v>
      </c>
      <c r="P276" s="8">
        <f t="shared" si="45"/>
        <v>55.221238938053098</v>
      </c>
      <c r="Q276" t="str">
        <f t="shared" si="46"/>
        <v>film &amp; video</v>
      </c>
      <c r="R276" t="str">
        <f t="shared" si="47"/>
        <v>documentary</v>
      </c>
      <c r="S276">
        <f t="shared" si="48"/>
        <v>24</v>
      </c>
      <c r="T276">
        <f t="shared" si="49"/>
        <v>13</v>
      </c>
      <c r="U276">
        <f t="shared" si="50"/>
        <v>11</v>
      </c>
      <c r="V276" s="12">
        <f t="shared" si="51"/>
        <v>40969.912372685183</v>
      </c>
      <c r="W276" s="12">
        <f t="shared" si="52"/>
        <v>41004.290972222225</v>
      </c>
      <c r="X276" s="17" t="str">
        <f t="shared" si="53"/>
        <v>March</v>
      </c>
      <c r="Y276" t="str">
        <f t="shared" si="54"/>
        <v>2012</v>
      </c>
    </row>
    <row r="277" spans="1:25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44"/>
        <v>108.395</v>
      </c>
      <c r="P277" s="8">
        <f t="shared" si="45"/>
        <v>65.298192771084331</v>
      </c>
      <c r="Q277" t="str">
        <f t="shared" si="46"/>
        <v>film &amp; video</v>
      </c>
      <c r="R277" t="str">
        <f t="shared" si="47"/>
        <v>documentary</v>
      </c>
      <c r="S277">
        <f t="shared" si="48"/>
        <v>24</v>
      </c>
      <c r="T277">
        <f t="shared" si="49"/>
        <v>13</v>
      </c>
      <c r="U277">
        <f t="shared" si="50"/>
        <v>11</v>
      </c>
      <c r="V277" s="12">
        <f t="shared" si="51"/>
        <v>41193.032013888893</v>
      </c>
      <c r="W277" s="12">
        <f t="shared" si="52"/>
        <v>41223.073680555557</v>
      </c>
      <c r="X277" s="17" t="str">
        <f t="shared" si="53"/>
        <v>October</v>
      </c>
      <c r="Y277" t="str">
        <f t="shared" si="54"/>
        <v>2012</v>
      </c>
    </row>
    <row r="278" spans="1:25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44"/>
        <v>147.6</v>
      </c>
      <c r="P278" s="8">
        <f t="shared" si="45"/>
        <v>95.225806451612897</v>
      </c>
      <c r="Q278" t="str">
        <f t="shared" si="46"/>
        <v>film &amp; video</v>
      </c>
      <c r="R278" t="str">
        <f t="shared" si="47"/>
        <v>documentary</v>
      </c>
      <c r="S278">
        <f t="shared" si="48"/>
        <v>24</v>
      </c>
      <c r="T278">
        <f t="shared" si="49"/>
        <v>13</v>
      </c>
      <c r="U278">
        <f t="shared" si="50"/>
        <v>11</v>
      </c>
      <c r="V278" s="12">
        <f t="shared" si="51"/>
        <v>40967.081874999996</v>
      </c>
      <c r="W278" s="12">
        <f t="shared" si="52"/>
        <v>41027.040208333332</v>
      </c>
      <c r="X278" s="17" t="str">
        <f t="shared" si="53"/>
        <v>February</v>
      </c>
      <c r="Y278" t="str">
        <f t="shared" si="54"/>
        <v>2012</v>
      </c>
    </row>
    <row r="279" spans="1:25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44"/>
        <v>110.38153846153847</v>
      </c>
      <c r="P279" s="8">
        <f t="shared" si="45"/>
        <v>75.444794952681391</v>
      </c>
      <c r="Q279" t="str">
        <f t="shared" si="46"/>
        <v>film &amp; video</v>
      </c>
      <c r="R279" t="str">
        <f t="shared" si="47"/>
        <v>documentary</v>
      </c>
      <c r="S279">
        <f t="shared" si="48"/>
        <v>24</v>
      </c>
      <c r="T279">
        <f t="shared" si="49"/>
        <v>13</v>
      </c>
      <c r="U279">
        <f t="shared" si="50"/>
        <v>11</v>
      </c>
      <c r="V279" s="12">
        <f t="shared" si="51"/>
        <v>42117.891423611116</v>
      </c>
      <c r="W279" s="12">
        <f t="shared" si="52"/>
        <v>42147.891423611116</v>
      </c>
      <c r="X279" s="17" t="str">
        <f t="shared" si="53"/>
        <v>April</v>
      </c>
      <c r="Y279" t="str">
        <f t="shared" si="54"/>
        <v>2015</v>
      </c>
    </row>
    <row r="280" spans="1:25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44"/>
        <v>150.34814814814814</v>
      </c>
      <c r="P280" s="8">
        <f t="shared" si="45"/>
        <v>97.816867469879512</v>
      </c>
      <c r="Q280" t="str">
        <f t="shared" si="46"/>
        <v>film &amp; video</v>
      </c>
      <c r="R280" t="str">
        <f t="shared" si="47"/>
        <v>documentary</v>
      </c>
      <c r="S280">
        <f t="shared" si="48"/>
        <v>24</v>
      </c>
      <c r="T280">
        <f t="shared" si="49"/>
        <v>13</v>
      </c>
      <c r="U280">
        <f t="shared" si="50"/>
        <v>11</v>
      </c>
      <c r="V280" s="12">
        <f t="shared" si="51"/>
        <v>41164.040960648148</v>
      </c>
      <c r="W280" s="12">
        <f t="shared" si="52"/>
        <v>41194.040960648148</v>
      </c>
      <c r="X280" s="17" t="str">
        <f t="shared" si="53"/>
        <v>September</v>
      </c>
      <c r="Y280" t="str">
        <f t="shared" si="54"/>
        <v>2012</v>
      </c>
    </row>
    <row r="281" spans="1:25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44"/>
        <v>157.31829411764707</v>
      </c>
      <c r="P281" s="8">
        <f t="shared" si="45"/>
        <v>87.685606557377056</v>
      </c>
      <c r="Q281" t="str">
        <f t="shared" si="46"/>
        <v>film &amp; video</v>
      </c>
      <c r="R281" t="str">
        <f t="shared" si="47"/>
        <v>documentary</v>
      </c>
      <c r="S281">
        <f t="shared" si="48"/>
        <v>24</v>
      </c>
      <c r="T281">
        <f t="shared" si="49"/>
        <v>13</v>
      </c>
      <c r="U281">
        <f t="shared" si="50"/>
        <v>11</v>
      </c>
      <c r="V281" s="12">
        <f t="shared" si="51"/>
        <v>42759.244166666671</v>
      </c>
      <c r="W281" s="12">
        <f t="shared" si="52"/>
        <v>42793.084027777775</v>
      </c>
      <c r="X281" s="17" t="str">
        <f t="shared" si="53"/>
        <v>January</v>
      </c>
      <c r="Y281" t="str">
        <f t="shared" si="54"/>
        <v>2017</v>
      </c>
    </row>
    <row r="282" spans="1:25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44"/>
        <v>156.14400000000001</v>
      </c>
      <c r="P282" s="8">
        <f t="shared" si="45"/>
        <v>54.748948106591868</v>
      </c>
      <c r="Q282" t="str">
        <f t="shared" si="46"/>
        <v>film &amp; video</v>
      </c>
      <c r="R282" t="str">
        <f t="shared" si="47"/>
        <v>documentary</v>
      </c>
      <c r="S282">
        <f t="shared" si="48"/>
        <v>24</v>
      </c>
      <c r="T282">
        <f t="shared" si="49"/>
        <v>13</v>
      </c>
      <c r="U282">
        <f t="shared" si="50"/>
        <v>11</v>
      </c>
      <c r="V282" s="12">
        <f t="shared" si="51"/>
        <v>41744.590682870366</v>
      </c>
      <c r="W282" s="12">
        <f t="shared" si="52"/>
        <v>41789.590682870366</v>
      </c>
      <c r="X282" s="17" t="str">
        <f t="shared" si="53"/>
        <v>April</v>
      </c>
      <c r="Y282" t="str">
        <f t="shared" si="54"/>
        <v>2014</v>
      </c>
    </row>
    <row r="283" spans="1:25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44"/>
        <v>120.58763636363636</v>
      </c>
      <c r="P283" s="8">
        <f t="shared" si="45"/>
        <v>83.953417721518989</v>
      </c>
      <c r="Q283" t="str">
        <f t="shared" si="46"/>
        <v>film &amp; video</v>
      </c>
      <c r="R283" t="str">
        <f t="shared" si="47"/>
        <v>documentary</v>
      </c>
      <c r="S283">
        <f t="shared" si="48"/>
        <v>24</v>
      </c>
      <c r="T283">
        <f t="shared" si="49"/>
        <v>13</v>
      </c>
      <c r="U283">
        <f t="shared" si="50"/>
        <v>11</v>
      </c>
      <c r="V283" s="12">
        <f t="shared" si="51"/>
        <v>39950.163344907407</v>
      </c>
      <c r="W283" s="12">
        <f t="shared" si="52"/>
        <v>40035.80972222222</v>
      </c>
      <c r="X283" s="17" t="str">
        <f t="shared" si="53"/>
        <v>May</v>
      </c>
      <c r="Y283" t="str">
        <f t="shared" si="54"/>
        <v>2009</v>
      </c>
    </row>
    <row r="284" spans="1:25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44"/>
        <v>101.18888888888888</v>
      </c>
      <c r="P284" s="8">
        <f t="shared" si="45"/>
        <v>254.38547486033519</v>
      </c>
      <c r="Q284" t="str">
        <f t="shared" si="46"/>
        <v>film &amp; video</v>
      </c>
      <c r="R284" t="str">
        <f t="shared" si="47"/>
        <v>documentary</v>
      </c>
      <c r="S284">
        <f t="shared" si="48"/>
        <v>24</v>
      </c>
      <c r="T284">
        <f t="shared" si="49"/>
        <v>13</v>
      </c>
      <c r="U284">
        <f t="shared" si="50"/>
        <v>11</v>
      </c>
      <c r="V284" s="12">
        <f t="shared" si="51"/>
        <v>40194.920046296298</v>
      </c>
      <c r="W284" s="12">
        <f t="shared" si="52"/>
        <v>40231.916666666664</v>
      </c>
      <c r="X284" s="17" t="str">
        <f t="shared" si="53"/>
        <v>January</v>
      </c>
      <c r="Y284" t="str">
        <f t="shared" si="54"/>
        <v>2010</v>
      </c>
    </row>
    <row r="285" spans="1:25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44"/>
        <v>114.27249999999999</v>
      </c>
      <c r="P285" s="8">
        <f t="shared" si="45"/>
        <v>101.8269801980198</v>
      </c>
      <c r="Q285" t="str">
        <f t="shared" si="46"/>
        <v>film &amp; video</v>
      </c>
      <c r="R285" t="str">
        <f t="shared" si="47"/>
        <v>documentary</v>
      </c>
      <c r="S285">
        <f t="shared" si="48"/>
        <v>24</v>
      </c>
      <c r="T285">
        <f t="shared" si="49"/>
        <v>13</v>
      </c>
      <c r="U285">
        <f t="shared" si="50"/>
        <v>11</v>
      </c>
      <c r="V285" s="12">
        <f t="shared" si="51"/>
        <v>40675.71</v>
      </c>
      <c r="W285" s="12">
        <f t="shared" si="52"/>
        <v>40695.207638888889</v>
      </c>
      <c r="X285" s="17" t="str">
        <f t="shared" si="53"/>
        <v>May</v>
      </c>
      <c r="Y285" t="str">
        <f t="shared" si="54"/>
        <v>2011</v>
      </c>
    </row>
    <row r="286" spans="1:25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44"/>
        <v>104.62615</v>
      </c>
      <c r="P286" s="8">
        <f t="shared" si="45"/>
        <v>55.066394736842106</v>
      </c>
      <c r="Q286" t="str">
        <f t="shared" si="46"/>
        <v>film &amp; video</v>
      </c>
      <c r="R286" t="str">
        <f t="shared" si="47"/>
        <v>documentary</v>
      </c>
      <c r="S286">
        <f t="shared" si="48"/>
        <v>24</v>
      </c>
      <c r="T286">
        <f t="shared" si="49"/>
        <v>13</v>
      </c>
      <c r="U286">
        <f t="shared" si="50"/>
        <v>11</v>
      </c>
      <c r="V286" s="12">
        <f t="shared" si="51"/>
        <v>40904.738194444442</v>
      </c>
      <c r="W286" s="12">
        <f t="shared" si="52"/>
        <v>40929.738194444442</v>
      </c>
      <c r="X286" s="17" t="str">
        <f t="shared" si="53"/>
        <v>December</v>
      </c>
      <c r="Y286" t="str">
        <f t="shared" si="54"/>
        <v>2011</v>
      </c>
    </row>
    <row r="287" spans="1:25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44"/>
        <v>228.82507142857142</v>
      </c>
      <c r="P287" s="8">
        <f t="shared" si="45"/>
        <v>56.901438721136763</v>
      </c>
      <c r="Q287" t="str">
        <f t="shared" si="46"/>
        <v>film &amp; video</v>
      </c>
      <c r="R287" t="str">
        <f t="shared" si="47"/>
        <v>documentary</v>
      </c>
      <c r="S287">
        <f t="shared" si="48"/>
        <v>24</v>
      </c>
      <c r="T287">
        <f t="shared" si="49"/>
        <v>13</v>
      </c>
      <c r="U287">
        <f t="shared" si="50"/>
        <v>11</v>
      </c>
      <c r="V287" s="12">
        <f t="shared" si="51"/>
        <v>41506.756111111114</v>
      </c>
      <c r="W287" s="12">
        <f t="shared" si="52"/>
        <v>41536.756111111114</v>
      </c>
      <c r="X287" s="17" t="str">
        <f t="shared" si="53"/>
        <v>August</v>
      </c>
      <c r="Y287" t="str">
        <f t="shared" si="54"/>
        <v>2013</v>
      </c>
    </row>
    <row r="288" spans="1:25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44"/>
        <v>109.15333333333332</v>
      </c>
      <c r="P288" s="8">
        <f t="shared" si="45"/>
        <v>121.28148148148148</v>
      </c>
      <c r="Q288" t="str">
        <f t="shared" si="46"/>
        <v>film &amp; video</v>
      </c>
      <c r="R288" t="str">
        <f t="shared" si="47"/>
        <v>documentary</v>
      </c>
      <c r="S288">
        <f t="shared" si="48"/>
        <v>24</v>
      </c>
      <c r="T288">
        <f t="shared" si="49"/>
        <v>13</v>
      </c>
      <c r="U288">
        <f t="shared" si="50"/>
        <v>11</v>
      </c>
      <c r="V288" s="12">
        <f t="shared" si="51"/>
        <v>41313.816249999996</v>
      </c>
      <c r="W288" s="12">
        <f t="shared" si="52"/>
        <v>41358.774583333332</v>
      </c>
      <c r="X288" s="17" t="str">
        <f t="shared" si="53"/>
        <v>February</v>
      </c>
      <c r="Y288" t="str">
        <f t="shared" si="54"/>
        <v>2013</v>
      </c>
    </row>
    <row r="289" spans="1:25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44"/>
        <v>176.29999999999998</v>
      </c>
      <c r="P289" s="8">
        <f t="shared" si="45"/>
        <v>91.189655172413794</v>
      </c>
      <c r="Q289" t="str">
        <f t="shared" si="46"/>
        <v>film &amp; video</v>
      </c>
      <c r="R289" t="str">
        <f t="shared" si="47"/>
        <v>documentary</v>
      </c>
      <c r="S289">
        <f t="shared" si="48"/>
        <v>24</v>
      </c>
      <c r="T289">
        <f t="shared" si="49"/>
        <v>13</v>
      </c>
      <c r="U289">
        <f t="shared" si="50"/>
        <v>11</v>
      </c>
      <c r="V289" s="12">
        <f t="shared" si="51"/>
        <v>41184.277986111112</v>
      </c>
      <c r="W289" s="12">
        <f t="shared" si="52"/>
        <v>41215.166666666664</v>
      </c>
      <c r="X289" s="17" t="str">
        <f t="shared" si="53"/>
        <v>October</v>
      </c>
      <c r="Y289" t="str">
        <f t="shared" si="54"/>
        <v>2012</v>
      </c>
    </row>
    <row r="290" spans="1:25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44"/>
        <v>103.21061999999999</v>
      </c>
      <c r="P290" s="8">
        <f t="shared" si="45"/>
        <v>115.44812080536913</v>
      </c>
      <c r="Q290" t="str">
        <f t="shared" si="46"/>
        <v>film &amp; video</v>
      </c>
      <c r="R290" t="str">
        <f t="shared" si="47"/>
        <v>documentary</v>
      </c>
      <c r="S290">
        <f t="shared" si="48"/>
        <v>24</v>
      </c>
      <c r="T290">
        <f t="shared" si="49"/>
        <v>13</v>
      </c>
      <c r="U290">
        <f t="shared" si="50"/>
        <v>11</v>
      </c>
      <c r="V290" s="12">
        <f t="shared" si="51"/>
        <v>41051.168900462959</v>
      </c>
      <c r="W290" s="12">
        <f t="shared" si="52"/>
        <v>41086.168900462959</v>
      </c>
      <c r="X290" s="17" t="str">
        <f t="shared" si="53"/>
        <v>May</v>
      </c>
      <c r="Y290" t="str">
        <f t="shared" si="54"/>
        <v>2012</v>
      </c>
    </row>
    <row r="291" spans="1:25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44"/>
        <v>104.82000000000001</v>
      </c>
      <c r="P291" s="8">
        <f t="shared" si="45"/>
        <v>67.771551724137936</v>
      </c>
      <c r="Q291" t="str">
        <f t="shared" si="46"/>
        <v>film &amp; video</v>
      </c>
      <c r="R291" t="str">
        <f t="shared" si="47"/>
        <v>documentary</v>
      </c>
      <c r="S291">
        <f t="shared" si="48"/>
        <v>24</v>
      </c>
      <c r="T291">
        <f t="shared" si="49"/>
        <v>13</v>
      </c>
      <c r="U291">
        <f t="shared" si="50"/>
        <v>11</v>
      </c>
      <c r="V291" s="12">
        <f t="shared" si="51"/>
        <v>41550.456412037034</v>
      </c>
      <c r="W291" s="12">
        <f t="shared" si="52"/>
        <v>41580.456412037034</v>
      </c>
      <c r="X291" s="17" t="str">
        <f t="shared" si="53"/>
        <v>October</v>
      </c>
      <c r="Y291" t="str">
        <f t="shared" si="54"/>
        <v>2013</v>
      </c>
    </row>
    <row r="292" spans="1:25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44"/>
        <v>106.68444444444445</v>
      </c>
      <c r="P292" s="8">
        <f t="shared" si="45"/>
        <v>28.576190476190476</v>
      </c>
      <c r="Q292" t="str">
        <f t="shared" si="46"/>
        <v>film &amp; video</v>
      </c>
      <c r="R292" t="str">
        <f t="shared" si="47"/>
        <v>documentary</v>
      </c>
      <c r="S292">
        <f t="shared" si="48"/>
        <v>24</v>
      </c>
      <c r="T292">
        <f t="shared" si="49"/>
        <v>13</v>
      </c>
      <c r="U292">
        <f t="shared" si="50"/>
        <v>11</v>
      </c>
      <c r="V292" s="12">
        <f t="shared" si="51"/>
        <v>40526.36917824074</v>
      </c>
      <c r="W292" s="12">
        <f t="shared" si="52"/>
        <v>40576.332638888889</v>
      </c>
      <c r="X292" s="17" t="str">
        <f t="shared" si="53"/>
        <v>December</v>
      </c>
      <c r="Y292" t="str">
        <f t="shared" si="54"/>
        <v>2010</v>
      </c>
    </row>
    <row r="293" spans="1:25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44"/>
        <v>120.02</v>
      </c>
      <c r="P293" s="8">
        <f t="shared" si="45"/>
        <v>46.8828125</v>
      </c>
      <c r="Q293" t="str">
        <f t="shared" si="46"/>
        <v>film &amp; video</v>
      </c>
      <c r="R293" t="str">
        <f t="shared" si="47"/>
        <v>documentary</v>
      </c>
      <c r="S293">
        <f t="shared" si="48"/>
        <v>24</v>
      </c>
      <c r="T293">
        <f t="shared" si="49"/>
        <v>13</v>
      </c>
      <c r="U293">
        <f t="shared" si="50"/>
        <v>11</v>
      </c>
      <c r="V293" s="12">
        <f t="shared" si="51"/>
        <v>41376.769050925926</v>
      </c>
      <c r="W293" s="12">
        <f t="shared" si="52"/>
        <v>41395.000694444447</v>
      </c>
      <c r="X293" s="17" t="str">
        <f t="shared" si="53"/>
        <v>April</v>
      </c>
      <c r="Y293" t="str">
        <f t="shared" si="54"/>
        <v>2013</v>
      </c>
    </row>
    <row r="294" spans="1:25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44"/>
        <v>101.50693333333334</v>
      </c>
      <c r="P294" s="8">
        <f t="shared" si="45"/>
        <v>154.42231237322514</v>
      </c>
      <c r="Q294" t="str">
        <f t="shared" si="46"/>
        <v>film &amp; video</v>
      </c>
      <c r="R294" t="str">
        <f t="shared" si="47"/>
        <v>documentary</v>
      </c>
      <c r="S294">
        <f t="shared" si="48"/>
        <v>24</v>
      </c>
      <c r="T294">
        <f t="shared" si="49"/>
        <v>13</v>
      </c>
      <c r="U294">
        <f t="shared" si="50"/>
        <v>11</v>
      </c>
      <c r="V294" s="12">
        <f t="shared" si="51"/>
        <v>40812.803229166668</v>
      </c>
      <c r="W294" s="12">
        <f t="shared" si="52"/>
        <v>40845.165972222225</v>
      </c>
      <c r="X294" s="17" t="str">
        <f t="shared" si="53"/>
        <v>September</v>
      </c>
      <c r="Y294" t="str">
        <f t="shared" si="54"/>
        <v>2011</v>
      </c>
    </row>
    <row r="295" spans="1:25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44"/>
        <v>101.38461538461539</v>
      </c>
      <c r="P295" s="8">
        <f t="shared" si="45"/>
        <v>201.22137404580153</v>
      </c>
      <c r="Q295" t="str">
        <f t="shared" si="46"/>
        <v>film &amp; video</v>
      </c>
      <c r="R295" t="str">
        <f t="shared" si="47"/>
        <v>documentary</v>
      </c>
      <c r="S295">
        <f t="shared" si="48"/>
        <v>24</v>
      </c>
      <c r="T295">
        <f t="shared" si="49"/>
        <v>13</v>
      </c>
      <c r="U295">
        <f t="shared" si="50"/>
        <v>11</v>
      </c>
      <c r="V295" s="12">
        <f t="shared" si="51"/>
        <v>41719.667986111112</v>
      </c>
      <c r="W295" s="12">
        <f t="shared" si="52"/>
        <v>41749.667986111112</v>
      </c>
      <c r="X295" s="17" t="str">
        <f t="shared" si="53"/>
        <v>March</v>
      </c>
      <c r="Y295" t="str">
        <f t="shared" si="54"/>
        <v>2014</v>
      </c>
    </row>
    <row r="296" spans="1:25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44"/>
        <v>100</v>
      </c>
      <c r="P296" s="8">
        <f t="shared" si="45"/>
        <v>100</v>
      </c>
      <c r="Q296" t="str">
        <f t="shared" si="46"/>
        <v>film &amp; video</v>
      </c>
      <c r="R296" t="str">
        <f t="shared" si="47"/>
        <v>documentary</v>
      </c>
      <c r="S296">
        <f t="shared" si="48"/>
        <v>24</v>
      </c>
      <c r="T296">
        <f t="shared" si="49"/>
        <v>13</v>
      </c>
      <c r="U296">
        <f t="shared" si="50"/>
        <v>11</v>
      </c>
      <c r="V296" s="12">
        <f t="shared" si="51"/>
        <v>40343.084421296298</v>
      </c>
      <c r="W296" s="12">
        <f t="shared" si="52"/>
        <v>40378.666666666664</v>
      </c>
      <c r="X296" s="17" t="str">
        <f t="shared" si="53"/>
        <v>June</v>
      </c>
      <c r="Y296" t="str">
        <f t="shared" si="54"/>
        <v>2010</v>
      </c>
    </row>
    <row r="297" spans="1:25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44"/>
        <v>133.10911999999999</v>
      </c>
      <c r="P297" s="8">
        <f t="shared" si="45"/>
        <v>100.08204511278196</v>
      </c>
      <c r="Q297" t="str">
        <f t="shared" si="46"/>
        <v>film &amp; video</v>
      </c>
      <c r="R297" t="str">
        <f t="shared" si="47"/>
        <v>documentary</v>
      </c>
      <c r="S297">
        <f t="shared" si="48"/>
        <v>24</v>
      </c>
      <c r="T297">
        <f t="shared" si="49"/>
        <v>13</v>
      </c>
      <c r="U297">
        <f t="shared" si="50"/>
        <v>11</v>
      </c>
      <c r="V297" s="12">
        <f t="shared" si="51"/>
        <v>41519.004733796297</v>
      </c>
      <c r="W297" s="12">
        <f t="shared" si="52"/>
        <v>41579</v>
      </c>
      <c r="X297" s="17" t="str">
        <f t="shared" si="53"/>
        <v>September</v>
      </c>
      <c r="Y297" t="str">
        <f t="shared" si="54"/>
        <v>2013</v>
      </c>
    </row>
    <row r="298" spans="1:25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44"/>
        <v>118.72620000000001</v>
      </c>
      <c r="P298" s="8">
        <f t="shared" si="45"/>
        <v>230.08953488372092</v>
      </c>
      <c r="Q298" t="str">
        <f t="shared" si="46"/>
        <v>film &amp; video</v>
      </c>
      <c r="R298" t="str">
        <f t="shared" si="47"/>
        <v>documentary</v>
      </c>
      <c r="S298">
        <f t="shared" si="48"/>
        <v>24</v>
      </c>
      <c r="T298">
        <f t="shared" si="49"/>
        <v>13</v>
      </c>
      <c r="U298">
        <f t="shared" si="50"/>
        <v>11</v>
      </c>
      <c r="V298" s="12">
        <f t="shared" si="51"/>
        <v>41134.475497685184</v>
      </c>
      <c r="W298" s="12">
        <f t="shared" si="52"/>
        <v>41159.475497685184</v>
      </c>
      <c r="X298" s="17" t="str">
        <f t="shared" si="53"/>
        <v>August</v>
      </c>
      <c r="Y298" t="str">
        <f t="shared" si="54"/>
        <v>2012</v>
      </c>
    </row>
    <row r="299" spans="1:25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44"/>
        <v>100.64</v>
      </c>
      <c r="P299" s="8">
        <f t="shared" si="45"/>
        <v>141.74647887323943</v>
      </c>
      <c r="Q299" t="str">
        <f t="shared" si="46"/>
        <v>film &amp; video</v>
      </c>
      <c r="R299" t="str">
        <f t="shared" si="47"/>
        <v>documentary</v>
      </c>
      <c r="S299">
        <f t="shared" si="48"/>
        <v>24</v>
      </c>
      <c r="T299">
        <f t="shared" si="49"/>
        <v>13</v>
      </c>
      <c r="U299">
        <f t="shared" si="50"/>
        <v>11</v>
      </c>
      <c r="V299" s="12">
        <f t="shared" si="51"/>
        <v>42089.72802083334</v>
      </c>
      <c r="W299" s="12">
        <f t="shared" si="52"/>
        <v>42125.165972222225</v>
      </c>
      <c r="X299" s="17" t="str">
        <f t="shared" si="53"/>
        <v>March</v>
      </c>
      <c r="Y299" t="str">
        <f t="shared" si="54"/>
        <v>2015</v>
      </c>
    </row>
    <row r="300" spans="1:25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44"/>
        <v>108.93241269841269</v>
      </c>
      <c r="P300" s="8">
        <f t="shared" si="45"/>
        <v>56.344351395730705</v>
      </c>
      <c r="Q300" t="str">
        <f t="shared" si="46"/>
        <v>film &amp; video</v>
      </c>
      <c r="R300" t="str">
        <f t="shared" si="47"/>
        <v>documentary</v>
      </c>
      <c r="S300">
        <f t="shared" si="48"/>
        <v>24</v>
      </c>
      <c r="T300">
        <f t="shared" si="49"/>
        <v>13</v>
      </c>
      <c r="U300">
        <f t="shared" si="50"/>
        <v>11</v>
      </c>
      <c r="V300" s="12">
        <f t="shared" si="51"/>
        <v>41709.463518518518</v>
      </c>
      <c r="W300" s="12">
        <f t="shared" si="52"/>
        <v>41768.875</v>
      </c>
      <c r="X300" s="17" t="str">
        <f t="shared" si="53"/>
        <v>March</v>
      </c>
      <c r="Y300" t="str">
        <f t="shared" si="54"/>
        <v>2014</v>
      </c>
    </row>
    <row r="301" spans="1:25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44"/>
        <v>178.95250000000001</v>
      </c>
      <c r="P301" s="8">
        <f t="shared" si="45"/>
        <v>73.341188524590166</v>
      </c>
      <c r="Q301" t="str">
        <f t="shared" si="46"/>
        <v>film &amp; video</v>
      </c>
      <c r="R301" t="str">
        <f t="shared" si="47"/>
        <v>documentary</v>
      </c>
      <c r="S301">
        <f t="shared" si="48"/>
        <v>24</v>
      </c>
      <c r="T301">
        <f t="shared" si="49"/>
        <v>13</v>
      </c>
      <c r="U301">
        <f t="shared" si="50"/>
        <v>11</v>
      </c>
      <c r="V301" s="12">
        <f t="shared" si="51"/>
        <v>40469.225231481483</v>
      </c>
      <c r="W301" s="12">
        <f t="shared" si="52"/>
        <v>40499.266898148147</v>
      </c>
      <c r="X301" s="17" t="str">
        <f t="shared" si="53"/>
        <v>October</v>
      </c>
      <c r="Y301" t="str">
        <f t="shared" si="54"/>
        <v>2010</v>
      </c>
    </row>
    <row r="302" spans="1:25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44"/>
        <v>101.72264</v>
      </c>
      <c r="P302" s="8">
        <f t="shared" si="45"/>
        <v>85.337785234899329</v>
      </c>
      <c r="Q302" t="str">
        <f t="shared" si="46"/>
        <v>film &amp; video</v>
      </c>
      <c r="R302" t="str">
        <f t="shared" si="47"/>
        <v>documentary</v>
      </c>
      <c r="S302">
        <f t="shared" si="48"/>
        <v>24</v>
      </c>
      <c r="T302">
        <f t="shared" si="49"/>
        <v>13</v>
      </c>
      <c r="U302">
        <f t="shared" si="50"/>
        <v>11</v>
      </c>
      <c r="V302" s="12">
        <f t="shared" si="51"/>
        <v>40626.959930555553</v>
      </c>
      <c r="W302" s="12">
        <f t="shared" si="52"/>
        <v>40657.959930555553</v>
      </c>
      <c r="X302" s="17" t="str">
        <f t="shared" si="53"/>
        <v>March</v>
      </c>
      <c r="Y302" t="str">
        <f t="shared" si="54"/>
        <v>2011</v>
      </c>
    </row>
    <row r="303" spans="1:25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44"/>
        <v>118.73499999999999</v>
      </c>
      <c r="P303" s="8">
        <f t="shared" si="45"/>
        <v>61.496215139442228</v>
      </c>
      <c r="Q303" t="str">
        <f t="shared" si="46"/>
        <v>film &amp; video</v>
      </c>
      <c r="R303" t="str">
        <f t="shared" si="47"/>
        <v>documentary</v>
      </c>
      <c r="S303">
        <f t="shared" si="48"/>
        <v>24</v>
      </c>
      <c r="T303">
        <f t="shared" si="49"/>
        <v>13</v>
      </c>
      <c r="U303">
        <f t="shared" si="50"/>
        <v>11</v>
      </c>
      <c r="V303" s="12">
        <f t="shared" si="51"/>
        <v>41312.737673611111</v>
      </c>
      <c r="W303" s="12">
        <f t="shared" si="52"/>
        <v>41352.696006944447</v>
      </c>
      <c r="X303" s="17" t="str">
        <f t="shared" si="53"/>
        <v>February</v>
      </c>
      <c r="Y303" t="str">
        <f t="shared" si="54"/>
        <v>2013</v>
      </c>
    </row>
    <row r="304" spans="1:25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44"/>
        <v>100.46</v>
      </c>
      <c r="P304" s="8">
        <f t="shared" si="45"/>
        <v>93.018518518518519</v>
      </c>
      <c r="Q304" t="str">
        <f t="shared" si="46"/>
        <v>film &amp; video</v>
      </c>
      <c r="R304" t="str">
        <f t="shared" si="47"/>
        <v>documentary</v>
      </c>
      <c r="S304">
        <f t="shared" si="48"/>
        <v>24</v>
      </c>
      <c r="T304">
        <f t="shared" si="49"/>
        <v>13</v>
      </c>
      <c r="U304">
        <f t="shared" si="50"/>
        <v>11</v>
      </c>
      <c r="V304" s="12">
        <f t="shared" si="51"/>
        <v>40933.856921296298</v>
      </c>
      <c r="W304" s="12">
        <f t="shared" si="52"/>
        <v>40963.856921296298</v>
      </c>
      <c r="X304" s="17" t="str">
        <f t="shared" si="53"/>
        <v>January</v>
      </c>
      <c r="Y304" t="str">
        <f t="shared" si="54"/>
        <v>2012</v>
      </c>
    </row>
    <row r="305" spans="1:25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44"/>
        <v>137.46666666666667</v>
      </c>
      <c r="P305" s="8">
        <f t="shared" si="45"/>
        <v>50.292682926829265</v>
      </c>
      <c r="Q305" t="str">
        <f t="shared" si="46"/>
        <v>film &amp; video</v>
      </c>
      <c r="R305" t="str">
        <f t="shared" si="47"/>
        <v>documentary</v>
      </c>
      <c r="S305">
        <f t="shared" si="48"/>
        <v>24</v>
      </c>
      <c r="T305">
        <f t="shared" si="49"/>
        <v>13</v>
      </c>
      <c r="U305">
        <f t="shared" si="50"/>
        <v>11</v>
      </c>
      <c r="V305" s="12">
        <f t="shared" si="51"/>
        <v>41032.071134259262</v>
      </c>
      <c r="W305" s="12">
        <f t="shared" si="52"/>
        <v>41062.071134259262</v>
      </c>
      <c r="X305" s="17" t="str">
        <f t="shared" si="53"/>
        <v>May</v>
      </c>
      <c r="Y305" t="str">
        <f t="shared" si="54"/>
        <v>2012</v>
      </c>
    </row>
    <row r="306" spans="1:25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44"/>
        <v>231.64705882352939</v>
      </c>
      <c r="P306" s="8">
        <f t="shared" si="45"/>
        <v>106.43243243243244</v>
      </c>
      <c r="Q306" t="str">
        <f t="shared" si="46"/>
        <v>film &amp; video</v>
      </c>
      <c r="R306" t="str">
        <f t="shared" si="47"/>
        <v>documentary</v>
      </c>
      <c r="S306">
        <f t="shared" si="48"/>
        <v>24</v>
      </c>
      <c r="T306">
        <f t="shared" si="49"/>
        <v>13</v>
      </c>
      <c r="U306">
        <f t="shared" si="50"/>
        <v>11</v>
      </c>
      <c r="V306" s="12">
        <f t="shared" si="51"/>
        <v>41114.094872685186</v>
      </c>
      <c r="W306" s="12">
        <f t="shared" si="52"/>
        <v>41153.083333333336</v>
      </c>
      <c r="X306" s="17" t="str">
        <f t="shared" si="53"/>
        <v>July</v>
      </c>
      <c r="Y306" t="str">
        <f t="shared" si="54"/>
        <v>2012</v>
      </c>
    </row>
    <row r="307" spans="1:25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44"/>
        <v>130.33333333333331</v>
      </c>
      <c r="P307" s="8">
        <f t="shared" si="45"/>
        <v>51.719576719576722</v>
      </c>
      <c r="Q307" t="str">
        <f t="shared" si="46"/>
        <v>film &amp; video</v>
      </c>
      <c r="R307" t="str">
        <f t="shared" si="47"/>
        <v>documentary</v>
      </c>
      <c r="S307">
        <f t="shared" si="48"/>
        <v>24</v>
      </c>
      <c r="T307">
        <f t="shared" si="49"/>
        <v>13</v>
      </c>
      <c r="U307">
        <f t="shared" si="50"/>
        <v>11</v>
      </c>
      <c r="V307" s="12">
        <f t="shared" si="51"/>
        <v>40948.630196759259</v>
      </c>
      <c r="W307" s="12">
        <f t="shared" si="52"/>
        <v>40978.630196759259</v>
      </c>
      <c r="X307" s="17" t="str">
        <f t="shared" si="53"/>
        <v>February</v>
      </c>
      <c r="Y307" t="str">
        <f t="shared" si="54"/>
        <v>2012</v>
      </c>
    </row>
    <row r="308" spans="1:25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44"/>
        <v>292.89999999999998</v>
      </c>
      <c r="P308" s="8">
        <f t="shared" si="45"/>
        <v>36.612499999999997</v>
      </c>
      <c r="Q308" t="str">
        <f t="shared" si="46"/>
        <v>film &amp; video</v>
      </c>
      <c r="R308" t="str">
        <f t="shared" si="47"/>
        <v>documentary</v>
      </c>
      <c r="S308">
        <f t="shared" si="48"/>
        <v>24</v>
      </c>
      <c r="T308">
        <f t="shared" si="49"/>
        <v>13</v>
      </c>
      <c r="U308">
        <f t="shared" si="50"/>
        <v>11</v>
      </c>
      <c r="V308" s="12">
        <f t="shared" si="51"/>
        <v>41333.837187500001</v>
      </c>
      <c r="W308" s="12">
        <f t="shared" si="52"/>
        <v>41353.795520833337</v>
      </c>
      <c r="X308" s="17" t="str">
        <f t="shared" si="53"/>
        <v>February</v>
      </c>
      <c r="Y308" t="str">
        <f t="shared" si="54"/>
        <v>2013</v>
      </c>
    </row>
    <row r="309" spans="1:25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44"/>
        <v>111.31818181818183</v>
      </c>
      <c r="P309" s="8">
        <f t="shared" si="45"/>
        <v>42.517361111111114</v>
      </c>
      <c r="Q309" t="str">
        <f t="shared" si="46"/>
        <v>film &amp; video</v>
      </c>
      <c r="R309" t="str">
        <f t="shared" si="47"/>
        <v>documentary</v>
      </c>
      <c r="S309">
        <f t="shared" si="48"/>
        <v>24</v>
      </c>
      <c r="T309">
        <f t="shared" si="49"/>
        <v>13</v>
      </c>
      <c r="U309">
        <f t="shared" si="50"/>
        <v>11</v>
      </c>
      <c r="V309" s="12">
        <f t="shared" si="51"/>
        <v>41282.944456018515</v>
      </c>
      <c r="W309" s="12">
        <f t="shared" si="52"/>
        <v>41312.944456018515</v>
      </c>
      <c r="X309" s="17" t="str">
        <f t="shared" si="53"/>
        <v>January</v>
      </c>
      <c r="Y309" t="str">
        <f t="shared" si="54"/>
        <v>2013</v>
      </c>
    </row>
    <row r="310" spans="1:25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44"/>
        <v>105.56666666666668</v>
      </c>
      <c r="P310" s="8">
        <f t="shared" si="45"/>
        <v>62.712871287128714</v>
      </c>
      <c r="Q310" t="str">
        <f t="shared" si="46"/>
        <v>film &amp; video</v>
      </c>
      <c r="R310" t="str">
        <f t="shared" si="47"/>
        <v>documentary</v>
      </c>
      <c r="S310">
        <f t="shared" si="48"/>
        <v>24</v>
      </c>
      <c r="T310">
        <f t="shared" si="49"/>
        <v>13</v>
      </c>
      <c r="U310">
        <f t="shared" si="50"/>
        <v>11</v>
      </c>
      <c r="V310" s="12">
        <f t="shared" si="51"/>
        <v>40567.694560185184</v>
      </c>
      <c r="W310" s="12">
        <f t="shared" si="52"/>
        <v>40612.694560185184</v>
      </c>
      <c r="X310" s="17" t="str">
        <f t="shared" si="53"/>
        <v>January</v>
      </c>
      <c r="Y310" t="str">
        <f t="shared" si="54"/>
        <v>2011</v>
      </c>
    </row>
    <row r="311" spans="1:25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44"/>
        <v>118.94444444444446</v>
      </c>
      <c r="P311" s="8">
        <f t="shared" si="45"/>
        <v>89.957983193277315</v>
      </c>
      <c r="Q311" t="str">
        <f t="shared" si="46"/>
        <v>film &amp; video</v>
      </c>
      <c r="R311" t="str">
        <f t="shared" si="47"/>
        <v>documentary</v>
      </c>
      <c r="S311">
        <f t="shared" si="48"/>
        <v>24</v>
      </c>
      <c r="T311">
        <f t="shared" si="49"/>
        <v>13</v>
      </c>
      <c r="U311">
        <f t="shared" si="50"/>
        <v>11</v>
      </c>
      <c r="V311" s="12">
        <f t="shared" si="51"/>
        <v>41134.751550925925</v>
      </c>
      <c r="W311" s="12">
        <f t="shared" si="52"/>
        <v>41155.751550925925</v>
      </c>
      <c r="X311" s="17" t="str">
        <f t="shared" si="53"/>
        <v>August</v>
      </c>
      <c r="Y311" t="str">
        <f t="shared" si="54"/>
        <v>2012</v>
      </c>
    </row>
    <row r="312" spans="1:25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44"/>
        <v>104.129</v>
      </c>
      <c r="P312" s="8">
        <f t="shared" si="45"/>
        <v>28.924722222222222</v>
      </c>
      <c r="Q312" t="str">
        <f t="shared" si="46"/>
        <v>film &amp; video</v>
      </c>
      <c r="R312" t="str">
        <f t="shared" si="47"/>
        <v>documentary</v>
      </c>
      <c r="S312">
        <f t="shared" si="48"/>
        <v>24</v>
      </c>
      <c r="T312">
        <f t="shared" si="49"/>
        <v>13</v>
      </c>
      <c r="U312">
        <f t="shared" si="50"/>
        <v>11</v>
      </c>
      <c r="V312" s="12">
        <f t="shared" si="51"/>
        <v>40821.183136574073</v>
      </c>
      <c r="W312" s="12">
        <f t="shared" si="52"/>
        <v>40836.083333333336</v>
      </c>
      <c r="X312" s="17" t="str">
        <f t="shared" si="53"/>
        <v>October</v>
      </c>
      <c r="Y312" t="str">
        <f t="shared" si="54"/>
        <v>2011</v>
      </c>
    </row>
    <row r="313" spans="1:25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44"/>
        <v>104.10165000000001</v>
      </c>
      <c r="P313" s="8">
        <f t="shared" si="45"/>
        <v>138.8022</v>
      </c>
      <c r="Q313" t="str">
        <f t="shared" si="46"/>
        <v>film &amp; video</v>
      </c>
      <c r="R313" t="str">
        <f t="shared" si="47"/>
        <v>documentary</v>
      </c>
      <c r="S313">
        <f t="shared" si="48"/>
        <v>24</v>
      </c>
      <c r="T313">
        <f t="shared" si="49"/>
        <v>13</v>
      </c>
      <c r="U313">
        <f t="shared" si="50"/>
        <v>11</v>
      </c>
      <c r="V313" s="12">
        <f t="shared" si="51"/>
        <v>40868.219814814816</v>
      </c>
      <c r="W313" s="12">
        <f t="shared" si="52"/>
        <v>40909.332638888889</v>
      </c>
      <c r="X313" s="17" t="str">
        <f t="shared" si="53"/>
        <v>November</v>
      </c>
      <c r="Y313" t="str">
        <f t="shared" si="54"/>
        <v>2011</v>
      </c>
    </row>
    <row r="314" spans="1:25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44"/>
        <v>111.87499999999999</v>
      </c>
      <c r="P314" s="8">
        <f t="shared" si="45"/>
        <v>61.301369863013697</v>
      </c>
      <c r="Q314" t="str">
        <f t="shared" si="46"/>
        <v>film &amp; video</v>
      </c>
      <c r="R314" t="str">
        <f t="shared" si="47"/>
        <v>documentary</v>
      </c>
      <c r="S314">
        <f t="shared" si="48"/>
        <v>24</v>
      </c>
      <c r="T314">
        <f t="shared" si="49"/>
        <v>13</v>
      </c>
      <c r="U314">
        <f t="shared" si="50"/>
        <v>11</v>
      </c>
      <c r="V314" s="12">
        <f t="shared" si="51"/>
        <v>41348.877685185187</v>
      </c>
      <c r="W314" s="12">
        <f t="shared" si="52"/>
        <v>41378.877685185187</v>
      </c>
      <c r="X314" s="17" t="str">
        <f t="shared" si="53"/>
        <v>March</v>
      </c>
      <c r="Y314" t="str">
        <f t="shared" si="54"/>
        <v>2013</v>
      </c>
    </row>
    <row r="315" spans="1:25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44"/>
        <v>104.73529411764706</v>
      </c>
      <c r="P315" s="8">
        <f t="shared" si="45"/>
        <v>80.202702702702709</v>
      </c>
      <c r="Q315" t="str">
        <f t="shared" si="46"/>
        <v>film &amp; video</v>
      </c>
      <c r="R315" t="str">
        <f t="shared" si="47"/>
        <v>documentary</v>
      </c>
      <c r="S315">
        <f t="shared" si="48"/>
        <v>24</v>
      </c>
      <c r="T315">
        <f t="shared" si="49"/>
        <v>13</v>
      </c>
      <c r="U315">
        <f t="shared" si="50"/>
        <v>11</v>
      </c>
      <c r="V315" s="12">
        <f t="shared" si="51"/>
        <v>40357.227939814817</v>
      </c>
      <c r="W315" s="12">
        <f t="shared" si="52"/>
        <v>40401.665972222225</v>
      </c>
      <c r="X315" s="17" t="str">
        <f t="shared" si="53"/>
        <v>June</v>
      </c>
      <c r="Y315" t="str">
        <f t="shared" si="54"/>
        <v>2010</v>
      </c>
    </row>
    <row r="316" spans="1:25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44"/>
        <v>385.15000000000003</v>
      </c>
      <c r="P316" s="8">
        <f t="shared" si="45"/>
        <v>32.095833333333331</v>
      </c>
      <c r="Q316" t="str">
        <f t="shared" si="46"/>
        <v>film &amp; video</v>
      </c>
      <c r="R316" t="str">
        <f t="shared" si="47"/>
        <v>documentary</v>
      </c>
      <c r="S316">
        <f t="shared" si="48"/>
        <v>24</v>
      </c>
      <c r="T316">
        <f t="shared" si="49"/>
        <v>13</v>
      </c>
      <c r="U316">
        <f t="shared" si="50"/>
        <v>11</v>
      </c>
      <c r="V316" s="12">
        <f t="shared" si="51"/>
        <v>41304.833194444444</v>
      </c>
      <c r="W316" s="12">
        <f t="shared" si="52"/>
        <v>41334.833194444444</v>
      </c>
      <c r="X316" s="17" t="str">
        <f t="shared" si="53"/>
        <v>January</v>
      </c>
      <c r="Y316" t="str">
        <f t="shared" si="54"/>
        <v>2013</v>
      </c>
    </row>
    <row r="317" spans="1:25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44"/>
        <v>101.248</v>
      </c>
      <c r="P317" s="8">
        <f t="shared" si="45"/>
        <v>200.88888888888889</v>
      </c>
      <c r="Q317" t="str">
        <f t="shared" si="46"/>
        <v>film &amp; video</v>
      </c>
      <c r="R317" t="str">
        <f t="shared" si="47"/>
        <v>documentary</v>
      </c>
      <c r="S317">
        <f t="shared" si="48"/>
        <v>24</v>
      </c>
      <c r="T317">
        <f t="shared" si="49"/>
        <v>13</v>
      </c>
      <c r="U317">
        <f t="shared" si="50"/>
        <v>11</v>
      </c>
      <c r="V317" s="12">
        <f t="shared" si="51"/>
        <v>41113.77238425926</v>
      </c>
      <c r="W317" s="12">
        <f t="shared" si="52"/>
        <v>41143.77238425926</v>
      </c>
      <c r="X317" s="17" t="str">
        <f t="shared" si="53"/>
        <v>July</v>
      </c>
      <c r="Y317" t="str">
        <f t="shared" si="54"/>
        <v>2012</v>
      </c>
    </row>
    <row r="318" spans="1:25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44"/>
        <v>113.77333333333333</v>
      </c>
      <c r="P318" s="8">
        <f t="shared" si="45"/>
        <v>108.01265822784811</v>
      </c>
      <c r="Q318" t="str">
        <f t="shared" si="46"/>
        <v>film &amp; video</v>
      </c>
      <c r="R318" t="str">
        <f t="shared" si="47"/>
        <v>documentary</v>
      </c>
      <c r="S318">
        <f t="shared" si="48"/>
        <v>24</v>
      </c>
      <c r="T318">
        <f t="shared" si="49"/>
        <v>13</v>
      </c>
      <c r="U318">
        <f t="shared" si="50"/>
        <v>11</v>
      </c>
      <c r="V318" s="12">
        <f t="shared" si="51"/>
        <v>41950.923576388886</v>
      </c>
      <c r="W318" s="12">
        <f t="shared" si="52"/>
        <v>41984.207638888889</v>
      </c>
      <c r="X318" s="17" t="str">
        <f t="shared" si="53"/>
        <v>November</v>
      </c>
      <c r="Y318" t="str">
        <f t="shared" si="54"/>
        <v>2014</v>
      </c>
    </row>
    <row r="319" spans="1:25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44"/>
        <v>100.80333333333333</v>
      </c>
      <c r="P319" s="8">
        <f t="shared" si="45"/>
        <v>95.699367088607602</v>
      </c>
      <c r="Q319" t="str">
        <f t="shared" si="46"/>
        <v>film &amp; video</v>
      </c>
      <c r="R319" t="str">
        <f t="shared" si="47"/>
        <v>documentary</v>
      </c>
      <c r="S319">
        <f t="shared" si="48"/>
        <v>24</v>
      </c>
      <c r="T319">
        <f t="shared" si="49"/>
        <v>13</v>
      </c>
      <c r="U319">
        <f t="shared" si="50"/>
        <v>11</v>
      </c>
      <c r="V319" s="12">
        <f t="shared" si="51"/>
        <v>41589.676886574074</v>
      </c>
      <c r="W319" s="12">
        <f t="shared" si="52"/>
        <v>41619.676886574074</v>
      </c>
      <c r="X319" s="17" t="str">
        <f t="shared" si="53"/>
        <v>November</v>
      </c>
      <c r="Y319" t="str">
        <f t="shared" si="54"/>
        <v>2013</v>
      </c>
    </row>
    <row r="320" spans="1:25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44"/>
        <v>283.32</v>
      </c>
      <c r="P320" s="8">
        <f t="shared" si="45"/>
        <v>49.880281690140848</v>
      </c>
      <c r="Q320" t="str">
        <f t="shared" si="46"/>
        <v>film &amp; video</v>
      </c>
      <c r="R320" t="str">
        <f t="shared" si="47"/>
        <v>documentary</v>
      </c>
      <c r="S320">
        <f t="shared" si="48"/>
        <v>24</v>
      </c>
      <c r="T320">
        <f t="shared" si="49"/>
        <v>13</v>
      </c>
      <c r="U320">
        <f t="shared" si="50"/>
        <v>11</v>
      </c>
      <c r="V320" s="12">
        <f t="shared" si="51"/>
        <v>41330.038784722223</v>
      </c>
      <c r="W320" s="12">
        <f t="shared" si="52"/>
        <v>41359.997118055559</v>
      </c>
      <c r="X320" s="17" t="str">
        <f t="shared" si="53"/>
        <v>February</v>
      </c>
      <c r="Y320" t="str">
        <f t="shared" si="54"/>
        <v>2013</v>
      </c>
    </row>
    <row r="321" spans="1:25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44"/>
        <v>112.68</v>
      </c>
      <c r="P321" s="8">
        <f t="shared" si="45"/>
        <v>110.47058823529412</v>
      </c>
      <c r="Q321" t="str">
        <f t="shared" si="46"/>
        <v>film &amp; video</v>
      </c>
      <c r="R321" t="str">
        <f t="shared" si="47"/>
        <v>documentary</v>
      </c>
      <c r="S321">
        <f t="shared" si="48"/>
        <v>24</v>
      </c>
      <c r="T321">
        <f t="shared" si="49"/>
        <v>13</v>
      </c>
      <c r="U321">
        <f t="shared" si="50"/>
        <v>11</v>
      </c>
      <c r="V321" s="12">
        <f t="shared" si="51"/>
        <v>40123.83829861111</v>
      </c>
      <c r="W321" s="12">
        <f t="shared" si="52"/>
        <v>40211.332638888889</v>
      </c>
      <c r="X321" s="17" t="str">
        <f t="shared" si="53"/>
        <v>November</v>
      </c>
      <c r="Y321" t="str">
        <f t="shared" si="54"/>
        <v>2009</v>
      </c>
    </row>
    <row r="322" spans="1:25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55">E322/D322*100</f>
        <v>106.58000000000001</v>
      </c>
      <c r="P322" s="8">
        <f t="shared" ref="P322:P385" si="56">E322/L322</f>
        <v>134.91139240506328</v>
      </c>
      <c r="Q322" t="str">
        <f t="shared" ref="Q322:Q385" si="57">LEFT(N322,T322-1)</f>
        <v>film &amp; video</v>
      </c>
      <c r="R322" t="str">
        <f t="shared" ref="R322:R385" si="58">RIGHT(N322,U322)</f>
        <v>documentary</v>
      </c>
      <c r="S322">
        <f t="shared" ref="S322:S385" si="59">LEN(N322)</f>
        <v>24</v>
      </c>
      <c r="T322">
        <f t="shared" ref="T322:T385" si="60">FIND("/",N322)</f>
        <v>13</v>
      </c>
      <c r="U322">
        <f t="shared" ref="U322:U385" si="61">S322-T322</f>
        <v>11</v>
      </c>
      <c r="V322" s="12">
        <f t="shared" ref="V322:V385" si="62">(((J322/60)/60)/24)+DATE(1970,1,1)</f>
        <v>42331.551307870366</v>
      </c>
      <c r="W322" s="12">
        <f t="shared" ref="W322:W385" si="63">(((I322/60)/60)/24)+DATE(1970,1,1)</f>
        <v>42360.958333333328</v>
      </c>
      <c r="X322" s="17" t="str">
        <f t="shared" ref="X322:X385" si="64">TEXT(V322,"mmmm")</f>
        <v>November</v>
      </c>
      <c r="Y322" t="str">
        <f t="shared" ref="Y322:Y385" si="65">TEXT(V322,"yyyy")</f>
        <v>2015</v>
      </c>
    </row>
    <row r="323" spans="1:25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55"/>
        <v>102.66285714285715</v>
      </c>
      <c r="P323" s="8">
        <f t="shared" si="56"/>
        <v>106.62314540059347</v>
      </c>
      <c r="Q323" t="str">
        <f t="shared" si="57"/>
        <v>film &amp; video</v>
      </c>
      <c r="R323" t="str">
        <f t="shared" si="58"/>
        <v>documentary</v>
      </c>
      <c r="S323">
        <f t="shared" si="59"/>
        <v>24</v>
      </c>
      <c r="T323">
        <f t="shared" si="60"/>
        <v>13</v>
      </c>
      <c r="U323">
        <f t="shared" si="61"/>
        <v>11</v>
      </c>
      <c r="V323" s="12">
        <f t="shared" si="62"/>
        <v>42647.446597222224</v>
      </c>
      <c r="W323" s="12">
        <f t="shared" si="63"/>
        <v>42682.488263888896</v>
      </c>
      <c r="X323" s="17" t="str">
        <f t="shared" si="64"/>
        <v>October</v>
      </c>
      <c r="Y323" t="str">
        <f t="shared" si="65"/>
        <v>2016</v>
      </c>
    </row>
    <row r="324" spans="1:25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55"/>
        <v>107.91200000000001</v>
      </c>
      <c r="P324" s="8">
        <f t="shared" si="56"/>
        <v>145.04301075268816</v>
      </c>
      <c r="Q324" t="str">
        <f t="shared" si="57"/>
        <v>film &amp; video</v>
      </c>
      <c r="R324" t="str">
        <f t="shared" si="58"/>
        <v>documentary</v>
      </c>
      <c r="S324">
        <f t="shared" si="59"/>
        <v>24</v>
      </c>
      <c r="T324">
        <f t="shared" si="60"/>
        <v>13</v>
      </c>
      <c r="U324">
        <f t="shared" si="61"/>
        <v>11</v>
      </c>
      <c r="V324" s="12">
        <f t="shared" si="62"/>
        <v>42473.57</v>
      </c>
      <c r="W324" s="12">
        <f t="shared" si="63"/>
        <v>42503.57</v>
      </c>
      <c r="X324" s="17" t="str">
        <f t="shared" si="64"/>
        <v>April</v>
      </c>
      <c r="Y324" t="str">
        <f t="shared" si="65"/>
        <v>2016</v>
      </c>
    </row>
    <row r="325" spans="1:25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55"/>
        <v>123.07407407407408</v>
      </c>
      <c r="P325" s="8">
        <f t="shared" si="56"/>
        <v>114.58620689655173</v>
      </c>
      <c r="Q325" t="str">
        <f t="shared" si="57"/>
        <v>film &amp; video</v>
      </c>
      <c r="R325" t="str">
        <f t="shared" si="58"/>
        <v>documentary</v>
      </c>
      <c r="S325">
        <f t="shared" si="59"/>
        <v>24</v>
      </c>
      <c r="T325">
        <f t="shared" si="60"/>
        <v>13</v>
      </c>
      <c r="U325">
        <f t="shared" si="61"/>
        <v>11</v>
      </c>
      <c r="V325" s="12">
        <f t="shared" si="62"/>
        <v>42697.32136574074</v>
      </c>
      <c r="W325" s="12">
        <f t="shared" si="63"/>
        <v>42725.332638888889</v>
      </c>
      <c r="X325" s="17" t="str">
        <f t="shared" si="64"/>
        <v>November</v>
      </c>
      <c r="Y325" t="str">
        <f t="shared" si="65"/>
        <v>2016</v>
      </c>
    </row>
    <row r="326" spans="1:25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55"/>
        <v>101.6</v>
      </c>
      <c r="P326" s="8">
        <f t="shared" si="56"/>
        <v>105.3170731707317</v>
      </c>
      <c r="Q326" t="str">
        <f t="shared" si="57"/>
        <v>film &amp; video</v>
      </c>
      <c r="R326" t="str">
        <f t="shared" si="58"/>
        <v>documentary</v>
      </c>
      <c r="S326">
        <f t="shared" si="59"/>
        <v>24</v>
      </c>
      <c r="T326">
        <f t="shared" si="60"/>
        <v>13</v>
      </c>
      <c r="U326">
        <f t="shared" si="61"/>
        <v>11</v>
      </c>
      <c r="V326" s="12">
        <f t="shared" si="62"/>
        <v>42184.626250000001</v>
      </c>
      <c r="W326" s="12">
        <f t="shared" si="63"/>
        <v>42217.626250000001</v>
      </c>
      <c r="X326" s="17" t="str">
        <f t="shared" si="64"/>
        <v>June</v>
      </c>
      <c r="Y326" t="str">
        <f t="shared" si="65"/>
        <v>2015</v>
      </c>
    </row>
    <row r="327" spans="1:25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55"/>
        <v>104.396</v>
      </c>
      <c r="P327" s="8">
        <f t="shared" si="56"/>
        <v>70.921195652173907</v>
      </c>
      <c r="Q327" t="str">
        <f t="shared" si="57"/>
        <v>film &amp; video</v>
      </c>
      <c r="R327" t="str">
        <f t="shared" si="58"/>
        <v>documentary</v>
      </c>
      <c r="S327">
        <f t="shared" si="59"/>
        <v>24</v>
      </c>
      <c r="T327">
        <f t="shared" si="60"/>
        <v>13</v>
      </c>
      <c r="U327">
        <f t="shared" si="61"/>
        <v>11</v>
      </c>
      <c r="V327" s="12">
        <f t="shared" si="62"/>
        <v>42689.187881944439</v>
      </c>
      <c r="W327" s="12">
        <f t="shared" si="63"/>
        <v>42724.187881944439</v>
      </c>
      <c r="X327" s="17" t="str">
        <f t="shared" si="64"/>
        <v>November</v>
      </c>
      <c r="Y327" t="str">
        <f t="shared" si="65"/>
        <v>2016</v>
      </c>
    </row>
    <row r="328" spans="1:25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55"/>
        <v>112.92973333333333</v>
      </c>
      <c r="P328" s="8">
        <f t="shared" si="56"/>
        <v>147.17167680278018</v>
      </c>
      <c r="Q328" t="str">
        <f t="shared" si="57"/>
        <v>film &amp; video</v>
      </c>
      <c r="R328" t="str">
        <f t="shared" si="58"/>
        <v>documentary</v>
      </c>
      <c r="S328">
        <f t="shared" si="59"/>
        <v>24</v>
      </c>
      <c r="T328">
        <f t="shared" si="60"/>
        <v>13</v>
      </c>
      <c r="U328">
        <f t="shared" si="61"/>
        <v>11</v>
      </c>
      <c r="V328" s="12">
        <f t="shared" si="62"/>
        <v>42775.314884259264</v>
      </c>
      <c r="W328" s="12">
        <f t="shared" si="63"/>
        <v>42808.956250000003</v>
      </c>
      <c r="X328" s="17" t="str">
        <f t="shared" si="64"/>
        <v>February</v>
      </c>
      <c r="Y328" t="str">
        <f t="shared" si="65"/>
        <v>2017</v>
      </c>
    </row>
    <row r="329" spans="1:25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55"/>
        <v>136.4</v>
      </c>
      <c r="P329" s="8">
        <f t="shared" si="56"/>
        <v>160.47058823529412</v>
      </c>
      <c r="Q329" t="str">
        <f t="shared" si="57"/>
        <v>film &amp; video</v>
      </c>
      <c r="R329" t="str">
        <f t="shared" si="58"/>
        <v>documentary</v>
      </c>
      <c r="S329">
        <f t="shared" si="59"/>
        <v>24</v>
      </c>
      <c r="T329">
        <f t="shared" si="60"/>
        <v>13</v>
      </c>
      <c r="U329">
        <f t="shared" si="61"/>
        <v>11</v>
      </c>
      <c r="V329" s="12">
        <f t="shared" si="62"/>
        <v>42058.235289351855</v>
      </c>
      <c r="W329" s="12">
        <f t="shared" si="63"/>
        <v>42085.333333333328</v>
      </c>
      <c r="X329" s="17" t="str">
        <f t="shared" si="64"/>
        <v>February</v>
      </c>
      <c r="Y329" t="str">
        <f t="shared" si="65"/>
        <v>2015</v>
      </c>
    </row>
    <row r="330" spans="1:25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55"/>
        <v>103.61439999999999</v>
      </c>
      <c r="P330" s="8">
        <f t="shared" si="56"/>
        <v>156.04578313253012</v>
      </c>
      <c r="Q330" t="str">
        <f t="shared" si="57"/>
        <v>film &amp; video</v>
      </c>
      <c r="R330" t="str">
        <f t="shared" si="58"/>
        <v>documentary</v>
      </c>
      <c r="S330">
        <f t="shared" si="59"/>
        <v>24</v>
      </c>
      <c r="T330">
        <f t="shared" si="60"/>
        <v>13</v>
      </c>
      <c r="U330">
        <f t="shared" si="61"/>
        <v>11</v>
      </c>
      <c r="V330" s="12">
        <f t="shared" si="62"/>
        <v>42278.946620370371</v>
      </c>
      <c r="W330" s="12">
        <f t="shared" si="63"/>
        <v>42309.166666666672</v>
      </c>
      <c r="X330" s="17" t="str">
        <f t="shared" si="64"/>
        <v>October</v>
      </c>
      <c r="Y330" t="str">
        <f t="shared" si="65"/>
        <v>2015</v>
      </c>
    </row>
    <row r="331" spans="1:25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55"/>
        <v>105.5</v>
      </c>
      <c r="P331" s="8">
        <f t="shared" si="56"/>
        <v>63.17365269461078</v>
      </c>
      <c r="Q331" t="str">
        <f t="shared" si="57"/>
        <v>film &amp; video</v>
      </c>
      <c r="R331" t="str">
        <f t="shared" si="58"/>
        <v>documentary</v>
      </c>
      <c r="S331">
        <f t="shared" si="59"/>
        <v>24</v>
      </c>
      <c r="T331">
        <f t="shared" si="60"/>
        <v>13</v>
      </c>
      <c r="U331">
        <f t="shared" si="61"/>
        <v>11</v>
      </c>
      <c r="V331" s="12">
        <f t="shared" si="62"/>
        <v>42291.46674768519</v>
      </c>
      <c r="W331" s="12">
        <f t="shared" si="63"/>
        <v>42315.166666666672</v>
      </c>
      <c r="X331" s="17" t="str">
        <f t="shared" si="64"/>
        <v>October</v>
      </c>
      <c r="Y331" t="str">
        <f t="shared" si="65"/>
        <v>2015</v>
      </c>
    </row>
    <row r="332" spans="1:25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55"/>
        <v>101.82857142857142</v>
      </c>
      <c r="P332" s="8">
        <f t="shared" si="56"/>
        <v>104.82352941176471</v>
      </c>
      <c r="Q332" t="str">
        <f t="shared" si="57"/>
        <v>film &amp; video</v>
      </c>
      <c r="R332" t="str">
        <f t="shared" si="58"/>
        <v>documentary</v>
      </c>
      <c r="S332">
        <f t="shared" si="59"/>
        <v>24</v>
      </c>
      <c r="T332">
        <f t="shared" si="60"/>
        <v>13</v>
      </c>
      <c r="U332">
        <f t="shared" si="61"/>
        <v>11</v>
      </c>
      <c r="V332" s="12">
        <f t="shared" si="62"/>
        <v>41379.515775462962</v>
      </c>
      <c r="W332" s="12">
        <f t="shared" si="63"/>
        <v>41411.165972222225</v>
      </c>
      <c r="X332" s="17" t="str">
        <f t="shared" si="64"/>
        <v>April</v>
      </c>
      <c r="Y332" t="str">
        <f t="shared" si="65"/>
        <v>2013</v>
      </c>
    </row>
    <row r="333" spans="1:25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55"/>
        <v>106.60499999999999</v>
      </c>
      <c r="P333" s="8">
        <f t="shared" si="56"/>
        <v>97.356164383561648</v>
      </c>
      <c r="Q333" t="str">
        <f t="shared" si="57"/>
        <v>film &amp; video</v>
      </c>
      <c r="R333" t="str">
        <f t="shared" si="58"/>
        <v>documentary</v>
      </c>
      <c r="S333">
        <f t="shared" si="59"/>
        <v>24</v>
      </c>
      <c r="T333">
        <f t="shared" si="60"/>
        <v>13</v>
      </c>
      <c r="U333">
        <f t="shared" si="61"/>
        <v>11</v>
      </c>
      <c r="V333" s="12">
        <f t="shared" si="62"/>
        <v>42507.581412037034</v>
      </c>
      <c r="W333" s="12">
        <f t="shared" si="63"/>
        <v>42538.581412037034</v>
      </c>
      <c r="X333" s="17" t="str">
        <f t="shared" si="64"/>
        <v>May</v>
      </c>
      <c r="Y333" t="str">
        <f t="shared" si="65"/>
        <v>2016</v>
      </c>
    </row>
    <row r="334" spans="1:25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55"/>
        <v>113.015</v>
      </c>
      <c r="P334" s="8">
        <f t="shared" si="56"/>
        <v>203.63063063063063</v>
      </c>
      <c r="Q334" t="str">
        <f t="shared" si="57"/>
        <v>film &amp; video</v>
      </c>
      <c r="R334" t="str">
        <f t="shared" si="58"/>
        <v>documentary</v>
      </c>
      <c r="S334">
        <f t="shared" si="59"/>
        <v>24</v>
      </c>
      <c r="T334">
        <f t="shared" si="60"/>
        <v>13</v>
      </c>
      <c r="U334">
        <f t="shared" si="61"/>
        <v>11</v>
      </c>
      <c r="V334" s="12">
        <f t="shared" si="62"/>
        <v>42263.680289351847</v>
      </c>
      <c r="W334" s="12">
        <f t="shared" si="63"/>
        <v>42305.333333333328</v>
      </c>
      <c r="X334" s="17" t="str">
        <f t="shared" si="64"/>
        <v>September</v>
      </c>
      <c r="Y334" t="str">
        <f t="shared" si="65"/>
        <v>2015</v>
      </c>
    </row>
    <row r="335" spans="1:25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55"/>
        <v>125.22750000000001</v>
      </c>
      <c r="P335" s="8">
        <f t="shared" si="56"/>
        <v>188.31203007518798</v>
      </c>
      <c r="Q335" t="str">
        <f t="shared" si="57"/>
        <v>film &amp; video</v>
      </c>
      <c r="R335" t="str">
        <f t="shared" si="58"/>
        <v>documentary</v>
      </c>
      <c r="S335">
        <f t="shared" si="59"/>
        <v>24</v>
      </c>
      <c r="T335">
        <f t="shared" si="60"/>
        <v>13</v>
      </c>
      <c r="U335">
        <f t="shared" si="61"/>
        <v>11</v>
      </c>
      <c r="V335" s="12">
        <f t="shared" si="62"/>
        <v>42437.636469907404</v>
      </c>
      <c r="W335" s="12">
        <f t="shared" si="63"/>
        <v>42467.59480324074</v>
      </c>
      <c r="X335" s="17" t="str">
        <f t="shared" si="64"/>
        <v>March</v>
      </c>
      <c r="Y335" t="str">
        <f t="shared" si="65"/>
        <v>2016</v>
      </c>
    </row>
    <row r="336" spans="1:25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55"/>
        <v>101.19</v>
      </c>
      <c r="P336" s="8">
        <f t="shared" si="56"/>
        <v>146.65217391304347</v>
      </c>
      <c r="Q336" t="str">
        <f t="shared" si="57"/>
        <v>film &amp; video</v>
      </c>
      <c r="R336" t="str">
        <f t="shared" si="58"/>
        <v>documentary</v>
      </c>
      <c r="S336">
        <f t="shared" si="59"/>
        <v>24</v>
      </c>
      <c r="T336">
        <f t="shared" si="60"/>
        <v>13</v>
      </c>
      <c r="U336">
        <f t="shared" si="61"/>
        <v>11</v>
      </c>
      <c r="V336" s="12">
        <f t="shared" si="62"/>
        <v>42101.682372685187</v>
      </c>
      <c r="W336" s="12">
        <f t="shared" si="63"/>
        <v>42139.791666666672</v>
      </c>
      <c r="X336" s="17" t="str">
        <f t="shared" si="64"/>
        <v>April</v>
      </c>
      <c r="Y336" t="str">
        <f t="shared" si="65"/>
        <v>2015</v>
      </c>
    </row>
    <row r="337" spans="1:25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55"/>
        <v>102.76470588235294</v>
      </c>
      <c r="P337" s="8">
        <f t="shared" si="56"/>
        <v>109.1875</v>
      </c>
      <c r="Q337" t="str">
        <f t="shared" si="57"/>
        <v>film &amp; video</v>
      </c>
      <c r="R337" t="str">
        <f t="shared" si="58"/>
        <v>documentary</v>
      </c>
      <c r="S337">
        <f t="shared" si="59"/>
        <v>24</v>
      </c>
      <c r="T337">
        <f t="shared" si="60"/>
        <v>13</v>
      </c>
      <c r="U337">
        <f t="shared" si="61"/>
        <v>11</v>
      </c>
      <c r="V337" s="12">
        <f t="shared" si="62"/>
        <v>42101.737442129626</v>
      </c>
      <c r="W337" s="12">
        <f t="shared" si="63"/>
        <v>42132.916666666672</v>
      </c>
      <c r="X337" s="17" t="str">
        <f t="shared" si="64"/>
        <v>April</v>
      </c>
      <c r="Y337" t="str">
        <f t="shared" si="65"/>
        <v>2015</v>
      </c>
    </row>
    <row r="338" spans="1:25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55"/>
        <v>116.83911999999998</v>
      </c>
      <c r="P338" s="8">
        <f t="shared" si="56"/>
        <v>59.249046653144013</v>
      </c>
      <c r="Q338" t="str">
        <f t="shared" si="57"/>
        <v>film &amp; video</v>
      </c>
      <c r="R338" t="str">
        <f t="shared" si="58"/>
        <v>documentary</v>
      </c>
      <c r="S338">
        <f t="shared" si="59"/>
        <v>24</v>
      </c>
      <c r="T338">
        <f t="shared" si="60"/>
        <v>13</v>
      </c>
      <c r="U338">
        <f t="shared" si="61"/>
        <v>11</v>
      </c>
      <c r="V338" s="12">
        <f t="shared" si="62"/>
        <v>42291.596273148149</v>
      </c>
      <c r="W338" s="12">
        <f t="shared" si="63"/>
        <v>42321.637939814813</v>
      </c>
      <c r="X338" s="17" t="str">
        <f t="shared" si="64"/>
        <v>October</v>
      </c>
      <c r="Y338" t="str">
        <f t="shared" si="65"/>
        <v>2015</v>
      </c>
    </row>
    <row r="339" spans="1:25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55"/>
        <v>101.16833333333335</v>
      </c>
      <c r="P339" s="8">
        <f t="shared" si="56"/>
        <v>97.904838709677421</v>
      </c>
      <c r="Q339" t="str">
        <f t="shared" si="57"/>
        <v>film &amp; video</v>
      </c>
      <c r="R339" t="str">
        <f t="shared" si="58"/>
        <v>documentary</v>
      </c>
      <c r="S339">
        <f t="shared" si="59"/>
        <v>24</v>
      </c>
      <c r="T339">
        <f t="shared" si="60"/>
        <v>13</v>
      </c>
      <c r="U339">
        <f t="shared" si="61"/>
        <v>11</v>
      </c>
      <c r="V339" s="12">
        <f t="shared" si="62"/>
        <v>42047.128564814819</v>
      </c>
      <c r="W339" s="12">
        <f t="shared" si="63"/>
        <v>42077.086898148147</v>
      </c>
      <c r="X339" s="17" t="str">
        <f t="shared" si="64"/>
        <v>February</v>
      </c>
      <c r="Y339" t="str">
        <f t="shared" si="65"/>
        <v>2015</v>
      </c>
    </row>
    <row r="340" spans="1:25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55"/>
        <v>110.13360000000002</v>
      </c>
      <c r="P340" s="8">
        <f t="shared" si="56"/>
        <v>70.000169491525426</v>
      </c>
      <c r="Q340" t="str">
        <f t="shared" si="57"/>
        <v>film &amp; video</v>
      </c>
      <c r="R340" t="str">
        <f t="shared" si="58"/>
        <v>documentary</v>
      </c>
      <c r="S340">
        <f t="shared" si="59"/>
        <v>24</v>
      </c>
      <c r="T340">
        <f t="shared" si="60"/>
        <v>13</v>
      </c>
      <c r="U340">
        <f t="shared" si="61"/>
        <v>11</v>
      </c>
      <c r="V340" s="12">
        <f t="shared" si="62"/>
        <v>42559.755671296298</v>
      </c>
      <c r="W340" s="12">
        <f t="shared" si="63"/>
        <v>42616.041666666672</v>
      </c>
      <c r="X340" s="17" t="str">
        <f t="shared" si="64"/>
        <v>July</v>
      </c>
      <c r="Y340" t="str">
        <f t="shared" si="65"/>
        <v>2016</v>
      </c>
    </row>
    <row r="341" spans="1:25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55"/>
        <v>108.08333333333333</v>
      </c>
      <c r="P341" s="8">
        <f t="shared" si="56"/>
        <v>72.865168539325836</v>
      </c>
      <c r="Q341" t="str">
        <f t="shared" si="57"/>
        <v>film &amp; video</v>
      </c>
      <c r="R341" t="str">
        <f t="shared" si="58"/>
        <v>documentary</v>
      </c>
      <c r="S341">
        <f t="shared" si="59"/>
        <v>24</v>
      </c>
      <c r="T341">
        <f t="shared" si="60"/>
        <v>13</v>
      </c>
      <c r="U341">
        <f t="shared" si="61"/>
        <v>11</v>
      </c>
      <c r="V341" s="12">
        <f t="shared" si="62"/>
        <v>42093.760046296295</v>
      </c>
      <c r="W341" s="12">
        <f t="shared" si="63"/>
        <v>42123.760046296295</v>
      </c>
      <c r="X341" s="17" t="str">
        <f t="shared" si="64"/>
        <v>March</v>
      </c>
      <c r="Y341" t="str">
        <f t="shared" si="65"/>
        <v>2015</v>
      </c>
    </row>
    <row r="342" spans="1:25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55"/>
        <v>125.02285714285715</v>
      </c>
      <c r="P342" s="8">
        <f t="shared" si="56"/>
        <v>146.34782608695653</v>
      </c>
      <c r="Q342" t="str">
        <f t="shared" si="57"/>
        <v>film &amp; video</v>
      </c>
      <c r="R342" t="str">
        <f t="shared" si="58"/>
        <v>documentary</v>
      </c>
      <c r="S342">
        <f t="shared" si="59"/>
        <v>24</v>
      </c>
      <c r="T342">
        <f t="shared" si="60"/>
        <v>13</v>
      </c>
      <c r="U342">
        <f t="shared" si="61"/>
        <v>11</v>
      </c>
      <c r="V342" s="12">
        <f t="shared" si="62"/>
        <v>42772.669062500005</v>
      </c>
      <c r="W342" s="12">
        <f t="shared" si="63"/>
        <v>42802.875</v>
      </c>
      <c r="X342" s="17" t="str">
        <f t="shared" si="64"/>
        <v>February</v>
      </c>
      <c r="Y342" t="str">
        <f t="shared" si="65"/>
        <v>2017</v>
      </c>
    </row>
    <row r="343" spans="1:25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55"/>
        <v>106.71428571428572</v>
      </c>
      <c r="P343" s="8">
        <f t="shared" si="56"/>
        <v>67.909090909090907</v>
      </c>
      <c r="Q343" t="str">
        <f t="shared" si="57"/>
        <v>film &amp; video</v>
      </c>
      <c r="R343" t="str">
        <f t="shared" si="58"/>
        <v>documentary</v>
      </c>
      <c r="S343">
        <f t="shared" si="59"/>
        <v>24</v>
      </c>
      <c r="T343">
        <f t="shared" si="60"/>
        <v>13</v>
      </c>
      <c r="U343">
        <f t="shared" si="61"/>
        <v>11</v>
      </c>
      <c r="V343" s="12">
        <f t="shared" si="62"/>
        <v>41894.879606481481</v>
      </c>
      <c r="W343" s="12">
        <f t="shared" si="63"/>
        <v>41913.165972222225</v>
      </c>
      <c r="X343" s="17" t="str">
        <f t="shared" si="64"/>
        <v>September</v>
      </c>
      <c r="Y343" t="str">
        <f t="shared" si="65"/>
        <v>2014</v>
      </c>
    </row>
    <row r="344" spans="1:25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55"/>
        <v>100.36639999999998</v>
      </c>
      <c r="P344" s="8">
        <f t="shared" si="56"/>
        <v>169.85083076923075</v>
      </c>
      <c r="Q344" t="str">
        <f t="shared" si="57"/>
        <v>film &amp; video</v>
      </c>
      <c r="R344" t="str">
        <f t="shared" si="58"/>
        <v>documentary</v>
      </c>
      <c r="S344">
        <f t="shared" si="59"/>
        <v>24</v>
      </c>
      <c r="T344">
        <f t="shared" si="60"/>
        <v>13</v>
      </c>
      <c r="U344">
        <f t="shared" si="61"/>
        <v>11</v>
      </c>
      <c r="V344" s="12">
        <f t="shared" si="62"/>
        <v>42459.780844907407</v>
      </c>
      <c r="W344" s="12">
        <f t="shared" si="63"/>
        <v>42489.780844907407</v>
      </c>
      <c r="X344" s="17" t="str">
        <f t="shared" si="64"/>
        <v>March</v>
      </c>
      <c r="Y344" t="str">
        <f t="shared" si="65"/>
        <v>2016</v>
      </c>
    </row>
    <row r="345" spans="1:25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55"/>
        <v>102.02863333333335</v>
      </c>
      <c r="P345" s="8">
        <f t="shared" si="56"/>
        <v>58.413339694656486</v>
      </c>
      <c r="Q345" t="str">
        <f t="shared" si="57"/>
        <v>film &amp; video</v>
      </c>
      <c r="R345" t="str">
        <f t="shared" si="58"/>
        <v>documentary</v>
      </c>
      <c r="S345">
        <f t="shared" si="59"/>
        <v>24</v>
      </c>
      <c r="T345">
        <f t="shared" si="60"/>
        <v>13</v>
      </c>
      <c r="U345">
        <f t="shared" si="61"/>
        <v>11</v>
      </c>
      <c r="V345" s="12">
        <f t="shared" si="62"/>
        <v>41926.73778935185</v>
      </c>
      <c r="W345" s="12">
        <f t="shared" si="63"/>
        <v>41957.125</v>
      </c>
      <c r="X345" s="17" t="str">
        <f t="shared" si="64"/>
        <v>October</v>
      </c>
      <c r="Y345" t="str">
        <f t="shared" si="65"/>
        <v>2014</v>
      </c>
    </row>
    <row r="346" spans="1:25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55"/>
        <v>102.08358208955224</v>
      </c>
      <c r="P346" s="8">
        <f t="shared" si="56"/>
        <v>119.99298245614035</v>
      </c>
      <c r="Q346" t="str">
        <f t="shared" si="57"/>
        <v>film &amp; video</v>
      </c>
      <c r="R346" t="str">
        <f t="shared" si="58"/>
        <v>documentary</v>
      </c>
      <c r="S346">
        <f t="shared" si="59"/>
        <v>24</v>
      </c>
      <c r="T346">
        <f t="shared" si="60"/>
        <v>13</v>
      </c>
      <c r="U346">
        <f t="shared" si="61"/>
        <v>11</v>
      </c>
      <c r="V346" s="12">
        <f t="shared" si="62"/>
        <v>42111.970995370371</v>
      </c>
      <c r="W346" s="12">
        <f t="shared" si="63"/>
        <v>42156.097222222219</v>
      </c>
      <c r="X346" s="17" t="str">
        <f t="shared" si="64"/>
        <v>April</v>
      </c>
      <c r="Y346" t="str">
        <f t="shared" si="65"/>
        <v>2015</v>
      </c>
    </row>
    <row r="347" spans="1:25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55"/>
        <v>123.27586206896552</v>
      </c>
      <c r="P347" s="8">
        <f t="shared" si="56"/>
        <v>99.860335195530723</v>
      </c>
      <c r="Q347" t="str">
        <f t="shared" si="57"/>
        <v>film &amp; video</v>
      </c>
      <c r="R347" t="str">
        <f t="shared" si="58"/>
        <v>documentary</v>
      </c>
      <c r="S347">
        <f t="shared" si="59"/>
        <v>24</v>
      </c>
      <c r="T347">
        <f t="shared" si="60"/>
        <v>13</v>
      </c>
      <c r="U347">
        <f t="shared" si="61"/>
        <v>11</v>
      </c>
      <c r="V347" s="12">
        <f t="shared" si="62"/>
        <v>42114.944328703699</v>
      </c>
      <c r="W347" s="12">
        <f t="shared" si="63"/>
        <v>42144.944328703699</v>
      </c>
      <c r="X347" s="17" t="str">
        <f t="shared" si="64"/>
        <v>April</v>
      </c>
      <c r="Y347" t="str">
        <f t="shared" si="65"/>
        <v>2015</v>
      </c>
    </row>
    <row r="348" spans="1:25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55"/>
        <v>170.28880000000001</v>
      </c>
      <c r="P348" s="8">
        <f t="shared" si="56"/>
        <v>90.579148936170213</v>
      </c>
      <c r="Q348" t="str">
        <f t="shared" si="57"/>
        <v>film &amp; video</v>
      </c>
      <c r="R348" t="str">
        <f t="shared" si="58"/>
        <v>documentary</v>
      </c>
      <c r="S348">
        <f t="shared" si="59"/>
        <v>24</v>
      </c>
      <c r="T348">
        <f t="shared" si="60"/>
        <v>13</v>
      </c>
      <c r="U348">
        <f t="shared" si="61"/>
        <v>11</v>
      </c>
      <c r="V348" s="12">
        <f t="shared" si="62"/>
        <v>42261.500243055561</v>
      </c>
      <c r="W348" s="12">
        <f t="shared" si="63"/>
        <v>42291.500243055561</v>
      </c>
      <c r="X348" s="17" t="str">
        <f t="shared" si="64"/>
        <v>September</v>
      </c>
      <c r="Y348" t="str">
        <f t="shared" si="65"/>
        <v>2015</v>
      </c>
    </row>
    <row r="349" spans="1:25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55"/>
        <v>111.59049999999999</v>
      </c>
      <c r="P349" s="8">
        <f t="shared" si="56"/>
        <v>117.77361477572559</v>
      </c>
      <c r="Q349" t="str">
        <f t="shared" si="57"/>
        <v>film &amp; video</v>
      </c>
      <c r="R349" t="str">
        <f t="shared" si="58"/>
        <v>documentary</v>
      </c>
      <c r="S349">
        <f t="shared" si="59"/>
        <v>24</v>
      </c>
      <c r="T349">
        <f t="shared" si="60"/>
        <v>13</v>
      </c>
      <c r="U349">
        <f t="shared" si="61"/>
        <v>11</v>
      </c>
      <c r="V349" s="12">
        <f t="shared" si="62"/>
        <v>42292.495474537034</v>
      </c>
      <c r="W349" s="12">
        <f t="shared" si="63"/>
        <v>42322.537141203706</v>
      </c>
      <c r="X349" s="17" t="str">
        <f t="shared" si="64"/>
        <v>October</v>
      </c>
      <c r="Y349" t="str">
        <f t="shared" si="65"/>
        <v>2015</v>
      </c>
    </row>
    <row r="350" spans="1:25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55"/>
        <v>103</v>
      </c>
      <c r="P350" s="8">
        <f t="shared" si="56"/>
        <v>86.554621848739501</v>
      </c>
      <c r="Q350" t="str">
        <f t="shared" si="57"/>
        <v>film &amp; video</v>
      </c>
      <c r="R350" t="str">
        <f t="shared" si="58"/>
        <v>documentary</v>
      </c>
      <c r="S350">
        <f t="shared" si="59"/>
        <v>24</v>
      </c>
      <c r="T350">
        <f t="shared" si="60"/>
        <v>13</v>
      </c>
      <c r="U350">
        <f t="shared" si="61"/>
        <v>11</v>
      </c>
      <c r="V350" s="12">
        <f t="shared" si="62"/>
        <v>42207.58699074074</v>
      </c>
      <c r="W350" s="12">
        <f t="shared" si="63"/>
        <v>42237.58699074074</v>
      </c>
      <c r="X350" s="17" t="str">
        <f t="shared" si="64"/>
        <v>July</v>
      </c>
      <c r="Y350" t="str">
        <f t="shared" si="65"/>
        <v>2015</v>
      </c>
    </row>
    <row r="351" spans="1:25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55"/>
        <v>106.63570159857905</v>
      </c>
      <c r="P351" s="8">
        <f t="shared" si="56"/>
        <v>71.899281437125751</v>
      </c>
      <c r="Q351" t="str">
        <f t="shared" si="57"/>
        <v>film &amp; video</v>
      </c>
      <c r="R351" t="str">
        <f t="shared" si="58"/>
        <v>documentary</v>
      </c>
      <c r="S351">
        <f t="shared" si="59"/>
        <v>24</v>
      </c>
      <c r="T351">
        <f t="shared" si="60"/>
        <v>13</v>
      </c>
      <c r="U351">
        <f t="shared" si="61"/>
        <v>11</v>
      </c>
      <c r="V351" s="12">
        <f t="shared" si="62"/>
        <v>42760.498935185184</v>
      </c>
      <c r="W351" s="12">
        <f t="shared" si="63"/>
        <v>42790.498935185184</v>
      </c>
      <c r="X351" s="17" t="str">
        <f t="shared" si="64"/>
        <v>January</v>
      </c>
      <c r="Y351" t="str">
        <f t="shared" si="65"/>
        <v>2017</v>
      </c>
    </row>
    <row r="352" spans="1:25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55"/>
        <v>114.75999999999999</v>
      </c>
      <c r="P352" s="8">
        <f t="shared" si="56"/>
        <v>129.81900452488688</v>
      </c>
      <c r="Q352" t="str">
        <f t="shared" si="57"/>
        <v>film &amp; video</v>
      </c>
      <c r="R352" t="str">
        <f t="shared" si="58"/>
        <v>documentary</v>
      </c>
      <c r="S352">
        <f t="shared" si="59"/>
        <v>24</v>
      </c>
      <c r="T352">
        <f t="shared" si="60"/>
        <v>13</v>
      </c>
      <c r="U352">
        <f t="shared" si="61"/>
        <v>11</v>
      </c>
      <c r="V352" s="12">
        <f t="shared" si="62"/>
        <v>42586.066076388888</v>
      </c>
      <c r="W352" s="12">
        <f t="shared" si="63"/>
        <v>42624.165972222225</v>
      </c>
      <c r="X352" s="17" t="str">
        <f t="shared" si="64"/>
        <v>August</v>
      </c>
      <c r="Y352" t="str">
        <f t="shared" si="65"/>
        <v>2016</v>
      </c>
    </row>
    <row r="353" spans="1:25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55"/>
        <v>127.34117647058822</v>
      </c>
      <c r="P353" s="8">
        <f t="shared" si="56"/>
        <v>44.912863070539416</v>
      </c>
      <c r="Q353" t="str">
        <f t="shared" si="57"/>
        <v>film &amp; video</v>
      </c>
      <c r="R353" t="str">
        <f t="shared" si="58"/>
        <v>documentary</v>
      </c>
      <c r="S353">
        <f t="shared" si="59"/>
        <v>24</v>
      </c>
      <c r="T353">
        <f t="shared" si="60"/>
        <v>13</v>
      </c>
      <c r="U353">
        <f t="shared" si="61"/>
        <v>11</v>
      </c>
      <c r="V353" s="12">
        <f t="shared" si="62"/>
        <v>42427.964745370366</v>
      </c>
      <c r="W353" s="12">
        <f t="shared" si="63"/>
        <v>42467.923078703709</v>
      </c>
      <c r="X353" s="17" t="str">
        <f t="shared" si="64"/>
        <v>February</v>
      </c>
      <c r="Y353" t="str">
        <f t="shared" si="65"/>
        <v>2016</v>
      </c>
    </row>
    <row r="354" spans="1:25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55"/>
        <v>116.56</v>
      </c>
      <c r="P354" s="8">
        <f t="shared" si="56"/>
        <v>40.755244755244753</v>
      </c>
      <c r="Q354" t="str">
        <f t="shared" si="57"/>
        <v>film &amp; video</v>
      </c>
      <c r="R354" t="str">
        <f t="shared" si="58"/>
        <v>documentary</v>
      </c>
      <c r="S354">
        <f t="shared" si="59"/>
        <v>24</v>
      </c>
      <c r="T354">
        <f t="shared" si="60"/>
        <v>13</v>
      </c>
      <c r="U354">
        <f t="shared" si="61"/>
        <v>11</v>
      </c>
      <c r="V354" s="12">
        <f t="shared" si="62"/>
        <v>41890.167453703703</v>
      </c>
      <c r="W354" s="12">
        <f t="shared" si="63"/>
        <v>41920.167453703703</v>
      </c>
      <c r="X354" s="17" t="str">
        <f t="shared" si="64"/>
        <v>September</v>
      </c>
      <c r="Y354" t="str">
        <f t="shared" si="65"/>
        <v>2014</v>
      </c>
    </row>
    <row r="355" spans="1:25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55"/>
        <v>108.61819426615318</v>
      </c>
      <c r="P355" s="8">
        <f t="shared" si="56"/>
        <v>103.52394779771615</v>
      </c>
      <c r="Q355" t="str">
        <f t="shared" si="57"/>
        <v>film &amp; video</v>
      </c>
      <c r="R355" t="str">
        <f t="shared" si="58"/>
        <v>documentary</v>
      </c>
      <c r="S355">
        <f t="shared" si="59"/>
        <v>24</v>
      </c>
      <c r="T355">
        <f t="shared" si="60"/>
        <v>13</v>
      </c>
      <c r="U355">
        <f t="shared" si="61"/>
        <v>11</v>
      </c>
      <c r="V355" s="12">
        <f t="shared" si="62"/>
        <v>42297.791886574079</v>
      </c>
      <c r="W355" s="12">
        <f t="shared" si="63"/>
        <v>42327.833553240736</v>
      </c>
      <c r="X355" s="17" t="str">
        <f t="shared" si="64"/>
        <v>October</v>
      </c>
      <c r="Y355" t="str">
        <f t="shared" si="65"/>
        <v>2015</v>
      </c>
    </row>
    <row r="356" spans="1:25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55"/>
        <v>103.94285714285714</v>
      </c>
      <c r="P356" s="8">
        <f t="shared" si="56"/>
        <v>125.44827586206897</v>
      </c>
      <c r="Q356" t="str">
        <f t="shared" si="57"/>
        <v>film &amp; video</v>
      </c>
      <c r="R356" t="str">
        <f t="shared" si="58"/>
        <v>documentary</v>
      </c>
      <c r="S356">
        <f t="shared" si="59"/>
        <v>24</v>
      </c>
      <c r="T356">
        <f t="shared" si="60"/>
        <v>13</v>
      </c>
      <c r="U356">
        <f t="shared" si="61"/>
        <v>11</v>
      </c>
      <c r="V356" s="12">
        <f t="shared" si="62"/>
        <v>42438.827789351853</v>
      </c>
      <c r="W356" s="12">
        <f t="shared" si="63"/>
        <v>42468.786122685182</v>
      </c>
      <c r="X356" s="17" t="str">
        <f t="shared" si="64"/>
        <v>March</v>
      </c>
      <c r="Y356" t="str">
        <f t="shared" si="65"/>
        <v>2016</v>
      </c>
    </row>
    <row r="357" spans="1:25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55"/>
        <v>116.25714285714285</v>
      </c>
      <c r="P357" s="8">
        <f t="shared" si="56"/>
        <v>246.60606060606059</v>
      </c>
      <c r="Q357" t="str">
        <f t="shared" si="57"/>
        <v>film &amp; video</v>
      </c>
      <c r="R357" t="str">
        <f t="shared" si="58"/>
        <v>documentary</v>
      </c>
      <c r="S357">
        <f t="shared" si="59"/>
        <v>24</v>
      </c>
      <c r="T357">
        <f t="shared" si="60"/>
        <v>13</v>
      </c>
      <c r="U357">
        <f t="shared" si="61"/>
        <v>11</v>
      </c>
      <c r="V357" s="12">
        <f t="shared" si="62"/>
        <v>41943.293912037036</v>
      </c>
      <c r="W357" s="12">
        <f t="shared" si="63"/>
        <v>41974.3355787037</v>
      </c>
      <c r="X357" s="17" t="str">
        <f t="shared" si="64"/>
        <v>October</v>
      </c>
      <c r="Y357" t="str">
        <f t="shared" si="65"/>
        <v>2014</v>
      </c>
    </row>
    <row r="358" spans="1:25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55"/>
        <v>102.69239999999999</v>
      </c>
      <c r="P358" s="8">
        <f t="shared" si="56"/>
        <v>79.401340206185566</v>
      </c>
      <c r="Q358" t="str">
        <f t="shared" si="57"/>
        <v>film &amp; video</v>
      </c>
      <c r="R358" t="str">
        <f t="shared" si="58"/>
        <v>documentary</v>
      </c>
      <c r="S358">
        <f t="shared" si="59"/>
        <v>24</v>
      </c>
      <c r="T358">
        <f t="shared" si="60"/>
        <v>13</v>
      </c>
      <c r="U358">
        <f t="shared" si="61"/>
        <v>11</v>
      </c>
      <c r="V358" s="12">
        <f t="shared" si="62"/>
        <v>42415.803159722222</v>
      </c>
      <c r="W358" s="12">
        <f t="shared" si="63"/>
        <v>42445.761493055557</v>
      </c>
      <c r="X358" s="17" t="str">
        <f t="shared" si="64"/>
        <v>February</v>
      </c>
      <c r="Y358" t="str">
        <f t="shared" si="65"/>
        <v>2016</v>
      </c>
    </row>
    <row r="359" spans="1:25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55"/>
        <v>174</v>
      </c>
      <c r="P359" s="8">
        <f t="shared" si="56"/>
        <v>86.138613861386133</v>
      </c>
      <c r="Q359" t="str">
        <f t="shared" si="57"/>
        <v>film &amp; video</v>
      </c>
      <c r="R359" t="str">
        <f t="shared" si="58"/>
        <v>documentary</v>
      </c>
      <c r="S359">
        <f t="shared" si="59"/>
        <v>24</v>
      </c>
      <c r="T359">
        <f t="shared" si="60"/>
        <v>13</v>
      </c>
      <c r="U359">
        <f t="shared" si="61"/>
        <v>11</v>
      </c>
      <c r="V359" s="12">
        <f t="shared" si="62"/>
        <v>42078.222187499996</v>
      </c>
      <c r="W359" s="12">
        <f t="shared" si="63"/>
        <v>42118.222187499996</v>
      </c>
      <c r="X359" s="17" t="str">
        <f t="shared" si="64"/>
        <v>March</v>
      </c>
      <c r="Y359" t="str">
        <f t="shared" si="65"/>
        <v>2015</v>
      </c>
    </row>
    <row r="360" spans="1:25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55"/>
        <v>103.08800000000001</v>
      </c>
      <c r="P360" s="8">
        <f t="shared" si="56"/>
        <v>193.04868913857678</v>
      </c>
      <c r="Q360" t="str">
        <f t="shared" si="57"/>
        <v>film &amp; video</v>
      </c>
      <c r="R360" t="str">
        <f t="shared" si="58"/>
        <v>documentary</v>
      </c>
      <c r="S360">
        <f t="shared" si="59"/>
        <v>24</v>
      </c>
      <c r="T360">
        <f t="shared" si="60"/>
        <v>13</v>
      </c>
      <c r="U360">
        <f t="shared" si="61"/>
        <v>11</v>
      </c>
      <c r="V360" s="12">
        <f t="shared" si="62"/>
        <v>42507.860196759255</v>
      </c>
      <c r="W360" s="12">
        <f t="shared" si="63"/>
        <v>42536.625</v>
      </c>
      <c r="X360" s="17" t="str">
        <f t="shared" si="64"/>
        <v>May</v>
      </c>
      <c r="Y360" t="str">
        <f t="shared" si="65"/>
        <v>2016</v>
      </c>
    </row>
    <row r="361" spans="1:25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55"/>
        <v>104.85537190082646</v>
      </c>
      <c r="P361" s="8">
        <f t="shared" si="56"/>
        <v>84.023178807947019</v>
      </c>
      <c r="Q361" t="str">
        <f t="shared" si="57"/>
        <v>film &amp; video</v>
      </c>
      <c r="R361" t="str">
        <f t="shared" si="58"/>
        <v>documentary</v>
      </c>
      <c r="S361">
        <f t="shared" si="59"/>
        <v>24</v>
      </c>
      <c r="T361">
        <f t="shared" si="60"/>
        <v>13</v>
      </c>
      <c r="U361">
        <f t="shared" si="61"/>
        <v>11</v>
      </c>
      <c r="V361" s="12">
        <f t="shared" si="62"/>
        <v>41935.070486111108</v>
      </c>
      <c r="W361" s="12">
        <f t="shared" si="63"/>
        <v>41957.216666666667</v>
      </c>
      <c r="X361" s="17" t="str">
        <f t="shared" si="64"/>
        <v>October</v>
      </c>
      <c r="Y361" t="str">
        <f t="shared" si="65"/>
        <v>2014</v>
      </c>
    </row>
    <row r="362" spans="1:25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55"/>
        <v>101.375</v>
      </c>
      <c r="P362" s="8">
        <f t="shared" si="56"/>
        <v>139.82758620689654</v>
      </c>
      <c r="Q362" t="str">
        <f t="shared" si="57"/>
        <v>film &amp; video</v>
      </c>
      <c r="R362" t="str">
        <f t="shared" si="58"/>
        <v>documentary</v>
      </c>
      <c r="S362">
        <f t="shared" si="59"/>
        <v>24</v>
      </c>
      <c r="T362">
        <f t="shared" si="60"/>
        <v>13</v>
      </c>
      <c r="U362">
        <f t="shared" si="61"/>
        <v>11</v>
      </c>
      <c r="V362" s="12">
        <f t="shared" si="62"/>
        <v>42163.897916666669</v>
      </c>
      <c r="W362" s="12">
        <f t="shared" si="63"/>
        <v>42208.132638888885</v>
      </c>
      <c r="X362" s="17" t="str">
        <f t="shared" si="64"/>
        <v>June</v>
      </c>
      <c r="Y362" t="str">
        <f t="shared" si="65"/>
        <v>2015</v>
      </c>
    </row>
    <row r="363" spans="1:25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55"/>
        <v>111.07699999999998</v>
      </c>
      <c r="P363" s="8">
        <f t="shared" si="56"/>
        <v>109.82189265536722</v>
      </c>
      <c r="Q363" t="str">
        <f t="shared" si="57"/>
        <v>film &amp; video</v>
      </c>
      <c r="R363" t="str">
        <f t="shared" si="58"/>
        <v>documentary</v>
      </c>
      <c r="S363">
        <f t="shared" si="59"/>
        <v>24</v>
      </c>
      <c r="T363">
        <f t="shared" si="60"/>
        <v>13</v>
      </c>
      <c r="U363">
        <f t="shared" si="61"/>
        <v>11</v>
      </c>
      <c r="V363" s="12">
        <f t="shared" si="62"/>
        <v>41936.001226851848</v>
      </c>
      <c r="W363" s="12">
        <f t="shared" si="63"/>
        <v>41966.042893518519</v>
      </c>
      <c r="X363" s="17" t="str">
        <f t="shared" si="64"/>
        <v>October</v>
      </c>
      <c r="Y363" t="str">
        <f t="shared" si="65"/>
        <v>2014</v>
      </c>
    </row>
    <row r="364" spans="1:25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55"/>
        <v>124.15933781686496</v>
      </c>
      <c r="P364" s="8">
        <f t="shared" si="56"/>
        <v>139.53488372093022</v>
      </c>
      <c r="Q364" t="str">
        <f t="shared" si="57"/>
        <v>film &amp; video</v>
      </c>
      <c r="R364" t="str">
        <f t="shared" si="58"/>
        <v>documentary</v>
      </c>
      <c r="S364">
        <f t="shared" si="59"/>
        <v>24</v>
      </c>
      <c r="T364">
        <f t="shared" si="60"/>
        <v>13</v>
      </c>
      <c r="U364">
        <f t="shared" si="61"/>
        <v>11</v>
      </c>
      <c r="V364" s="12">
        <f t="shared" si="62"/>
        <v>41837.210543981484</v>
      </c>
      <c r="W364" s="12">
        <f t="shared" si="63"/>
        <v>41859</v>
      </c>
      <c r="X364" s="17" t="str">
        <f t="shared" si="64"/>
        <v>July</v>
      </c>
      <c r="Y364" t="str">
        <f t="shared" si="65"/>
        <v>2014</v>
      </c>
    </row>
    <row r="365" spans="1:25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55"/>
        <v>101.33333333333334</v>
      </c>
      <c r="P365" s="8">
        <f t="shared" si="56"/>
        <v>347.84615384615387</v>
      </c>
      <c r="Q365" t="str">
        <f t="shared" si="57"/>
        <v>film &amp; video</v>
      </c>
      <c r="R365" t="str">
        <f t="shared" si="58"/>
        <v>documentary</v>
      </c>
      <c r="S365">
        <f t="shared" si="59"/>
        <v>24</v>
      </c>
      <c r="T365">
        <f t="shared" si="60"/>
        <v>13</v>
      </c>
      <c r="U365">
        <f t="shared" si="61"/>
        <v>11</v>
      </c>
      <c r="V365" s="12">
        <f t="shared" si="62"/>
        <v>40255.744629629626</v>
      </c>
      <c r="W365" s="12">
        <f t="shared" si="63"/>
        <v>40300.806944444441</v>
      </c>
      <c r="X365" s="17" t="str">
        <f t="shared" si="64"/>
        <v>March</v>
      </c>
      <c r="Y365" t="str">
        <f t="shared" si="65"/>
        <v>2010</v>
      </c>
    </row>
    <row r="366" spans="1:25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55"/>
        <v>110.16142857142856</v>
      </c>
      <c r="P366" s="8">
        <f t="shared" si="56"/>
        <v>68.24159292035398</v>
      </c>
      <c r="Q366" t="str">
        <f t="shared" si="57"/>
        <v>film &amp; video</v>
      </c>
      <c r="R366" t="str">
        <f t="shared" si="58"/>
        <v>documentary</v>
      </c>
      <c r="S366">
        <f t="shared" si="59"/>
        <v>24</v>
      </c>
      <c r="T366">
        <f t="shared" si="60"/>
        <v>13</v>
      </c>
      <c r="U366">
        <f t="shared" si="61"/>
        <v>11</v>
      </c>
      <c r="V366" s="12">
        <f t="shared" si="62"/>
        <v>41780.859629629631</v>
      </c>
      <c r="W366" s="12">
        <f t="shared" si="63"/>
        <v>41811.165972222225</v>
      </c>
      <c r="X366" s="17" t="str">
        <f t="shared" si="64"/>
        <v>May</v>
      </c>
      <c r="Y366" t="str">
        <f t="shared" si="65"/>
        <v>2014</v>
      </c>
    </row>
    <row r="367" spans="1:25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55"/>
        <v>103.97333333333334</v>
      </c>
      <c r="P367" s="8">
        <f t="shared" si="56"/>
        <v>239.93846153846152</v>
      </c>
      <c r="Q367" t="str">
        <f t="shared" si="57"/>
        <v>film &amp; video</v>
      </c>
      <c r="R367" t="str">
        <f t="shared" si="58"/>
        <v>documentary</v>
      </c>
      <c r="S367">
        <f t="shared" si="59"/>
        <v>24</v>
      </c>
      <c r="T367">
        <f t="shared" si="60"/>
        <v>13</v>
      </c>
      <c r="U367">
        <f t="shared" si="61"/>
        <v>11</v>
      </c>
      <c r="V367" s="12">
        <f t="shared" si="62"/>
        <v>41668.606469907405</v>
      </c>
      <c r="W367" s="12">
        <f t="shared" si="63"/>
        <v>41698.606469907405</v>
      </c>
      <c r="X367" s="17" t="str">
        <f t="shared" si="64"/>
        <v>January</v>
      </c>
      <c r="Y367" t="str">
        <f t="shared" si="65"/>
        <v>2014</v>
      </c>
    </row>
    <row r="368" spans="1:25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55"/>
        <v>101.31578947368421</v>
      </c>
      <c r="P368" s="8">
        <f t="shared" si="56"/>
        <v>287.31343283582089</v>
      </c>
      <c r="Q368" t="str">
        <f t="shared" si="57"/>
        <v>film &amp; video</v>
      </c>
      <c r="R368" t="str">
        <f t="shared" si="58"/>
        <v>documentary</v>
      </c>
      <c r="S368">
        <f t="shared" si="59"/>
        <v>24</v>
      </c>
      <c r="T368">
        <f t="shared" si="60"/>
        <v>13</v>
      </c>
      <c r="U368">
        <f t="shared" si="61"/>
        <v>11</v>
      </c>
      <c r="V368" s="12">
        <f t="shared" si="62"/>
        <v>41019.793032407404</v>
      </c>
      <c r="W368" s="12">
        <f t="shared" si="63"/>
        <v>41049.793032407404</v>
      </c>
      <c r="X368" s="17" t="str">
        <f t="shared" si="64"/>
        <v>April</v>
      </c>
      <c r="Y368" t="str">
        <f t="shared" si="65"/>
        <v>2012</v>
      </c>
    </row>
    <row r="369" spans="1:25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55"/>
        <v>103.3501</v>
      </c>
      <c r="P369" s="8">
        <f t="shared" si="56"/>
        <v>86.84882352941176</v>
      </c>
      <c r="Q369" t="str">
        <f t="shared" si="57"/>
        <v>film &amp; video</v>
      </c>
      <c r="R369" t="str">
        <f t="shared" si="58"/>
        <v>documentary</v>
      </c>
      <c r="S369">
        <f t="shared" si="59"/>
        <v>24</v>
      </c>
      <c r="T369">
        <f t="shared" si="60"/>
        <v>13</v>
      </c>
      <c r="U369">
        <f t="shared" si="61"/>
        <v>11</v>
      </c>
      <c r="V369" s="12">
        <f t="shared" si="62"/>
        <v>41355.577291666668</v>
      </c>
      <c r="W369" s="12">
        <f t="shared" si="63"/>
        <v>41395.207638888889</v>
      </c>
      <c r="X369" s="17" t="str">
        <f t="shared" si="64"/>
        <v>March</v>
      </c>
      <c r="Y369" t="str">
        <f t="shared" si="65"/>
        <v>2013</v>
      </c>
    </row>
    <row r="370" spans="1:25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55"/>
        <v>104.11200000000001</v>
      </c>
      <c r="P370" s="8">
        <f t="shared" si="56"/>
        <v>81.84905660377359</v>
      </c>
      <c r="Q370" t="str">
        <f t="shared" si="57"/>
        <v>film &amp; video</v>
      </c>
      <c r="R370" t="str">
        <f t="shared" si="58"/>
        <v>documentary</v>
      </c>
      <c r="S370">
        <f t="shared" si="59"/>
        <v>24</v>
      </c>
      <c r="T370">
        <f t="shared" si="60"/>
        <v>13</v>
      </c>
      <c r="U370">
        <f t="shared" si="61"/>
        <v>11</v>
      </c>
      <c r="V370" s="12">
        <f t="shared" si="62"/>
        <v>42043.605578703704</v>
      </c>
      <c r="W370" s="12">
        <f t="shared" si="63"/>
        <v>42078.563912037032</v>
      </c>
      <c r="X370" s="17" t="str">
        <f t="shared" si="64"/>
        <v>February</v>
      </c>
      <c r="Y370" t="str">
        <f t="shared" si="65"/>
        <v>2015</v>
      </c>
    </row>
    <row r="371" spans="1:25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55"/>
        <v>110.15569230769231</v>
      </c>
      <c r="P371" s="8">
        <f t="shared" si="56"/>
        <v>42.874970059880241</v>
      </c>
      <c r="Q371" t="str">
        <f t="shared" si="57"/>
        <v>film &amp; video</v>
      </c>
      <c r="R371" t="str">
        <f t="shared" si="58"/>
        <v>documentary</v>
      </c>
      <c r="S371">
        <f t="shared" si="59"/>
        <v>24</v>
      </c>
      <c r="T371">
        <f t="shared" si="60"/>
        <v>13</v>
      </c>
      <c r="U371">
        <f t="shared" si="61"/>
        <v>11</v>
      </c>
      <c r="V371" s="12">
        <f t="shared" si="62"/>
        <v>40893.551724537036</v>
      </c>
      <c r="W371" s="12">
        <f t="shared" si="63"/>
        <v>40923.551724537036</v>
      </c>
      <c r="X371" s="17" t="str">
        <f t="shared" si="64"/>
        <v>December</v>
      </c>
      <c r="Y371" t="str">
        <f t="shared" si="65"/>
        <v>2011</v>
      </c>
    </row>
    <row r="372" spans="1:25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55"/>
        <v>122.02</v>
      </c>
      <c r="P372" s="8">
        <f t="shared" si="56"/>
        <v>709.41860465116281</v>
      </c>
      <c r="Q372" t="str">
        <f t="shared" si="57"/>
        <v>film &amp; video</v>
      </c>
      <c r="R372" t="str">
        <f t="shared" si="58"/>
        <v>documentary</v>
      </c>
      <c r="S372">
        <f t="shared" si="59"/>
        <v>24</v>
      </c>
      <c r="T372">
        <f t="shared" si="60"/>
        <v>13</v>
      </c>
      <c r="U372">
        <f t="shared" si="61"/>
        <v>11</v>
      </c>
      <c r="V372" s="12">
        <f t="shared" si="62"/>
        <v>42711.795138888891</v>
      </c>
      <c r="W372" s="12">
        <f t="shared" si="63"/>
        <v>42741.795138888891</v>
      </c>
      <c r="X372" s="17" t="str">
        <f t="shared" si="64"/>
        <v>December</v>
      </c>
      <c r="Y372" t="str">
        <f t="shared" si="65"/>
        <v>2016</v>
      </c>
    </row>
    <row r="373" spans="1:25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55"/>
        <v>114.16866666666667</v>
      </c>
      <c r="P373" s="8">
        <f t="shared" si="56"/>
        <v>161.25517890772127</v>
      </c>
      <c r="Q373" t="str">
        <f t="shared" si="57"/>
        <v>film &amp; video</v>
      </c>
      <c r="R373" t="str">
        <f t="shared" si="58"/>
        <v>documentary</v>
      </c>
      <c r="S373">
        <f t="shared" si="59"/>
        <v>24</v>
      </c>
      <c r="T373">
        <f t="shared" si="60"/>
        <v>13</v>
      </c>
      <c r="U373">
        <f t="shared" si="61"/>
        <v>11</v>
      </c>
      <c r="V373" s="12">
        <f t="shared" si="62"/>
        <v>41261.767812500002</v>
      </c>
      <c r="W373" s="12">
        <f t="shared" si="63"/>
        <v>41306.767812500002</v>
      </c>
      <c r="X373" s="17" t="str">
        <f t="shared" si="64"/>
        <v>December</v>
      </c>
      <c r="Y373" t="str">
        <f t="shared" si="65"/>
        <v>2012</v>
      </c>
    </row>
    <row r="374" spans="1:25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55"/>
        <v>125.33333333333334</v>
      </c>
      <c r="P374" s="8">
        <f t="shared" si="56"/>
        <v>41.777777777777779</v>
      </c>
      <c r="Q374" t="str">
        <f t="shared" si="57"/>
        <v>film &amp; video</v>
      </c>
      <c r="R374" t="str">
        <f t="shared" si="58"/>
        <v>documentary</v>
      </c>
      <c r="S374">
        <f t="shared" si="59"/>
        <v>24</v>
      </c>
      <c r="T374">
        <f t="shared" si="60"/>
        <v>13</v>
      </c>
      <c r="U374">
        <f t="shared" si="61"/>
        <v>11</v>
      </c>
      <c r="V374" s="12">
        <f t="shared" si="62"/>
        <v>42425.576898148152</v>
      </c>
      <c r="W374" s="12">
        <f t="shared" si="63"/>
        <v>42465.666666666672</v>
      </c>
      <c r="X374" s="17" t="str">
        <f t="shared" si="64"/>
        <v>February</v>
      </c>
      <c r="Y374" t="str">
        <f t="shared" si="65"/>
        <v>2016</v>
      </c>
    </row>
    <row r="375" spans="1:25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55"/>
        <v>106.66666666666667</v>
      </c>
      <c r="P375" s="8">
        <f t="shared" si="56"/>
        <v>89.887640449438209</v>
      </c>
      <c r="Q375" t="str">
        <f t="shared" si="57"/>
        <v>film &amp; video</v>
      </c>
      <c r="R375" t="str">
        <f t="shared" si="58"/>
        <v>documentary</v>
      </c>
      <c r="S375">
        <f t="shared" si="59"/>
        <v>24</v>
      </c>
      <c r="T375">
        <f t="shared" si="60"/>
        <v>13</v>
      </c>
      <c r="U375">
        <f t="shared" si="61"/>
        <v>11</v>
      </c>
      <c r="V375" s="12">
        <f t="shared" si="62"/>
        <v>41078.91201388889</v>
      </c>
      <c r="W375" s="12">
        <f t="shared" si="63"/>
        <v>41108.91201388889</v>
      </c>
      <c r="X375" s="17" t="str">
        <f t="shared" si="64"/>
        <v>June</v>
      </c>
      <c r="Y375" t="str">
        <f t="shared" si="65"/>
        <v>2012</v>
      </c>
    </row>
    <row r="376" spans="1:25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55"/>
        <v>130.65</v>
      </c>
      <c r="P376" s="8">
        <f t="shared" si="56"/>
        <v>45.051724137931032</v>
      </c>
      <c r="Q376" t="str">
        <f t="shared" si="57"/>
        <v>film &amp; video</v>
      </c>
      <c r="R376" t="str">
        <f t="shared" si="58"/>
        <v>documentary</v>
      </c>
      <c r="S376">
        <f t="shared" si="59"/>
        <v>24</v>
      </c>
      <c r="T376">
        <f t="shared" si="60"/>
        <v>13</v>
      </c>
      <c r="U376">
        <f t="shared" si="61"/>
        <v>11</v>
      </c>
      <c r="V376" s="12">
        <f t="shared" si="62"/>
        <v>40757.889247685183</v>
      </c>
      <c r="W376" s="12">
        <f t="shared" si="63"/>
        <v>40802.889247685183</v>
      </c>
      <c r="X376" s="17" t="str">
        <f t="shared" si="64"/>
        <v>August</v>
      </c>
      <c r="Y376" t="str">
        <f t="shared" si="65"/>
        <v>2011</v>
      </c>
    </row>
    <row r="377" spans="1:25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55"/>
        <v>120</v>
      </c>
      <c r="P377" s="8">
        <f t="shared" si="56"/>
        <v>42.857142857142854</v>
      </c>
      <c r="Q377" t="str">
        <f t="shared" si="57"/>
        <v>film &amp; video</v>
      </c>
      <c r="R377" t="str">
        <f t="shared" si="58"/>
        <v>documentary</v>
      </c>
      <c r="S377">
        <f t="shared" si="59"/>
        <v>24</v>
      </c>
      <c r="T377">
        <f t="shared" si="60"/>
        <v>13</v>
      </c>
      <c r="U377">
        <f t="shared" si="61"/>
        <v>11</v>
      </c>
      <c r="V377" s="12">
        <f t="shared" si="62"/>
        <v>41657.985081018516</v>
      </c>
      <c r="W377" s="12">
        <f t="shared" si="63"/>
        <v>41699.720833333333</v>
      </c>
      <c r="X377" s="17" t="str">
        <f t="shared" si="64"/>
        <v>January</v>
      </c>
      <c r="Y377" t="str">
        <f t="shared" si="65"/>
        <v>2014</v>
      </c>
    </row>
    <row r="378" spans="1:25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55"/>
        <v>105.9591836734694</v>
      </c>
      <c r="P378" s="8">
        <f t="shared" si="56"/>
        <v>54.083333333333336</v>
      </c>
      <c r="Q378" t="str">
        <f t="shared" si="57"/>
        <v>film &amp; video</v>
      </c>
      <c r="R378" t="str">
        <f t="shared" si="58"/>
        <v>documentary</v>
      </c>
      <c r="S378">
        <f t="shared" si="59"/>
        <v>24</v>
      </c>
      <c r="T378">
        <f t="shared" si="60"/>
        <v>13</v>
      </c>
      <c r="U378">
        <f t="shared" si="61"/>
        <v>11</v>
      </c>
      <c r="V378" s="12">
        <f t="shared" si="62"/>
        <v>42576.452731481477</v>
      </c>
      <c r="W378" s="12">
        <f t="shared" si="63"/>
        <v>42607.452731481477</v>
      </c>
      <c r="X378" s="17" t="str">
        <f t="shared" si="64"/>
        <v>July</v>
      </c>
      <c r="Y378" t="str">
        <f t="shared" si="65"/>
        <v>2016</v>
      </c>
    </row>
    <row r="379" spans="1:25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55"/>
        <v>114.39999999999999</v>
      </c>
      <c r="P379" s="8">
        <f t="shared" si="56"/>
        <v>103.21804511278195</v>
      </c>
      <c r="Q379" t="str">
        <f t="shared" si="57"/>
        <v>film &amp; video</v>
      </c>
      <c r="R379" t="str">
        <f t="shared" si="58"/>
        <v>documentary</v>
      </c>
      <c r="S379">
        <f t="shared" si="59"/>
        <v>24</v>
      </c>
      <c r="T379">
        <f t="shared" si="60"/>
        <v>13</v>
      </c>
      <c r="U379">
        <f t="shared" si="61"/>
        <v>11</v>
      </c>
      <c r="V379" s="12">
        <f t="shared" si="62"/>
        <v>42292.250787037032</v>
      </c>
      <c r="W379" s="12">
        <f t="shared" si="63"/>
        <v>42322.292361111111</v>
      </c>
      <c r="X379" s="17" t="str">
        <f t="shared" si="64"/>
        <v>October</v>
      </c>
      <c r="Y379" t="str">
        <f t="shared" si="65"/>
        <v>2015</v>
      </c>
    </row>
    <row r="380" spans="1:25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55"/>
        <v>111.76666666666665</v>
      </c>
      <c r="P380" s="8">
        <f t="shared" si="56"/>
        <v>40.397590361445786</v>
      </c>
      <c r="Q380" t="str">
        <f t="shared" si="57"/>
        <v>film &amp; video</v>
      </c>
      <c r="R380" t="str">
        <f t="shared" si="58"/>
        <v>documentary</v>
      </c>
      <c r="S380">
        <f t="shared" si="59"/>
        <v>24</v>
      </c>
      <c r="T380">
        <f t="shared" si="60"/>
        <v>13</v>
      </c>
      <c r="U380">
        <f t="shared" si="61"/>
        <v>11</v>
      </c>
      <c r="V380" s="12">
        <f t="shared" si="62"/>
        <v>42370.571851851855</v>
      </c>
      <c r="W380" s="12">
        <f t="shared" si="63"/>
        <v>42394.994444444441</v>
      </c>
      <c r="X380" s="17" t="str">
        <f t="shared" si="64"/>
        <v>January</v>
      </c>
      <c r="Y380" t="str">
        <f t="shared" si="65"/>
        <v>2016</v>
      </c>
    </row>
    <row r="381" spans="1:25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55"/>
        <v>116.08000000000001</v>
      </c>
      <c r="P381" s="8">
        <f t="shared" si="56"/>
        <v>116.85906040268456</v>
      </c>
      <c r="Q381" t="str">
        <f t="shared" si="57"/>
        <v>film &amp; video</v>
      </c>
      <c r="R381" t="str">
        <f t="shared" si="58"/>
        <v>documentary</v>
      </c>
      <c r="S381">
        <f t="shared" si="59"/>
        <v>24</v>
      </c>
      <c r="T381">
        <f t="shared" si="60"/>
        <v>13</v>
      </c>
      <c r="U381">
        <f t="shared" si="61"/>
        <v>11</v>
      </c>
      <c r="V381" s="12">
        <f t="shared" si="62"/>
        <v>40987.688333333332</v>
      </c>
      <c r="W381" s="12">
        <f t="shared" si="63"/>
        <v>41032.688333333332</v>
      </c>
      <c r="X381" s="17" t="str">
        <f t="shared" si="64"/>
        <v>March</v>
      </c>
      <c r="Y381" t="str">
        <f t="shared" si="65"/>
        <v>2012</v>
      </c>
    </row>
    <row r="382" spans="1:25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55"/>
        <v>141.5</v>
      </c>
      <c r="P382" s="8">
        <f t="shared" si="56"/>
        <v>115.51020408163265</v>
      </c>
      <c r="Q382" t="str">
        <f t="shared" si="57"/>
        <v>film &amp; video</v>
      </c>
      <c r="R382" t="str">
        <f t="shared" si="58"/>
        <v>documentary</v>
      </c>
      <c r="S382">
        <f t="shared" si="59"/>
        <v>24</v>
      </c>
      <c r="T382">
        <f t="shared" si="60"/>
        <v>13</v>
      </c>
      <c r="U382">
        <f t="shared" si="61"/>
        <v>11</v>
      </c>
      <c r="V382" s="12">
        <f t="shared" si="62"/>
        <v>42367.719814814816</v>
      </c>
      <c r="W382" s="12">
        <f t="shared" si="63"/>
        <v>42392.719814814816</v>
      </c>
      <c r="X382" s="17" t="str">
        <f t="shared" si="64"/>
        <v>December</v>
      </c>
      <c r="Y382" t="str">
        <f t="shared" si="65"/>
        <v>2015</v>
      </c>
    </row>
    <row r="383" spans="1:25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55"/>
        <v>104.72999999999999</v>
      </c>
      <c r="P383" s="8">
        <f t="shared" si="56"/>
        <v>104.31274900398407</v>
      </c>
      <c r="Q383" t="str">
        <f t="shared" si="57"/>
        <v>film &amp; video</v>
      </c>
      <c r="R383" t="str">
        <f t="shared" si="58"/>
        <v>documentary</v>
      </c>
      <c r="S383">
        <f t="shared" si="59"/>
        <v>24</v>
      </c>
      <c r="T383">
        <f t="shared" si="60"/>
        <v>13</v>
      </c>
      <c r="U383">
        <f t="shared" si="61"/>
        <v>11</v>
      </c>
      <c r="V383" s="12">
        <f t="shared" si="62"/>
        <v>41085.698113425926</v>
      </c>
      <c r="W383" s="12">
        <f t="shared" si="63"/>
        <v>41120.208333333336</v>
      </c>
      <c r="X383" s="17" t="str">
        <f t="shared" si="64"/>
        <v>June</v>
      </c>
      <c r="Y383" t="str">
        <f t="shared" si="65"/>
        <v>2012</v>
      </c>
    </row>
    <row r="384" spans="1:25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55"/>
        <v>255.83333333333331</v>
      </c>
      <c r="P384" s="8">
        <f t="shared" si="56"/>
        <v>69.772727272727266</v>
      </c>
      <c r="Q384" t="str">
        <f t="shared" si="57"/>
        <v>film &amp; video</v>
      </c>
      <c r="R384" t="str">
        <f t="shared" si="58"/>
        <v>documentary</v>
      </c>
      <c r="S384">
        <f t="shared" si="59"/>
        <v>24</v>
      </c>
      <c r="T384">
        <f t="shared" si="60"/>
        <v>13</v>
      </c>
      <c r="U384">
        <f t="shared" si="61"/>
        <v>11</v>
      </c>
      <c r="V384" s="12">
        <f t="shared" si="62"/>
        <v>41144.709490740745</v>
      </c>
      <c r="W384" s="12">
        <f t="shared" si="63"/>
        <v>41158.709490740745</v>
      </c>
      <c r="X384" s="17" t="str">
        <f t="shared" si="64"/>
        <v>August</v>
      </c>
      <c r="Y384" t="str">
        <f t="shared" si="65"/>
        <v>2012</v>
      </c>
    </row>
    <row r="385" spans="1:25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55"/>
        <v>206.70670670670671</v>
      </c>
      <c r="P385" s="8">
        <f t="shared" si="56"/>
        <v>43.020833333333336</v>
      </c>
      <c r="Q385" t="str">
        <f t="shared" si="57"/>
        <v>film &amp; video</v>
      </c>
      <c r="R385" t="str">
        <f t="shared" si="58"/>
        <v>documentary</v>
      </c>
      <c r="S385">
        <f t="shared" si="59"/>
        <v>24</v>
      </c>
      <c r="T385">
        <f t="shared" si="60"/>
        <v>13</v>
      </c>
      <c r="U385">
        <f t="shared" si="61"/>
        <v>11</v>
      </c>
      <c r="V385" s="12">
        <f t="shared" si="62"/>
        <v>41755.117581018516</v>
      </c>
      <c r="W385" s="12">
        <f t="shared" si="63"/>
        <v>41778.117581018516</v>
      </c>
      <c r="X385" s="17" t="str">
        <f t="shared" si="64"/>
        <v>April</v>
      </c>
      <c r="Y385" t="str">
        <f t="shared" si="65"/>
        <v>2014</v>
      </c>
    </row>
    <row r="386" spans="1:25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66">E386/D386*100</f>
        <v>112.105</v>
      </c>
      <c r="P386" s="8">
        <f t="shared" ref="P386:P449" si="67">E386/L386</f>
        <v>58.540469973890339</v>
      </c>
      <c r="Q386" t="str">
        <f t="shared" ref="Q386:Q449" si="68">LEFT(N386,T386-1)</f>
        <v>film &amp; video</v>
      </c>
      <c r="R386" t="str">
        <f t="shared" ref="R386:R449" si="69">RIGHT(N386,U386)</f>
        <v>documentary</v>
      </c>
      <c r="S386">
        <f t="shared" ref="S386:S449" si="70">LEN(N386)</f>
        <v>24</v>
      </c>
      <c r="T386">
        <f t="shared" ref="T386:T449" si="71">FIND("/",N386)</f>
        <v>13</v>
      </c>
      <c r="U386">
        <f t="shared" ref="U386:U449" si="72">S386-T386</f>
        <v>11</v>
      </c>
      <c r="V386" s="12">
        <f t="shared" ref="V386:V449" si="73">(((J386/60)/60)/24)+DATE(1970,1,1)</f>
        <v>41980.781793981485</v>
      </c>
      <c r="W386" s="12">
        <f t="shared" ref="W386:W449" si="74">(((I386/60)/60)/24)+DATE(1970,1,1)</f>
        <v>42010.781793981485</v>
      </c>
      <c r="X386" s="17" t="str">
        <f t="shared" ref="X386:X449" si="75">TEXT(V386,"mmmm")</f>
        <v>December</v>
      </c>
      <c r="Y386" t="str">
        <f t="shared" ref="Y386:Y449" si="76">TEXT(V386,"yyyy")</f>
        <v>2014</v>
      </c>
    </row>
    <row r="387" spans="1:25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66"/>
        <v>105.982</v>
      </c>
      <c r="P387" s="8">
        <f t="shared" si="67"/>
        <v>111.79535864978902</v>
      </c>
      <c r="Q387" t="str">
        <f t="shared" si="68"/>
        <v>film &amp; video</v>
      </c>
      <c r="R387" t="str">
        <f t="shared" si="69"/>
        <v>documentary</v>
      </c>
      <c r="S387">
        <f t="shared" si="70"/>
        <v>24</v>
      </c>
      <c r="T387">
        <f t="shared" si="71"/>
        <v>13</v>
      </c>
      <c r="U387">
        <f t="shared" si="72"/>
        <v>11</v>
      </c>
      <c r="V387" s="12">
        <f t="shared" si="73"/>
        <v>41934.584502314814</v>
      </c>
      <c r="W387" s="12">
        <f t="shared" si="74"/>
        <v>41964.626168981486</v>
      </c>
      <c r="X387" s="17" t="str">
        <f t="shared" si="75"/>
        <v>October</v>
      </c>
      <c r="Y387" t="str">
        <f t="shared" si="76"/>
        <v>2014</v>
      </c>
    </row>
    <row r="388" spans="1:25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66"/>
        <v>100.16666666666667</v>
      </c>
      <c r="P388" s="8">
        <f t="shared" si="67"/>
        <v>46.230769230769234</v>
      </c>
      <c r="Q388" t="str">
        <f t="shared" si="68"/>
        <v>film &amp; video</v>
      </c>
      <c r="R388" t="str">
        <f t="shared" si="69"/>
        <v>documentary</v>
      </c>
      <c r="S388">
        <f t="shared" si="70"/>
        <v>24</v>
      </c>
      <c r="T388">
        <f t="shared" si="71"/>
        <v>13</v>
      </c>
      <c r="U388">
        <f t="shared" si="72"/>
        <v>11</v>
      </c>
      <c r="V388" s="12">
        <f t="shared" si="73"/>
        <v>42211.951284722221</v>
      </c>
      <c r="W388" s="12">
        <f t="shared" si="74"/>
        <v>42226.951284722221</v>
      </c>
      <c r="X388" s="17" t="str">
        <f t="shared" si="75"/>
        <v>July</v>
      </c>
      <c r="Y388" t="str">
        <f t="shared" si="76"/>
        <v>2015</v>
      </c>
    </row>
    <row r="389" spans="1:25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66"/>
        <v>213.98947368421051</v>
      </c>
      <c r="P389" s="8">
        <f t="shared" si="67"/>
        <v>144.69039145907473</v>
      </c>
      <c r="Q389" t="str">
        <f t="shared" si="68"/>
        <v>film &amp; video</v>
      </c>
      <c r="R389" t="str">
        <f t="shared" si="69"/>
        <v>documentary</v>
      </c>
      <c r="S389">
        <f t="shared" si="70"/>
        <v>24</v>
      </c>
      <c r="T389">
        <f t="shared" si="71"/>
        <v>13</v>
      </c>
      <c r="U389">
        <f t="shared" si="72"/>
        <v>11</v>
      </c>
      <c r="V389" s="12">
        <f t="shared" si="73"/>
        <v>42200.67659722222</v>
      </c>
      <c r="W389" s="12">
        <f t="shared" si="74"/>
        <v>42231.25</v>
      </c>
      <c r="X389" s="17" t="str">
        <f t="shared" si="75"/>
        <v>July</v>
      </c>
      <c r="Y389" t="str">
        <f t="shared" si="76"/>
        <v>2015</v>
      </c>
    </row>
    <row r="390" spans="1:25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66"/>
        <v>126.16000000000001</v>
      </c>
      <c r="P390" s="8">
        <f t="shared" si="67"/>
        <v>88.845070422535215</v>
      </c>
      <c r="Q390" t="str">
        <f t="shared" si="68"/>
        <v>film &amp; video</v>
      </c>
      <c r="R390" t="str">
        <f t="shared" si="69"/>
        <v>documentary</v>
      </c>
      <c r="S390">
        <f t="shared" si="70"/>
        <v>24</v>
      </c>
      <c r="T390">
        <f t="shared" si="71"/>
        <v>13</v>
      </c>
      <c r="U390">
        <f t="shared" si="72"/>
        <v>11</v>
      </c>
      <c r="V390" s="12">
        <f t="shared" si="73"/>
        <v>42549.076157407413</v>
      </c>
      <c r="W390" s="12">
        <f t="shared" si="74"/>
        <v>42579.076157407413</v>
      </c>
      <c r="X390" s="17" t="str">
        <f t="shared" si="75"/>
        <v>June</v>
      </c>
      <c r="Y390" t="str">
        <f t="shared" si="76"/>
        <v>2016</v>
      </c>
    </row>
    <row r="391" spans="1:25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66"/>
        <v>181.53547058823528</v>
      </c>
      <c r="P391" s="8">
        <f t="shared" si="67"/>
        <v>81.75107284768211</v>
      </c>
      <c r="Q391" t="str">
        <f t="shared" si="68"/>
        <v>film &amp; video</v>
      </c>
      <c r="R391" t="str">
        <f t="shared" si="69"/>
        <v>documentary</v>
      </c>
      <c r="S391">
        <f t="shared" si="70"/>
        <v>24</v>
      </c>
      <c r="T391">
        <f t="shared" si="71"/>
        <v>13</v>
      </c>
      <c r="U391">
        <f t="shared" si="72"/>
        <v>11</v>
      </c>
      <c r="V391" s="12">
        <f t="shared" si="73"/>
        <v>41674.063078703701</v>
      </c>
      <c r="W391" s="12">
        <f t="shared" si="74"/>
        <v>41705.957638888889</v>
      </c>
      <c r="X391" s="17" t="str">
        <f t="shared" si="75"/>
        <v>February</v>
      </c>
      <c r="Y391" t="str">
        <f t="shared" si="76"/>
        <v>2014</v>
      </c>
    </row>
    <row r="392" spans="1:25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66"/>
        <v>100</v>
      </c>
      <c r="P392" s="8">
        <f t="shared" si="67"/>
        <v>71.428571428571431</v>
      </c>
      <c r="Q392" t="str">
        <f t="shared" si="68"/>
        <v>film &amp; video</v>
      </c>
      <c r="R392" t="str">
        <f t="shared" si="69"/>
        <v>documentary</v>
      </c>
      <c r="S392">
        <f t="shared" si="70"/>
        <v>24</v>
      </c>
      <c r="T392">
        <f t="shared" si="71"/>
        <v>13</v>
      </c>
      <c r="U392">
        <f t="shared" si="72"/>
        <v>11</v>
      </c>
      <c r="V392" s="12">
        <f t="shared" si="73"/>
        <v>42112.036712962959</v>
      </c>
      <c r="W392" s="12">
        <f t="shared" si="74"/>
        <v>42132.036712962959</v>
      </c>
      <c r="X392" s="17" t="str">
        <f t="shared" si="75"/>
        <v>April</v>
      </c>
      <c r="Y392" t="str">
        <f t="shared" si="76"/>
        <v>2015</v>
      </c>
    </row>
    <row r="393" spans="1:25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66"/>
        <v>100.61</v>
      </c>
      <c r="P393" s="8">
        <f t="shared" si="67"/>
        <v>104.25906735751295</v>
      </c>
      <c r="Q393" t="str">
        <f t="shared" si="68"/>
        <v>film &amp; video</v>
      </c>
      <c r="R393" t="str">
        <f t="shared" si="69"/>
        <v>documentary</v>
      </c>
      <c r="S393">
        <f t="shared" si="70"/>
        <v>24</v>
      </c>
      <c r="T393">
        <f t="shared" si="71"/>
        <v>13</v>
      </c>
      <c r="U393">
        <f t="shared" si="72"/>
        <v>11</v>
      </c>
      <c r="V393" s="12">
        <f t="shared" si="73"/>
        <v>40865.042256944449</v>
      </c>
      <c r="W393" s="12">
        <f t="shared" si="74"/>
        <v>40895.040972222225</v>
      </c>
      <c r="X393" s="17" t="str">
        <f t="shared" si="75"/>
        <v>November</v>
      </c>
      <c r="Y393" t="str">
        <f t="shared" si="76"/>
        <v>2011</v>
      </c>
    </row>
    <row r="394" spans="1:25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66"/>
        <v>100.9027027027027</v>
      </c>
      <c r="P394" s="8">
        <f t="shared" si="67"/>
        <v>90.616504854368927</v>
      </c>
      <c r="Q394" t="str">
        <f t="shared" si="68"/>
        <v>film &amp; video</v>
      </c>
      <c r="R394" t="str">
        <f t="shared" si="69"/>
        <v>documentary</v>
      </c>
      <c r="S394">
        <f t="shared" si="70"/>
        <v>24</v>
      </c>
      <c r="T394">
        <f t="shared" si="71"/>
        <v>13</v>
      </c>
      <c r="U394">
        <f t="shared" si="72"/>
        <v>11</v>
      </c>
      <c r="V394" s="12">
        <f t="shared" si="73"/>
        <v>40763.717256944445</v>
      </c>
      <c r="W394" s="12">
        <f t="shared" si="74"/>
        <v>40794.125</v>
      </c>
      <c r="X394" s="17" t="str">
        <f t="shared" si="75"/>
        <v>August</v>
      </c>
      <c r="Y394" t="str">
        <f t="shared" si="76"/>
        <v>2011</v>
      </c>
    </row>
    <row r="395" spans="1:25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66"/>
        <v>110.446</v>
      </c>
      <c r="P395" s="8">
        <f t="shared" si="67"/>
        <v>157.33048433048432</v>
      </c>
      <c r="Q395" t="str">
        <f t="shared" si="68"/>
        <v>film &amp; video</v>
      </c>
      <c r="R395" t="str">
        <f t="shared" si="69"/>
        <v>documentary</v>
      </c>
      <c r="S395">
        <f t="shared" si="70"/>
        <v>24</v>
      </c>
      <c r="T395">
        <f t="shared" si="71"/>
        <v>13</v>
      </c>
      <c r="U395">
        <f t="shared" si="72"/>
        <v>11</v>
      </c>
      <c r="V395" s="12">
        <f t="shared" si="73"/>
        <v>41526.708935185183</v>
      </c>
      <c r="W395" s="12">
        <f t="shared" si="74"/>
        <v>41557.708935185183</v>
      </c>
      <c r="X395" s="17" t="str">
        <f t="shared" si="75"/>
        <v>September</v>
      </c>
      <c r="Y395" t="str">
        <f t="shared" si="76"/>
        <v>2013</v>
      </c>
    </row>
    <row r="396" spans="1:25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66"/>
        <v>111.8936170212766</v>
      </c>
      <c r="P396" s="8">
        <f t="shared" si="67"/>
        <v>105.18</v>
      </c>
      <c r="Q396" t="str">
        <f t="shared" si="68"/>
        <v>film &amp; video</v>
      </c>
      <c r="R396" t="str">
        <f t="shared" si="69"/>
        <v>documentary</v>
      </c>
      <c r="S396">
        <f t="shared" si="70"/>
        <v>24</v>
      </c>
      <c r="T396">
        <f t="shared" si="71"/>
        <v>13</v>
      </c>
      <c r="U396">
        <f t="shared" si="72"/>
        <v>11</v>
      </c>
      <c r="V396" s="12">
        <f t="shared" si="73"/>
        <v>42417.818078703705</v>
      </c>
      <c r="W396" s="12">
        <f t="shared" si="74"/>
        <v>42477.776412037041</v>
      </c>
      <c r="X396" s="17" t="str">
        <f t="shared" si="75"/>
        <v>February</v>
      </c>
      <c r="Y396" t="str">
        <f t="shared" si="76"/>
        <v>2016</v>
      </c>
    </row>
    <row r="397" spans="1:25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66"/>
        <v>108.04450000000001</v>
      </c>
      <c r="P397" s="8">
        <f t="shared" si="67"/>
        <v>58.719836956521746</v>
      </c>
      <c r="Q397" t="str">
        <f t="shared" si="68"/>
        <v>film &amp; video</v>
      </c>
      <c r="R397" t="str">
        <f t="shared" si="69"/>
        <v>documentary</v>
      </c>
      <c r="S397">
        <f t="shared" si="70"/>
        <v>24</v>
      </c>
      <c r="T397">
        <f t="shared" si="71"/>
        <v>13</v>
      </c>
      <c r="U397">
        <f t="shared" si="72"/>
        <v>11</v>
      </c>
      <c r="V397" s="12">
        <f t="shared" si="73"/>
        <v>40990.909259259257</v>
      </c>
      <c r="W397" s="12">
        <f t="shared" si="74"/>
        <v>41026.897222222222</v>
      </c>
      <c r="X397" s="17" t="str">
        <f t="shared" si="75"/>
        <v>March</v>
      </c>
      <c r="Y397" t="str">
        <f t="shared" si="76"/>
        <v>2012</v>
      </c>
    </row>
    <row r="398" spans="1:25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66"/>
        <v>106.66666666666667</v>
      </c>
      <c r="P398" s="8">
        <f t="shared" si="67"/>
        <v>81.632653061224488</v>
      </c>
      <c r="Q398" t="str">
        <f t="shared" si="68"/>
        <v>film &amp; video</v>
      </c>
      <c r="R398" t="str">
        <f t="shared" si="69"/>
        <v>documentary</v>
      </c>
      <c r="S398">
        <f t="shared" si="70"/>
        <v>24</v>
      </c>
      <c r="T398">
        <f t="shared" si="71"/>
        <v>13</v>
      </c>
      <c r="U398">
        <f t="shared" si="72"/>
        <v>11</v>
      </c>
      <c r="V398" s="12">
        <f t="shared" si="73"/>
        <v>41082.564884259256</v>
      </c>
      <c r="W398" s="12">
        <f t="shared" si="74"/>
        <v>41097.564884259256</v>
      </c>
      <c r="X398" s="17" t="str">
        <f t="shared" si="75"/>
        <v>June</v>
      </c>
      <c r="Y398" t="str">
        <f t="shared" si="76"/>
        <v>2012</v>
      </c>
    </row>
    <row r="399" spans="1:25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66"/>
        <v>103.90027322404372</v>
      </c>
      <c r="P399" s="8">
        <f t="shared" si="67"/>
        <v>56.460043668122275</v>
      </c>
      <c r="Q399" t="str">
        <f t="shared" si="68"/>
        <v>film &amp; video</v>
      </c>
      <c r="R399" t="str">
        <f t="shared" si="69"/>
        <v>documentary</v>
      </c>
      <c r="S399">
        <f t="shared" si="70"/>
        <v>24</v>
      </c>
      <c r="T399">
        <f t="shared" si="71"/>
        <v>13</v>
      </c>
      <c r="U399">
        <f t="shared" si="72"/>
        <v>11</v>
      </c>
      <c r="V399" s="12">
        <f t="shared" si="73"/>
        <v>40379.776435185187</v>
      </c>
      <c r="W399" s="12">
        <f t="shared" si="74"/>
        <v>40422.155555555553</v>
      </c>
      <c r="X399" s="17" t="str">
        <f t="shared" si="75"/>
        <v>July</v>
      </c>
      <c r="Y399" t="str">
        <f t="shared" si="76"/>
        <v>2010</v>
      </c>
    </row>
    <row r="400" spans="1:25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66"/>
        <v>125.16000000000001</v>
      </c>
      <c r="P400" s="8">
        <f t="shared" si="67"/>
        <v>140.1044776119403</v>
      </c>
      <c r="Q400" t="str">
        <f t="shared" si="68"/>
        <v>film &amp; video</v>
      </c>
      <c r="R400" t="str">
        <f t="shared" si="69"/>
        <v>documentary</v>
      </c>
      <c r="S400">
        <f t="shared" si="70"/>
        <v>24</v>
      </c>
      <c r="T400">
        <f t="shared" si="71"/>
        <v>13</v>
      </c>
      <c r="U400">
        <f t="shared" si="72"/>
        <v>11</v>
      </c>
      <c r="V400" s="12">
        <f t="shared" si="73"/>
        <v>42078.793124999997</v>
      </c>
      <c r="W400" s="12">
        <f t="shared" si="74"/>
        <v>42123.793124999997</v>
      </c>
      <c r="X400" s="17" t="str">
        <f t="shared" si="75"/>
        <v>March</v>
      </c>
      <c r="Y400" t="str">
        <f t="shared" si="76"/>
        <v>2015</v>
      </c>
    </row>
    <row r="401" spans="1:25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66"/>
        <v>106.80499999999999</v>
      </c>
      <c r="P401" s="8">
        <f t="shared" si="67"/>
        <v>224.85263157894738</v>
      </c>
      <c r="Q401" t="str">
        <f t="shared" si="68"/>
        <v>film &amp; video</v>
      </c>
      <c r="R401" t="str">
        <f t="shared" si="69"/>
        <v>documentary</v>
      </c>
      <c r="S401">
        <f t="shared" si="70"/>
        <v>24</v>
      </c>
      <c r="T401">
        <f t="shared" si="71"/>
        <v>13</v>
      </c>
      <c r="U401">
        <f t="shared" si="72"/>
        <v>11</v>
      </c>
      <c r="V401" s="12">
        <f t="shared" si="73"/>
        <v>42687.875775462962</v>
      </c>
      <c r="W401" s="12">
        <f t="shared" si="74"/>
        <v>42718.5</v>
      </c>
      <c r="X401" s="17" t="str">
        <f t="shared" si="75"/>
        <v>November</v>
      </c>
      <c r="Y401" t="str">
        <f t="shared" si="76"/>
        <v>2016</v>
      </c>
    </row>
    <row r="402" spans="1:25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66"/>
        <v>112.30249999999999</v>
      </c>
      <c r="P402" s="8">
        <f t="shared" si="67"/>
        <v>181.13306451612902</v>
      </c>
      <c r="Q402" t="str">
        <f t="shared" si="68"/>
        <v>film &amp; video</v>
      </c>
      <c r="R402" t="str">
        <f t="shared" si="69"/>
        <v>documentary</v>
      </c>
      <c r="S402">
        <f t="shared" si="70"/>
        <v>24</v>
      </c>
      <c r="T402">
        <f t="shared" si="71"/>
        <v>13</v>
      </c>
      <c r="U402">
        <f t="shared" si="72"/>
        <v>11</v>
      </c>
      <c r="V402" s="12">
        <f t="shared" si="73"/>
        <v>41745.635960648149</v>
      </c>
      <c r="W402" s="12">
        <f t="shared" si="74"/>
        <v>41776.145833333336</v>
      </c>
      <c r="X402" s="17" t="str">
        <f t="shared" si="75"/>
        <v>April</v>
      </c>
      <c r="Y402" t="str">
        <f t="shared" si="76"/>
        <v>2014</v>
      </c>
    </row>
    <row r="403" spans="1:25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66"/>
        <v>103.812</v>
      </c>
      <c r="P403" s="8">
        <f t="shared" si="67"/>
        <v>711.04109589041093</v>
      </c>
      <c r="Q403" t="str">
        <f t="shared" si="68"/>
        <v>film &amp; video</v>
      </c>
      <c r="R403" t="str">
        <f t="shared" si="69"/>
        <v>documentary</v>
      </c>
      <c r="S403">
        <f t="shared" si="70"/>
        <v>24</v>
      </c>
      <c r="T403">
        <f t="shared" si="71"/>
        <v>13</v>
      </c>
      <c r="U403">
        <f t="shared" si="72"/>
        <v>11</v>
      </c>
      <c r="V403" s="12">
        <f t="shared" si="73"/>
        <v>40732.842245370368</v>
      </c>
      <c r="W403" s="12">
        <f t="shared" si="74"/>
        <v>40762.842245370368</v>
      </c>
      <c r="X403" s="17" t="str">
        <f t="shared" si="75"/>
        <v>July</v>
      </c>
      <c r="Y403" t="str">
        <f t="shared" si="76"/>
        <v>2011</v>
      </c>
    </row>
    <row r="404" spans="1:25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66"/>
        <v>141.65</v>
      </c>
      <c r="P404" s="8">
        <f t="shared" si="67"/>
        <v>65.883720930232556</v>
      </c>
      <c r="Q404" t="str">
        <f t="shared" si="68"/>
        <v>film &amp; video</v>
      </c>
      <c r="R404" t="str">
        <f t="shared" si="69"/>
        <v>documentary</v>
      </c>
      <c r="S404">
        <f t="shared" si="70"/>
        <v>24</v>
      </c>
      <c r="T404">
        <f t="shared" si="71"/>
        <v>13</v>
      </c>
      <c r="U404">
        <f t="shared" si="72"/>
        <v>11</v>
      </c>
      <c r="V404" s="12">
        <f t="shared" si="73"/>
        <v>42292.539548611108</v>
      </c>
      <c r="W404" s="12">
        <f t="shared" si="74"/>
        <v>42313.58121527778</v>
      </c>
      <c r="X404" s="17" t="str">
        <f t="shared" si="75"/>
        <v>October</v>
      </c>
      <c r="Y404" t="str">
        <f t="shared" si="76"/>
        <v>2015</v>
      </c>
    </row>
    <row r="405" spans="1:25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66"/>
        <v>105.25999999999999</v>
      </c>
      <c r="P405" s="8">
        <f t="shared" si="67"/>
        <v>75.185714285714283</v>
      </c>
      <c r="Q405" t="str">
        <f t="shared" si="68"/>
        <v>film &amp; video</v>
      </c>
      <c r="R405" t="str">
        <f t="shared" si="69"/>
        <v>documentary</v>
      </c>
      <c r="S405">
        <f t="shared" si="70"/>
        <v>24</v>
      </c>
      <c r="T405">
        <f t="shared" si="71"/>
        <v>13</v>
      </c>
      <c r="U405">
        <f t="shared" si="72"/>
        <v>11</v>
      </c>
      <c r="V405" s="12">
        <f t="shared" si="73"/>
        <v>40718.310659722221</v>
      </c>
      <c r="W405" s="12">
        <f t="shared" si="74"/>
        <v>40765.297222222223</v>
      </c>
      <c r="X405" s="17" t="str">
        <f t="shared" si="75"/>
        <v>June</v>
      </c>
      <c r="Y405" t="str">
        <f t="shared" si="76"/>
        <v>2011</v>
      </c>
    </row>
    <row r="406" spans="1:25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66"/>
        <v>103.09142857142857</v>
      </c>
      <c r="P406" s="8">
        <f t="shared" si="67"/>
        <v>133.14391143911439</v>
      </c>
      <c r="Q406" t="str">
        <f t="shared" si="68"/>
        <v>film &amp; video</v>
      </c>
      <c r="R406" t="str">
        <f t="shared" si="69"/>
        <v>documentary</v>
      </c>
      <c r="S406">
        <f t="shared" si="70"/>
        <v>24</v>
      </c>
      <c r="T406">
        <f t="shared" si="71"/>
        <v>13</v>
      </c>
      <c r="U406">
        <f t="shared" si="72"/>
        <v>11</v>
      </c>
      <c r="V406" s="12">
        <f t="shared" si="73"/>
        <v>41646.628032407411</v>
      </c>
      <c r="W406" s="12">
        <f t="shared" si="74"/>
        <v>41675.961111111108</v>
      </c>
      <c r="X406" s="17" t="str">
        <f t="shared" si="75"/>
        <v>January</v>
      </c>
      <c r="Y406" t="str">
        <f t="shared" si="76"/>
        <v>2014</v>
      </c>
    </row>
    <row r="407" spans="1:25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66"/>
        <v>107.65957446808511</v>
      </c>
      <c r="P407" s="8">
        <f t="shared" si="67"/>
        <v>55.2</v>
      </c>
      <c r="Q407" t="str">
        <f t="shared" si="68"/>
        <v>film &amp; video</v>
      </c>
      <c r="R407" t="str">
        <f t="shared" si="69"/>
        <v>documentary</v>
      </c>
      <c r="S407">
        <f t="shared" si="70"/>
        <v>24</v>
      </c>
      <c r="T407">
        <f t="shared" si="71"/>
        <v>13</v>
      </c>
      <c r="U407">
        <f t="shared" si="72"/>
        <v>11</v>
      </c>
      <c r="V407" s="12">
        <f t="shared" si="73"/>
        <v>41674.08494212963</v>
      </c>
      <c r="W407" s="12">
        <f t="shared" si="74"/>
        <v>41704.08494212963</v>
      </c>
      <c r="X407" s="17" t="str">
        <f t="shared" si="75"/>
        <v>February</v>
      </c>
      <c r="Y407" t="str">
        <f t="shared" si="76"/>
        <v>2014</v>
      </c>
    </row>
    <row r="408" spans="1:25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66"/>
        <v>107.70464285714286</v>
      </c>
      <c r="P408" s="8">
        <f t="shared" si="67"/>
        <v>86.163714285714292</v>
      </c>
      <c r="Q408" t="str">
        <f t="shared" si="68"/>
        <v>film &amp; video</v>
      </c>
      <c r="R408" t="str">
        <f t="shared" si="69"/>
        <v>documentary</v>
      </c>
      <c r="S408">
        <f t="shared" si="70"/>
        <v>24</v>
      </c>
      <c r="T408">
        <f t="shared" si="71"/>
        <v>13</v>
      </c>
      <c r="U408">
        <f t="shared" si="72"/>
        <v>11</v>
      </c>
      <c r="V408" s="12">
        <f t="shared" si="73"/>
        <v>40638.162465277775</v>
      </c>
      <c r="W408" s="12">
        <f t="shared" si="74"/>
        <v>40672.249305555553</v>
      </c>
      <c r="X408" s="17" t="str">
        <f t="shared" si="75"/>
        <v>April</v>
      </c>
      <c r="Y408" t="str">
        <f t="shared" si="76"/>
        <v>2011</v>
      </c>
    </row>
    <row r="409" spans="1:25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66"/>
        <v>101.55000000000001</v>
      </c>
      <c r="P409" s="8">
        <f t="shared" si="67"/>
        <v>92.318181818181813</v>
      </c>
      <c r="Q409" t="str">
        <f t="shared" si="68"/>
        <v>film &amp; video</v>
      </c>
      <c r="R409" t="str">
        <f t="shared" si="69"/>
        <v>documentary</v>
      </c>
      <c r="S409">
        <f t="shared" si="70"/>
        <v>24</v>
      </c>
      <c r="T409">
        <f t="shared" si="71"/>
        <v>13</v>
      </c>
      <c r="U409">
        <f t="shared" si="72"/>
        <v>11</v>
      </c>
      <c r="V409" s="12">
        <f t="shared" si="73"/>
        <v>40806.870949074073</v>
      </c>
      <c r="W409" s="12">
        <f t="shared" si="74"/>
        <v>40866.912615740745</v>
      </c>
      <c r="X409" s="17" t="str">
        <f t="shared" si="75"/>
        <v>September</v>
      </c>
      <c r="Y409" t="str">
        <f t="shared" si="76"/>
        <v>2011</v>
      </c>
    </row>
    <row r="410" spans="1:25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66"/>
        <v>101.43766666666667</v>
      </c>
      <c r="P410" s="8">
        <f t="shared" si="67"/>
        <v>160.16473684210527</v>
      </c>
      <c r="Q410" t="str">
        <f t="shared" si="68"/>
        <v>film &amp; video</v>
      </c>
      <c r="R410" t="str">
        <f t="shared" si="69"/>
        <v>documentary</v>
      </c>
      <c r="S410">
        <f t="shared" si="70"/>
        <v>24</v>
      </c>
      <c r="T410">
        <f t="shared" si="71"/>
        <v>13</v>
      </c>
      <c r="U410">
        <f t="shared" si="72"/>
        <v>11</v>
      </c>
      <c r="V410" s="12">
        <f t="shared" si="73"/>
        <v>41543.735995370371</v>
      </c>
      <c r="W410" s="12">
        <f t="shared" si="74"/>
        <v>41583.777662037035</v>
      </c>
      <c r="X410" s="17" t="str">
        <f t="shared" si="75"/>
        <v>September</v>
      </c>
      <c r="Y410" t="str">
        <f t="shared" si="76"/>
        <v>2013</v>
      </c>
    </row>
    <row r="411" spans="1:25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66"/>
        <v>136.80000000000001</v>
      </c>
      <c r="P411" s="8">
        <f t="shared" si="67"/>
        <v>45.6</v>
      </c>
      <c r="Q411" t="str">
        <f t="shared" si="68"/>
        <v>film &amp; video</v>
      </c>
      <c r="R411" t="str">
        <f t="shared" si="69"/>
        <v>documentary</v>
      </c>
      <c r="S411">
        <f t="shared" si="70"/>
        <v>24</v>
      </c>
      <c r="T411">
        <f t="shared" si="71"/>
        <v>13</v>
      </c>
      <c r="U411">
        <f t="shared" si="72"/>
        <v>11</v>
      </c>
      <c r="V411" s="12">
        <f t="shared" si="73"/>
        <v>42543.862777777773</v>
      </c>
      <c r="W411" s="12">
        <f t="shared" si="74"/>
        <v>42573.862777777773</v>
      </c>
      <c r="X411" s="17" t="str">
        <f t="shared" si="75"/>
        <v>June</v>
      </c>
      <c r="Y411" t="str">
        <f t="shared" si="76"/>
        <v>2016</v>
      </c>
    </row>
    <row r="412" spans="1:25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66"/>
        <v>128.29999999999998</v>
      </c>
      <c r="P412" s="8">
        <f t="shared" si="67"/>
        <v>183.28571428571428</v>
      </c>
      <c r="Q412" t="str">
        <f t="shared" si="68"/>
        <v>film &amp; video</v>
      </c>
      <c r="R412" t="str">
        <f t="shared" si="69"/>
        <v>documentary</v>
      </c>
      <c r="S412">
        <f t="shared" si="70"/>
        <v>24</v>
      </c>
      <c r="T412">
        <f t="shared" si="71"/>
        <v>13</v>
      </c>
      <c r="U412">
        <f t="shared" si="72"/>
        <v>11</v>
      </c>
      <c r="V412" s="12">
        <f t="shared" si="73"/>
        <v>42113.981446759266</v>
      </c>
      <c r="W412" s="12">
        <f t="shared" si="74"/>
        <v>42173.981446759266</v>
      </c>
      <c r="X412" s="17" t="str">
        <f t="shared" si="75"/>
        <v>April</v>
      </c>
      <c r="Y412" t="str">
        <f t="shared" si="76"/>
        <v>2015</v>
      </c>
    </row>
    <row r="413" spans="1:25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66"/>
        <v>101.05</v>
      </c>
      <c r="P413" s="8">
        <f t="shared" si="67"/>
        <v>125.78838174273859</v>
      </c>
      <c r="Q413" t="str">
        <f t="shared" si="68"/>
        <v>film &amp; video</v>
      </c>
      <c r="R413" t="str">
        <f t="shared" si="69"/>
        <v>documentary</v>
      </c>
      <c r="S413">
        <f t="shared" si="70"/>
        <v>24</v>
      </c>
      <c r="T413">
        <f t="shared" si="71"/>
        <v>13</v>
      </c>
      <c r="U413">
        <f t="shared" si="72"/>
        <v>11</v>
      </c>
      <c r="V413" s="12">
        <f t="shared" si="73"/>
        <v>41598.17597222222</v>
      </c>
      <c r="W413" s="12">
        <f t="shared" si="74"/>
        <v>41630.208333333336</v>
      </c>
      <c r="X413" s="17" t="str">
        <f t="shared" si="75"/>
        <v>November</v>
      </c>
      <c r="Y413" t="str">
        <f t="shared" si="76"/>
        <v>2013</v>
      </c>
    </row>
    <row r="414" spans="1:25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66"/>
        <v>126.84</v>
      </c>
      <c r="P414" s="8">
        <f t="shared" si="67"/>
        <v>57.654545454545456</v>
      </c>
      <c r="Q414" t="str">
        <f t="shared" si="68"/>
        <v>film &amp; video</v>
      </c>
      <c r="R414" t="str">
        <f t="shared" si="69"/>
        <v>documentary</v>
      </c>
      <c r="S414">
        <f t="shared" si="70"/>
        <v>24</v>
      </c>
      <c r="T414">
        <f t="shared" si="71"/>
        <v>13</v>
      </c>
      <c r="U414">
        <f t="shared" si="72"/>
        <v>11</v>
      </c>
      <c r="V414" s="12">
        <f t="shared" si="73"/>
        <v>41099.742800925924</v>
      </c>
      <c r="W414" s="12">
        <f t="shared" si="74"/>
        <v>41115.742800925924</v>
      </c>
      <c r="X414" s="17" t="str">
        <f t="shared" si="75"/>
        <v>July</v>
      </c>
      <c r="Y414" t="str">
        <f t="shared" si="76"/>
        <v>2012</v>
      </c>
    </row>
    <row r="415" spans="1:25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66"/>
        <v>105.0859375</v>
      </c>
      <c r="P415" s="8">
        <f t="shared" si="67"/>
        <v>78.660818713450297</v>
      </c>
      <c r="Q415" t="str">
        <f t="shared" si="68"/>
        <v>film &amp; video</v>
      </c>
      <c r="R415" t="str">
        <f t="shared" si="69"/>
        <v>documentary</v>
      </c>
      <c r="S415">
        <f t="shared" si="70"/>
        <v>24</v>
      </c>
      <c r="T415">
        <f t="shared" si="71"/>
        <v>13</v>
      </c>
      <c r="U415">
        <f t="shared" si="72"/>
        <v>11</v>
      </c>
      <c r="V415" s="12">
        <f t="shared" si="73"/>
        <v>41079.877442129626</v>
      </c>
      <c r="W415" s="12">
        <f t="shared" si="74"/>
        <v>41109.877442129626</v>
      </c>
      <c r="X415" s="17" t="str">
        <f t="shared" si="75"/>
        <v>June</v>
      </c>
      <c r="Y415" t="str">
        <f t="shared" si="76"/>
        <v>2012</v>
      </c>
    </row>
    <row r="416" spans="1:25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66"/>
        <v>102.85405405405406</v>
      </c>
      <c r="P416" s="8">
        <f t="shared" si="67"/>
        <v>91.480769230769226</v>
      </c>
      <c r="Q416" t="str">
        <f t="shared" si="68"/>
        <v>film &amp; video</v>
      </c>
      <c r="R416" t="str">
        <f t="shared" si="69"/>
        <v>documentary</v>
      </c>
      <c r="S416">
        <f t="shared" si="70"/>
        <v>24</v>
      </c>
      <c r="T416">
        <f t="shared" si="71"/>
        <v>13</v>
      </c>
      <c r="U416">
        <f t="shared" si="72"/>
        <v>11</v>
      </c>
      <c r="V416" s="12">
        <f t="shared" si="73"/>
        <v>41529.063252314816</v>
      </c>
      <c r="W416" s="12">
        <f t="shared" si="74"/>
        <v>41559.063252314816</v>
      </c>
      <c r="X416" s="17" t="str">
        <f t="shared" si="75"/>
        <v>September</v>
      </c>
      <c r="Y416" t="str">
        <f t="shared" si="76"/>
        <v>2013</v>
      </c>
    </row>
    <row r="417" spans="1:25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66"/>
        <v>102.14714285714285</v>
      </c>
      <c r="P417" s="8">
        <f t="shared" si="67"/>
        <v>68.09809523809524</v>
      </c>
      <c r="Q417" t="str">
        <f t="shared" si="68"/>
        <v>film &amp; video</v>
      </c>
      <c r="R417" t="str">
        <f t="shared" si="69"/>
        <v>documentary</v>
      </c>
      <c r="S417">
        <f t="shared" si="70"/>
        <v>24</v>
      </c>
      <c r="T417">
        <f t="shared" si="71"/>
        <v>13</v>
      </c>
      <c r="U417">
        <f t="shared" si="72"/>
        <v>11</v>
      </c>
      <c r="V417" s="12">
        <f t="shared" si="73"/>
        <v>41904.851875</v>
      </c>
      <c r="W417" s="12">
        <f t="shared" si="74"/>
        <v>41929.5</v>
      </c>
      <c r="X417" s="17" t="str">
        <f t="shared" si="75"/>
        <v>September</v>
      </c>
      <c r="Y417" t="str">
        <f t="shared" si="76"/>
        <v>2014</v>
      </c>
    </row>
    <row r="418" spans="1:25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66"/>
        <v>120.21700000000001</v>
      </c>
      <c r="P418" s="8">
        <f t="shared" si="67"/>
        <v>48.086800000000004</v>
      </c>
      <c r="Q418" t="str">
        <f t="shared" si="68"/>
        <v>film &amp; video</v>
      </c>
      <c r="R418" t="str">
        <f t="shared" si="69"/>
        <v>documentary</v>
      </c>
      <c r="S418">
        <f t="shared" si="70"/>
        <v>24</v>
      </c>
      <c r="T418">
        <f t="shared" si="71"/>
        <v>13</v>
      </c>
      <c r="U418">
        <f t="shared" si="72"/>
        <v>11</v>
      </c>
      <c r="V418" s="12">
        <f t="shared" si="73"/>
        <v>41648.396192129629</v>
      </c>
      <c r="W418" s="12">
        <f t="shared" si="74"/>
        <v>41678.396192129629</v>
      </c>
      <c r="X418" s="17" t="str">
        <f t="shared" si="75"/>
        <v>January</v>
      </c>
      <c r="Y418" t="str">
        <f t="shared" si="76"/>
        <v>2014</v>
      </c>
    </row>
    <row r="419" spans="1:25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66"/>
        <v>100.24761904761905</v>
      </c>
      <c r="P419" s="8">
        <f t="shared" si="67"/>
        <v>202.42307692307693</v>
      </c>
      <c r="Q419" t="str">
        <f t="shared" si="68"/>
        <v>film &amp; video</v>
      </c>
      <c r="R419" t="str">
        <f t="shared" si="69"/>
        <v>documentary</v>
      </c>
      <c r="S419">
        <f t="shared" si="70"/>
        <v>24</v>
      </c>
      <c r="T419">
        <f t="shared" si="71"/>
        <v>13</v>
      </c>
      <c r="U419">
        <f t="shared" si="72"/>
        <v>11</v>
      </c>
      <c r="V419" s="12">
        <f t="shared" si="73"/>
        <v>41360.970601851855</v>
      </c>
      <c r="W419" s="12">
        <f t="shared" si="74"/>
        <v>41372.189583333333</v>
      </c>
      <c r="X419" s="17" t="str">
        <f t="shared" si="75"/>
        <v>March</v>
      </c>
      <c r="Y419" t="str">
        <f t="shared" si="76"/>
        <v>2013</v>
      </c>
    </row>
    <row r="420" spans="1:25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66"/>
        <v>100.63392857142857</v>
      </c>
      <c r="P420" s="8">
        <f t="shared" si="67"/>
        <v>216.75</v>
      </c>
      <c r="Q420" t="str">
        <f t="shared" si="68"/>
        <v>film &amp; video</v>
      </c>
      <c r="R420" t="str">
        <f t="shared" si="69"/>
        <v>documentary</v>
      </c>
      <c r="S420">
        <f t="shared" si="70"/>
        <v>24</v>
      </c>
      <c r="T420">
        <f t="shared" si="71"/>
        <v>13</v>
      </c>
      <c r="U420">
        <f t="shared" si="72"/>
        <v>11</v>
      </c>
      <c r="V420" s="12">
        <f t="shared" si="73"/>
        <v>42178.282372685186</v>
      </c>
      <c r="W420" s="12">
        <f t="shared" si="74"/>
        <v>42208.282372685186</v>
      </c>
      <c r="X420" s="17" t="str">
        <f t="shared" si="75"/>
        <v>June</v>
      </c>
      <c r="Y420" t="str">
        <f t="shared" si="76"/>
        <v>2015</v>
      </c>
    </row>
    <row r="421" spans="1:25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66"/>
        <v>100.4375</v>
      </c>
      <c r="P421" s="8">
        <f t="shared" si="67"/>
        <v>110.06849315068493</v>
      </c>
      <c r="Q421" t="str">
        <f t="shared" si="68"/>
        <v>film &amp; video</v>
      </c>
      <c r="R421" t="str">
        <f t="shared" si="69"/>
        <v>documentary</v>
      </c>
      <c r="S421">
        <f t="shared" si="70"/>
        <v>24</v>
      </c>
      <c r="T421">
        <f t="shared" si="71"/>
        <v>13</v>
      </c>
      <c r="U421">
        <f t="shared" si="72"/>
        <v>11</v>
      </c>
      <c r="V421" s="12">
        <f t="shared" si="73"/>
        <v>41394.842442129629</v>
      </c>
      <c r="W421" s="12">
        <f t="shared" si="74"/>
        <v>41454.842442129629</v>
      </c>
      <c r="X421" s="17" t="str">
        <f t="shared" si="75"/>
        <v>April</v>
      </c>
      <c r="Y421" t="str">
        <f t="shared" si="76"/>
        <v>2013</v>
      </c>
    </row>
    <row r="422" spans="1:25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66"/>
        <v>0.43939393939393934</v>
      </c>
      <c r="P422" s="8">
        <f t="shared" si="67"/>
        <v>4.833333333333333</v>
      </c>
      <c r="Q422" t="str">
        <f t="shared" si="68"/>
        <v>film &amp; video</v>
      </c>
      <c r="R422" t="str">
        <f t="shared" si="69"/>
        <v>animation</v>
      </c>
      <c r="S422">
        <f t="shared" si="70"/>
        <v>22</v>
      </c>
      <c r="T422">
        <f t="shared" si="71"/>
        <v>13</v>
      </c>
      <c r="U422">
        <f t="shared" si="72"/>
        <v>9</v>
      </c>
      <c r="V422" s="12">
        <f t="shared" si="73"/>
        <v>41682.23646990741</v>
      </c>
      <c r="W422" s="12">
        <f t="shared" si="74"/>
        <v>41712.194803240738</v>
      </c>
      <c r="X422" s="17" t="str">
        <f t="shared" si="75"/>
        <v>February</v>
      </c>
      <c r="Y422" t="str">
        <f t="shared" si="76"/>
        <v>2014</v>
      </c>
    </row>
    <row r="423" spans="1:25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66"/>
        <v>2.0066666666666668</v>
      </c>
      <c r="P423" s="8">
        <f t="shared" si="67"/>
        <v>50.166666666666664</v>
      </c>
      <c r="Q423" t="str">
        <f t="shared" si="68"/>
        <v>film &amp; video</v>
      </c>
      <c r="R423" t="str">
        <f t="shared" si="69"/>
        <v>animation</v>
      </c>
      <c r="S423">
        <f t="shared" si="70"/>
        <v>22</v>
      </c>
      <c r="T423">
        <f t="shared" si="71"/>
        <v>13</v>
      </c>
      <c r="U423">
        <f t="shared" si="72"/>
        <v>9</v>
      </c>
      <c r="V423" s="12">
        <f t="shared" si="73"/>
        <v>42177.491388888884</v>
      </c>
      <c r="W423" s="12">
        <f t="shared" si="74"/>
        <v>42237.491388888884</v>
      </c>
      <c r="X423" s="17" t="str">
        <f t="shared" si="75"/>
        <v>June</v>
      </c>
      <c r="Y423" t="str">
        <f t="shared" si="76"/>
        <v>2015</v>
      </c>
    </row>
    <row r="424" spans="1:25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66"/>
        <v>1.075</v>
      </c>
      <c r="P424" s="8">
        <f t="shared" si="67"/>
        <v>35.833333333333336</v>
      </c>
      <c r="Q424" t="str">
        <f t="shared" si="68"/>
        <v>film &amp; video</v>
      </c>
      <c r="R424" t="str">
        <f t="shared" si="69"/>
        <v>animation</v>
      </c>
      <c r="S424">
        <f t="shared" si="70"/>
        <v>22</v>
      </c>
      <c r="T424">
        <f t="shared" si="71"/>
        <v>13</v>
      </c>
      <c r="U424">
        <f t="shared" si="72"/>
        <v>9</v>
      </c>
      <c r="V424" s="12">
        <f t="shared" si="73"/>
        <v>41863.260381944441</v>
      </c>
      <c r="W424" s="12">
        <f t="shared" si="74"/>
        <v>41893.260381944441</v>
      </c>
      <c r="X424" s="17" t="str">
        <f t="shared" si="75"/>
        <v>August</v>
      </c>
      <c r="Y424" t="str">
        <f t="shared" si="76"/>
        <v>2014</v>
      </c>
    </row>
    <row r="425" spans="1:25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66"/>
        <v>0.76500000000000001</v>
      </c>
      <c r="P425" s="8">
        <f t="shared" si="67"/>
        <v>11.76923076923077</v>
      </c>
      <c r="Q425" t="str">
        <f t="shared" si="68"/>
        <v>film &amp; video</v>
      </c>
      <c r="R425" t="str">
        <f t="shared" si="69"/>
        <v>animation</v>
      </c>
      <c r="S425">
        <f t="shared" si="70"/>
        <v>22</v>
      </c>
      <c r="T425">
        <f t="shared" si="71"/>
        <v>13</v>
      </c>
      <c r="U425">
        <f t="shared" si="72"/>
        <v>9</v>
      </c>
      <c r="V425" s="12">
        <f t="shared" si="73"/>
        <v>41400.92627314815</v>
      </c>
      <c r="W425" s="12">
        <f t="shared" si="74"/>
        <v>41430.92627314815</v>
      </c>
      <c r="X425" s="17" t="str">
        <f t="shared" si="75"/>
        <v>May</v>
      </c>
      <c r="Y425" t="str">
        <f t="shared" si="76"/>
        <v>2013</v>
      </c>
    </row>
    <row r="426" spans="1:25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66"/>
        <v>6.7966666666666677</v>
      </c>
      <c r="P426" s="8">
        <f t="shared" si="67"/>
        <v>40.78</v>
      </c>
      <c r="Q426" t="str">
        <f t="shared" si="68"/>
        <v>film &amp; video</v>
      </c>
      <c r="R426" t="str">
        <f t="shared" si="69"/>
        <v>animation</v>
      </c>
      <c r="S426">
        <f t="shared" si="70"/>
        <v>22</v>
      </c>
      <c r="T426">
        <f t="shared" si="71"/>
        <v>13</v>
      </c>
      <c r="U426">
        <f t="shared" si="72"/>
        <v>9</v>
      </c>
      <c r="V426" s="12">
        <f t="shared" si="73"/>
        <v>40934.376145833332</v>
      </c>
      <c r="W426" s="12">
        <f t="shared" si="74"/>
        <v>40994.334479166668</v>
      </c>
      <c r="X426" s="17" t="str">
        <f t="shared" si="75"/>
        <v>January</v>
      </c>
      <c r="Y426" t="str">
        <f t="shared" si="76"/>
        <v>2012</v>
      </c>
    </row>
    <row r="427" spans="1:25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66"/>
        <v>1.2E-2</v>
      </c>
      <c r="P427" s="8">
        <f t="shared" si="67"/>
        <v>3</v>
      </c>
      <c r="Q427" t="str">
        <f t="shared" si="68"/>
        <v>film &amp; video</v>
      </c>
      <c r="R427" t="str">
        <f t="shared" si="69"/>
        <v>animation</v>
      </c>
      <c r="S427">
        <f t="shared" si="70"/>
        <v>22</v>
      </c>
      <c r="T427">
        <f t="shared" si="71"/>
        <v>13</v>
      </c>
      <c r="U427">
        <f t="shared" si="72"/>
        <v>9</v>
      </c>
      <c r="V427" s="12">
        <f t="shared" si="73"/>
        <v>42275.861157407402</v>
      </c>
      <c r="W427" s="12">
        <f t="shared" si="74"/>
        <v>42335.902824074074</v>
      </c>
      <c r="X427" s="17" t="str">
        <f t="shared" si="75"/>
        <v>September</v>
      </c>
      <c r="Y427" t="str">
        <f t="shared" si="76"/>
        <v>2015</v>
      </c>
    </row>
    <row r="428" spans="1:25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66"/>
        <v>1.3299999999999998</v>
      </c>
      <c r="P428" s="8">
        <f t="shared" si="67"/>
        <v>16.625</v>
      </c>
      <c r="Q428" t="str">
        <f t="shared" si="68"/>
        <v>film &amp; video</v>
      </c>
      <c r="R428" t="str">
        <f t="shared" si="69"/>
        <v>animation</v>
      </c>
      <c r="S428">
        <f t="shared" si="70"/>
        <v>22</v>
      </c>
      <c r="T428">
        <f t="shared" si="71"/>
        <v>13</v>
      </c>
      <c r="U428">
        <f t="shared" si="72"/>
        <v>9</v>
      </c>
      <c r="V428" s="12">
        <f t="shared" si="73"/>
        <v>42400.711967592593</v>
      </c>
      <c r="W428" s="12">
        <f t="shared" si="74"/>
        <v>42430.711967592593</v>
      </c>
      <c r="X428" s="17" t="str">
        <f t="shared" si="75"/>
        <v>January</v>
      </c>
      <c r="Y428" t="str">
        <f t="shared" si="76"/>
        <v>2016</v>
      </c>
    </row>
    <row r="429" spans="1:25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66"/>
        <v>0</v>
      </c>
      <c r="P429" s="8" t="e">
        <f t="shared" si="67"/>
        <v>#DIV/0!</v>
      </c>
      <c r="Q429" t="str">
        <f t="shared" si="68"/>
        <v>film &amp; video</v>
      </c>
      <c r="R429" t="str">
        <f t="shared" si="69"/>
        <v>animation</v>
      </c>
      <c r="S429">
        <f t="shared" si="70"/>
        <v>22</v>
      </c>
      <c r="T429">
        <f t="shared" si="71"/>
        <v>13</v>
      </c>
      <c r="U429">
        <f t="shared" si="72"/>
        <v>9</v>
      </c>
      <c r="V429" s="12">
        <f t="shared" si="73"/>
        <v>42285.909027777772</v>
      </c>
      <c r="W429" s="12">
        <f t="shared" si="74"/>
        <v>42299.790972222225</v>
      </c>
      <c r="X429" s="17" t="str">
        <f t="shared" si="75"/>
        <v>October</v>
      </c>
      <c r="Y429" t="str">
        <f t="shared" si="76"/>
        <v>2015</v>
      </c>
    </row>
    <row r="430" spans="1:25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66"/>
        <v>5.6333333333333329</v>
      </c>
      <c r="P430" s="8">
        <f t="shared" si="67"/>
        <v>52</v>
      </c>
      <c r="Q430" t="str">
        <f t="shared" si="68"/>
        <v>film &amp; video</v>
      </c>
      <c r="R430" t="str">
        <f t="shared" si="69"/>
        <v>animation</v>
      </c>
      <c r="S430">
        <f t="shared" si="70"/>
        <v>22</v>
      </c>
      <c r="T430">
        <f t="shared" si="71"/>
        <v>13</v>
      </c>
      <c r="U430">
        <f t="shared" si="72"/>
        <v>9</v>
      </c>
      <c r="V430" s="12">
        <f t="shared" si="73"/>
        <v>41778.766724537039</v>
      </c>
      <c r="W430" s="12">
        <f t="shared" si="74"/>
        <v>41806.916666666664</v>
      </c>
      <c r="X430" s="17" t="str">
        <f t="shared" si="75"/>
        <v>May</v>
      </c>
      <c r="Y430" t="str">
        <f t="shared" si="76"/>
        <v>2014</v>
      </c>
    </row>
    <row r="431" spans="1:25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66"/>
        <v>0</v>
      </c>
      <c r="P431" s="8" t="e">
        <f t="shared" si="67"/>
        <v>#DIV/0!</v>
      </c>
      <c r="Q431" t="str">
        <f t="shared" si="68"/>
        <v>film &amp; video</v>
      </c>
      <c r="R431" t="str">
        <f t="shared" si="69"/>
        <v>animation</v>
      </c>
      <c r="S431">
        <f t="shared" si="70"/>
        <v>22</v>
      </c>
      <c r="T431">
        <f t="shared" si="71"/>
        <v>13</v>
      </c>
      <c r="U431">
        <f t="shared" si="72"/>
        <v>9</v>
      </c>
      <c r="V431" s="12">
        <f t="shared" si="73"/>
        <v>40070.901412037041</v>
      </c>
      <c r="W431" s="12">
        <f t="shared" si="74"/>
        <v>40144.207638888889</v>
      </c>
      <c r="X431" s="17" t="str">
        <f t="shared" si="75"/>
        <v>September</v>
      </c>
      <c r="Y431" t="str">
        <f t="shared" si="76"/>
        <v>2009</v>
      </c>
    </row>
    <row r="432" spans="1:25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66"/>
        <v>2.4</v>
      </c>
      <c r="P432" s="8">
        <f t="shared" si="67"/>
        <v>4.8</v>
      </c>
      <c r="Q432" t="str">
        <f t="shared" si="68"/>
        <v>film &amp; video</v>
      </c>
      <c r="R432" t="str">
        <f t="shared" si="69"/>
        <v>animation</v>
      </c>
      <c r="S432">
        <f t="shared" si="70"/>
        <v>22</v>
      </c>
      <c r="T432">
        <f t="shared" si="71"/>
        <v>13</v>
      </c>
      <c r="U432">
        <f t="shared" si="72"/>
        <v>9</v>
      </c>
      <c r="V432" s="12">
        <f t="shared" si="73"/>
        <v>41513.107256944444</v>
      </c>
      <c r="W432" s="12">
        <f t="shared" si="74"/>
        <v>41528.107256944444</v>
      </c>
      <c r="X432" s="17" t="str">
        <f t="shared" si="75"/>
        <v>August</v>
      </c>
      <c r="Y432" t="str">
        <f t="shared" si="76"/>
        <v>2013</v>
      </c>
    </row>
    <row r="433" spans="1:25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66"/>
        <v>13.833333333333334</v>
      </c>
      <c r="P433" s="8">
        <f t="shared" si="67"/>
        <v>51.875</v>
      </c>
      <c r="Q433" t="str">
        <f t="shared" si="68"/>
        <v>film &amp; video</v>
      </c>
      <c r="R433" t="str">
        <f t="shared" si="69"/>
        <v>animation</v>
      </c>
      <c r="S433">
        <f t="shared" si="70"/>
        <v>22</v>
      </c>
      <c r="T433">
        <f t="shared" si="71"/>
        <v>13</v>
      </c>
      <c r="U433">
        <f t="shared" si="72"/>
        <v>9</v>
      </c>
      <c r="V433" s="12">
        <f t="shared" si="73"/>
        <v>42526.871331018512</v>
      </c>
      <c r="W433" s="12">
        <f t="shared" si="74"/>
        <v>42556.871331018512</v>
      </c>
      <c r="X433" s="17" t="str">
        <f t="shared" si="75"/>
        <v>June</v>
      </c>
      <c r="Y433" t="str">
        <f t="shared" si="76"/>
        <v>2016</v>
      </c>
    </row>
    <row r="434" spans="1:25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66"/>
        <v>9.5</v>
      </c>
      <c r="P434" s="8">
        <f t="shared" si="67"/>
        <v>71.25</v>
      </c>
      <c r="Q434" t="str">
        <f t="shared" si="68"/>
        <v>film &amp; video</v>
      </c>
      <c r="R434" t="str">
        <f t="shared" si="69"/>
        <v>animation</v>
      </c>
      <c r="S434">
        <f t="shared" si="70"/>
        <v>22</v>
      </c>
      <c r="T434">
        <f t="shared" si="71"/>
        <v>13</v>
      </c>
      <c r="U434">
        <f t="shared" si="72"/>
        <v>9</v>
      </c>
      <c r="V434" s="12">
        <f t="shared" si="73"/>
        <v>42238.726631944446</v>
      </c>
      <c r="W434" s="12">
        <f t="shared" si="74"/>
        <v>42298.726631944446</v>
      </c>
      <c r="X434" s="17" t="str">
        <f t="shared" si="75"/>
        <v>August</v>
      </c>
      <c r="Y434" t="str">
        <f t="shared" si="76"/>
        <v>2015</v>
      </c>
    </row>
    <row r="435" spans="1:25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66"/>
        <v>0</v>
      </c>
      <c r="P435" s="8" t="e">
        <f t="shared" si="67"/>
        <v>#DIV/0!</v>
      </c>
      <c r="Q435" t="str">
        <f t="shared" si="68"/>
        <v>film &amp; video</v>
      </c>
      <c r="R435" t="str">
        <f t="shared" si="69"/>
        <v>animation</v>
      </c>
      <c r="S435">
        <f t="shared" si="70"/>
        <v>22</v>
      </c>
      <c r="T435">
        <f t="shared" si="71"/>
        <v>13</v>
      </c>
      <c r="U435">
        <f t="shared" si="72"/>
        <v>9</v>
      </c>
      <c r="V435" s="12">
        <f t="shared" si="73"/>
        <v>42228.629884259266</v>
      </c>
      <c r="W435" s="12">
        <f t="shared" si="74"/>
        <v>42288.629884259266</v>
      </c>
      <c r="X435" s="17" t="str">
        <f t="shared" si="75"/>
        <v>August</v>
      </c>
      <c r="Y435" t="str">
        <f t="shared" si="76"/>
        <v>2015</v>
      </c>
    </row>
    <row r="436" spans="1:25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66"/>
        <v>5</v>
      </c>
      <c r="P436" s="8">
        <f t="shared" si="67"/>
        <v>62.5</v>
      </c>
      <c r="Q436" t="str">
        <f t="shared" si="68"/>
        <v>film &amp; video</v>
      </c>
      <c r="R436" t="str">
        <f t="shared" si="69"/>
        <v>animation</v>
      </c>
      <c r="S436">
        <f t="shared" si="70"/>
        <v>22</v>
      </c>
      <c r="T436">
        <f t="shared" si="71"/>
        <v>13</v>
      </c>
      <c r="U436">
        <f t="shared" si="72"/>
        <v>9</v>
      </c>
      <c r="V436" s="12">
        <f t="shared" si="73"/>
        <v>41576.834513888891</v>
      </c>
      <c r="W436" s="12">
        <f t="shared" si="74"/>
        <v>41609.876180555555</v>
      </c>
      <c r="X436" s="17" t="str">
        <f t="shared" si="75"/>
        <v>October</v>
      </c>
      <c r="Y436" t="str">
        <f t="shared" si="76"/>
        <v>2013</v>
      </c>
    </row>
    <row r="437" spans="1:25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66"/>
        <v>2.7272727272727275E-3</v>
      </c>
      <c r="P437" s="8">
        <f t="shared" si="67"/>
        <v>1</v>
      </c>
      <c r="Q437" t="str">
        <f t="shared" si="68"/>
        <v>film &amp; video</v>
      </c>
      <c r="R437" t="str">
        <f t="shared" si="69"/>
        <v>animation</v>
      </c>
      <c r="S437">
        <f t="shared" si="70"/>
        <v>22</v>
      </c>
      <c r="T437">
        <f t="shared" si="71"/>
        <v>13</v>
      </c>
      <c r="U437">
        <f t="shared" si="72"/>
        <v>9</v>
      </c>
      <c r="V437" s="12">
        <f t="shared" si="73"/>
        <v>41500.747453703705</v>
      </c>
      <c r="W437" s="12">
        <f t="shared" si="74"/>
        <v>41530.747453703705</v>
      </c>
      <c r="X437" s="17" t="str">
        <f t="shared" si="75"/>
        <v>August</v>
      </c>
      <c r="Y437" t="str">
        <f t="shared" si="76"/>
        <v>2013</v>
      </c>
    </row>
    <row r="438" spans="1:25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66"/>
        <v>0</v>
      </c>
      <c r="P438" s="8" t="e">
        <f t="shared" si="67"/>
        <v>#DIV/0!</v>
      </c>
      <c r="Q438" t="str">
        <f t="shared" si="68"/>
        <v>film &amp; video</v>
      </c>
      <c r="R438" t="str">
        <f t="shared" si="69"/>
        <v>animation</v>
      </c>
      <c r="S438">
        <f t="shared" si="70"/>
        <v>22</v>
      </c>
      <c r="T438">
        <f t="shared" si="71"/>
        <v>13</v>
      </c>
      <c r="U438">
        <f t="shared" si="72"/>
        <v>9</v>
      </c>
      <c r="V438" s="12">
        <f t="shared" si="73"/>
        <v>41456.36241898148</v>
      </c>
      <c r="W438" s="12">
        <f t="shared" si="74"/>
        <v>41486.36241898148</v>
      </c>
      <c r="X438" s="17" t="str">
        <f t="shared" si="75"/>
        <v>July</v>
      </c>
      <c r="Y438" t="str">
        <f t="shared" si="76"/>
        <v>2013</v>
      </c>
    </row>
    <row r="439" spans="1:25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66"/>
        <v>0</v>
      </c>
      <c r="P439" s="8" t="e">
        <f t="shared" si="67"/>
        <v>#DIV/0!</v>
      </c>
      <c r="Q439" t="str">
        <f t="shared" si="68"/>
        <v>film &amp; video</v>
      </c>
      <c r="R439" t="str">
        <f t="shared" si="69"/>
        <v>animation</v>
      </c>
      <c r="S439">
        <f t="shared" si="70"/>
        <v>22</v>
      </c>
      <c r="T439">
        <f t="shared" si="71"/>
        <v>13</v>
      </c>
      <c r="U439">
        <f t="shared" si="72"/>
        <v>9</v>
      </c>
      <c r="V439" s="12">
        <f t="shared" si="73"/>
        <v>42591.31858796296</v>
      </c>
      <c r="W439" s="12">
        <f t="shared" si="74"/>
        <v>42651.31858796296</v>
      </c>
      <c r="X439" s="17" t="str">
        <f t="shared" si="75"/>
        <v>August</v>
      </c>
      <c r="Y439" t="str">
        <f t="shared" si="76"/>
        <v>2016</v>
      </c>
    </row>
    <row r="440" spans="1:25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66"/>
        <v>9.379999999999999</v>
      </c>
      <c r="P440" s="8">
        <f t="shared" si="67"/>
        <v>170.54545454545453</v>
      </c>
      <c r="Q440" t="str">
        <f t="shared" si="68"/>
        <v>film &amp; video</v>
      </c>
      <c r="R440" t="str">
        <f t="shared" si="69"/>
        <v>animation</v>
      </c>
      <c r="S440">
        <f t="shared" si="70"/>
        <v>22</v>
      </c>
      <c r="T440">
        <f t="shared" si="71"/>
        <v>13</v>
      </c>
      <c r="U440">
        <f t="shared" si="72"/>
        <v>9</v>
      </c>
      <c r="V440" s="12">
        <f t="shared" si="73"/>
        <v>42296.261087962965</v>
      </c>
      <c r="W440" s="12">
        <f t="shared" si="74"/>
        <v>42326.302754629629</v>
      </c>
      <c r="X440" s="17" t="str">
        <f t="shared" si="75"/>
        <v>October</v>
      </c>
      <c r="Y440" t="str">
        <f t="shared" si="76"/>
        <v>2015</v>
      </c>
    </row>
    <row r="441" spans="1:25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66"/>
        <v>0</v>
      </c>
      <c r="P441" s="8" t="e">
        <f t="shared" si="67"/>
        <v>#DIV/0!</v>
      </c>
      <c r="Q441" t="str">
        <f t="shared" si="68"/>
        <v>film &amp; video</v>
      </c>
      <c r="R441" t="str">
        <f t="shared" si="69"/>
        <v>animation</v>
      </c>
      <c r="S441">
        <f t="shared" si="70"/>
        <v>22</v>
      </c>
      <c r="T441">
        <f t="shared" si="71"/>
        <v>13</v>
      </c>
      <c r="U441">
        <f t="shared" si="72"/>
        <v>9</v>
      </c>
      <c r="V441" s="12">
        <f t="shared" si="73"/>
        <v>41919.761782407404</v>
      </c>
      <c r="W441" s="12">
        <f t="shared" si="74"/>
        <v>41929.761782407404</v>
      </c>
      <c r="X441" s="17" t="str">
        <f t="shared" si="75"/>
        <v>October</v>
      </c>
      <c r="Y441" t="str">
        <f t="shared" si="76"/>
        <v>2014</v>
      </c>
    </row>
    <row r="442" spans="1:25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66"/>
        <v>0.1</v>
      </c>
      <c r="P442" s="8">
        <f t="shared" si="67"/>
        <v>5</v>
      </c>
      <c r="Q442" t="str">
        <f t="shared" si="68"/>
        <v>film &amp; video</v>
      </c>
      <c r="R442" t="str">
        <f t="shared" si="69"/>
        <v>animation</v>
      </c>
      <c r="S442">
        <f t="shared" si="70"/>
        <v>22</v>
      </c>
      <c r="T442">
        <f t="shared" si="71"/>
        <v>13</v>
      </c>
      <c r="U442">
        <f t="shared" si="72"/>
        <v>9</v>
      </c>
      <c r="V442" s="12">
        <f t="shared" si="73"/>
        <v>42423.985567129625</v>
      </c>
      <c r="W442" s="12">
        <f t="shared" si="74"/>
        <v>42453.943900462968</v>
      </c>
      <c r="X442" s="17" t="str">
        <f t="shared" si="75"/>
        <v>February</v>
      </c>
      <c r="Y442" t="str">
        <f t="shared" si="76"/>
        <v>2016</v>
      </c>
    </row>
    <row r="443" spans="1:25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66"/>
        <v>0</v>
      </c>
      <c r="P443" s="8" t="e">
        <f t="shared" si="67"/>
        <v>#DIV/0!</v>
      </c>
      <c r="Q443" t="str">
        <f t="shared" si="68"/>
        <v>film &amp; video</v>
      </c>
      <c r="R443" t="str">
        <f t="shared" si="69"/>
        <v>animation</v>
      </c>
      <c r="S443">
        <f t="shared" si="70"/>
        <v>22</v>
      </c>
      <c r="T443">
        <f t="shared" si="71"/>
        <v>13</v>
      </c>
      <c r="U443">
        <f t="shared" si="72"/>
        <v>9</v>
      </c>
      <c r="V443" s="12">
        <f t="shared" si="73"/>
        <v>41550.793935185182</v>
      </c>
      <c r="W443" s="12">
        <f t="shared" si="74"/>
        <v>41580.793935185182</v>
      </c>
      <c r="X443" s="17" t="str">
        <f t="shared" si="75"/>
        <v>October</v>
      </c>
      <c r="Y443" t="str">
        <f t="shared" si="76"/>
        <v>2013</v>
      </c>
    </row>
    <row r="444" spans="1:25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66"/>
        <v>39.358823529411765</v>
      </c>
      <c r="P444" s="8">
        <f t="shared" si="67"/>
        <v>393.58823529411762</v>
      </c>
      <c r="Q444" t="str">
        <f t="shared" si="68"/>
        <v>film &amp; video</v>
      </c>
      <c r="R444" t="str">
        <f t="shared" si="69"/>
        <v>animation</v>
      </c>
      <c r="S444">
        <f t="shared" si="70"/>
        <v>22</v>
      </c>
      <c r="T444">
        <f t="shared" si="71"/>
        <v>13</v>
      </c>
      <c r="U444">
        <f t="shared" si="72"/>
        <v>9</v>
      </c>
      <c r="V444" s="12">
        <f t="shared" si="73"/>
        <v>42024.888692129629</v>
      </c>
      <c r="W444" s="12">
        <f t="shared" si="74"/>
        <v>42054.888692129629</v>
      </c>
      <c r="X444" s="17" t="str">
        <f t="shared" si="75"/>
        <v>January</v>
      </c>
      <c r="Y444" t="str">
        <f t="shared" si="76"/>
        <v>2015</v>
      </c>
    </row>
    <row r="445" spans="1:25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66"/>
        <v>0.1</v>
      </c>
      <c r="P445" s="8">
        <f t="shared" si="67"/>
        <v>5</v>
      </c>
      <c r="Q445" t="str">
        <f t="shared" si="68"/>
        <v>film &amp; video</v>
      </c>
      <c r="R445" t="str">
        <f t="shared" si="69"/>
        <v>animation</v>
      </c>
      <c r="S445">
        <f t="shared" si="70"/>
        <v>22</v>
      </c>
      <c r="T445">
        <f t="shared" si="71"/>
        <v>13</v>
      </c>
      <c r="U445">
        <f t="shared" si="72"/>
        <v>9</v>
      </c>
      <c r="V445" s="12">
        <f t="shared" si="73"/>
        <v>41650.015057870369</v>
      </c>
      <c r="W445" s="12">
        <f t="shared" si="74"/>
        <v>41680.015057870369</v>
      </c>
      <c r="X445" s="17" t="str">
        <f t="shared" si="75"/>
        <v>January</v>
      </c>
      <c r="Y445" t="str">
        <f t="shared" si="76"/>
        <v>2014</v>
      </c>
    </row>
    <row r="446" spans="1:25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66"/>
        <v>5</v>
      </c>
      <c r="P446" s="8">
        <f t="shared" si="67"/>
        <v>50</v>
      </c>
      <c r="Q446" t="str">
        <f t="shared" si="68"/>
        <v>film &amp; video</v>
      </c>
      <c r="R446" t="str">
        <f t="shared" si="69"/>
        <v>animation</v>
      </c>
      <c r="S446">
        <f t="shared" si="70"/>
        <v>22</v>
      </c>
      <c r="T446">
        <f t="shared" si="71"/>
        <v>13</v>
      </c>
      <c r="U446">
        <f t="shared" si="72"/>
        <v>9</v>
      </c>
      <c r="V446" s="12">
        <f t="shared" si="73"/>
        <v>40894.906956018516</v>
      </c>
      <c r="W446" s="12">
        <f t="shared" si="74"/>
        <v>40954.906956018516</v>
      </c>
      <c r="X446" s="17" t="str">
        <f t="shared" si="75"/>
        <v>December</v>
      </c>
      <c r="Y446" t="str">
        <f t="shared" si="76"/>
        <v>2011</v>
      </c>
    </row>
    <row r="447" spans="1:25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66"/>
        <v>3.3333333333333335E-3</v>
      </c>
      <c r="P447" s="8">
        <f t="shared" si="67"/>
        <v>1</v>
      </c>
      <c r="Q447" t="str">
        <f t="shared" si="68"/>
        <v>film &amp; video</v>
      </c>
      <c r="R447" t="str">
        <f t="shared" si="69"/>
        <v>animation</v>
      </c>
      <c r="S447">
        <f t="shared" si="70"/>
        <v>22</v>
      </c>
      <c r="T447">
        <f t="shared" si="71"/>
        <v>13</v>
      </c>
      <c r="U447">
        <f t="shared" si="72"/>
        <v>9</v>
      </c>
      <c r="V447" s="12">
        <f t="shared" si="73"/>
        <v>42130.335358796292</v>
      </c>
      <c r="W447" s="12">
        <f t="shared" si="74"/>
        <v>42145.335358796292</v>
      </c>
      <c r="X447" s="17" t="str">
        <f t="shared" si="75"/>
        <v>May</v>
      </c>
      <c r="Y447" t="str">
        <f t="shared" si="76"/>
        <v>2015</v>
      </c>
    </row>
    <row r="448" spans="1:25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66"/>
        <v>7.2952380952380951</v>
      </c>
      <c r="P448" s="8">
        <f t="shared" si="67"/>
        <v>47.875</v>
      </c>
      <c r="Q448" t="str">
        <f t="shared" si="68"/>
        <v>film &amp; video</v>
      </c>
      <c r="R448" t="str">
        <f t="shared" si="69"/>
        <v>animation</v>
      </c>
      <c r="S448">
        <f t="shared" si="70"/>
        <v>22</v>
      </c>
      <c r="T448">
        <f t="shared" si="71"/>
        <v>13</v>
      </c>
      <c r="U448">
        <f t="shared" si="72"/>
        <v>9</v>
      </c>
      <c r="V448" s="12">
        <f t="shared" si="73"/>
        <v>42037.083564814813</v>
      </c>
      <c r="W448" s="12">
        <f t="shared" si="74"/>
        <v>42067.083564814813</v>
      </c>
      <c r="X448" s="17" t="str">
        <f t="shared" si="75"/>
        <v>February</v>
      </c>
      <c r="Y448" t="str">
        <f t="shared" si="76"/>
        <v>2015</v>
      </c>
    </row>
    <row r="449" spans="1:25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66"/>
        <v>1.6666666666666666E-2</v>
      </c>
      <c r="P449" s="8">
        <f t="shared" si="67"/>
        <v>5</v>
      </c>
      <c r="Q449" t="str">
        <f t="shared" si="68"/>
        <v>film &amp; video</v>
      </c>
      <c r="R449" t="str">
        <f t="shared" si="69"/>
        <v>animation</v>
      </c>
      <c r="S449">
        <f t="shared" si="70"/>
        <v>22</v>
      </c>
      <c r="T449">
        <f t="shared" si="71"/>
        <v>13</v>
      </c>
      <c r="U449">
        <f t="shared" si="72"/>
        <v>9</v>
      </c>
      <c r="V449" s="12">
        <f t="shared" si="73"/>
        <v>41331.555127314816</v>
      </c>
      <c r="W449" s="12">
        <f t="shared" si="74"/>
        <v>41356.513460648144</v>
      </c>
      <c r="X449" s="17" t="str">
        <f t="shared" si="75"/>
        <v>February</v>
      </c>
      <c r="Y449" t="str">
        <f t="shared" si="76"/>
        <v>2013</v>
      </c>
    </row>
    <row r="450" spans="1:25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77">E450/D450*100</f>
        <v>3.2804000000000002</v>
      </c>
      <c r="P450" s="8">
        <f t="shared" ref="P450:P513" si="78">E450/L450</f>
        <v>20.502500000000001</v>
      </c>
      <c r="Q450" t="str">
        <f t="shared" ref="Q450:Q513" si="79">LEFT(N450,T450-1)</f>
        <v>film &amp; video</v>
      </c>
      <c r="R450" t="str">
        <f t="shared" ref="R450:R513" si="80">RIGHT(N450,U450)</f>
        <v>animation</v>
      </c>
      <c r="S450">
        <f t="shared" ref="S450:S513" si="81">LEN(N450)</f>
        <v>22</v>
      </c>
      <c r="T450">
        <f t="shared" ref="T450:T513" si="82">FIND("/",N450)</f>
        <v>13</v>
      </c>
      <c r="U450">
        <f t="shared" ref="U450:U513" si="83">S450-T450</f>
        <v>9</v>
      </c>
      <c r="V450" s="12">
        <f t="shared" ref="V450:V513" si="84">(((J450/60)/60)/24)+DATE(1970,1,1)</f>
        <v>41753.758043981477</v>
      </c>
      <c r="W450" s="12">
        <f t="shared" ref="W450:W513" si="85">(((I450/60)/60)/24)+DATE(1970,1,1)</f>
        <v>41773.758043981477</v>
      </c>
      <c r="X450" s="17" t="str">
        <f t="shared" ref="X450:X513" si="86">TEXT(V450,"mmmm")</f>
        <v>April</v>
      </c>
      <c r="Y450" t="str">
        <f t="shared" ref="Y450:Y513" si="87">TEXT(V450,"yyyy")</f>
        <v>2014</v>
      </c>
    </row>
    <row r="451" spans="1:25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77"/>
        <v>2.25</v>
      </c>
      <c r="P451" s="8">
        <f t="shared" si="78"/>
        <v>9</v>
      </c>
      <c r="Q451" t="str">
        <f t="shared" si="79"/>
        <v>film &amp; video</v>
      </c>
      <c r="R451" t="str">
        <f t="shared" si="80"/>
        <v>animation</v>
      </c>
      <c r="S451">
        <f t="shared" si="81"/>
        <v>22</v>
      </c>
      <c r="T451">
        <f t="shared" si="82"/>
        <v>13</v>
      </c>
      <c r="U451">
        <f t="shared" si="83"/>
        <v>9</v>
      </c>
      <c r="V451" s="12">
        <f t="shared" si="84"/>
        <v>41534.568113425928</v>
      </c>
      <c r="W451" s="12">
        <f t="shared" si="85"/>
        <v>41564.568113425928</v>
      </c>
      <c r="X451" s="17" t="str">
        <f t="shared" si="86"/>
        <v>September</v>
      </c>
      <c r="Y451" t="str">
        <f t="shared" si="87"/>
        <v>2013</v>
      </c>
    </row>
    <row r="452" spans="1:25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77"/>
        <v>0.79200000000000004</v>
      </c>
      <c r="P452" s="8">
        <f t="shared" si="78"/>
        <v>56.571428571428569</v>
      </c>
      <c r="Q452" t="str">
        <f t="shared" si="79"/>
        <v>film &amp; video</v>
      </c>
      <c r="R452" t="str">
        <f t="shared" si="80"/>
        <v>animation</v>
      </c>
      <c r="S452">
        <f t="shared" si="81"/>
        <v>22</v>
      </c>
      <c r="T452">
        <f t="shared" si="82"/>
        <v>13</v>
      </c>
      <c r="U452">
        <f t="shared" si="83"/>
        <v>9</v>
      </c>
      <c r="V452" s="12">
        <f t="shared" si="84"/>
        <v>41654.946759259255</v>
      </c>
      <c r="W452" s="12">
        <f t="shared" si="85"/>
        <v>41684.946759259255</v>
      </c>
      <c r="X452" s="17" t="str">
        <f t="shared" si="86"/>
        <v>January</v>
      </c>
      <c r="Y452" t="str">
        <f t="shared" si="87"/>
        <v>2014</v>
      </c>
    </row>
    <row r="453" spans="1:25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77"/>
        <v>0</v>
      </c>
      <c r="P453" s="8" t="e">
        <f t="shared" si="78"/>
        <v>#DIV/0!</v>
      </c>
      <c r="Q453" t="str">
        <f t="shared" si="79"/>
        <v>film &amp; video</v>
      </c>
      <c r="R453" t="str">
        <f t="shared" si="80"/>
        <v>animation</v>
      </c>
      <c r="S453">
        <f t="shared" si="81"/>
        <v>22</v>
      </c>
      <c r="T453">
        <f t="shared" si="82"/>
        <v>13</v>
      </c>
      <c r="U453">
        <f t="shared" si="83"/>
        <v>9</v>
      </c>
      <c r="V453" s="12">
        <f t="shared" si="84"/>
        <v>41634.715173611112</v>
      </c>
      <c r="W453" s="12">
        <f t="shared" si="85"/>
        <v>41664.715173611112</v>
      </c>
      <c r="X453" s="17" t="str">
        <f t="shared" si="86"/>
        <v>December</v>
      </c>
      <c r="Y453" t="str">
        <f t="shared" si="87"/>
        <v>2013</v>
      </c>
    </row>
    <row r="454" spans="1:25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77"/>
        <v>64</v>
      </c>
      <c r="P454" s="8">
        <f t="shared" si="78"/>
        <v>40</v>
      </c>
      <c r="Q454" t="str">
        <f t="shared" si="79"/>
        <v>film &amp; video</v>
      </c>
      <c r="R454" t="str">
        <f t="shared" si="80"/>
        <v>animation</v>
      </c>
      <c r="S454">
        <f t="shared" si="81"/>
        <v>22</v>
      </c>
      <c r="T454">
        <f t="shared" si="82"/>
        <v>13</v>
      </c>
      <c r="U454">
        <f t="shared" si="83"/>
        <v>9</v>
      </c>
      <c r="V454" s="12">
        <f t="shared" si="84"/>
        <v>42107.703877314809</v>
      </c>
      <c r="W454" s="12">
        <f t="shared" si="85"/>
        <v>42137.703877314809</v>
      </c>
      <c r="X454" s="17" t="str">
        <f t="shared" si="86"/>
        <v>April</v>
      </c>
      <c r="Y454" t="str">
        <f t="shared" si="87"/>
        <v>2015</v>
      </c>
    </row>
    <row r="455" spans="1:25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77"/>
        <v>2.7404479578392621E-2</v>
      </c>
      <c r="P455" s="8">
        <f t="shared" si="78"/>
        <v>13</v>
      </c>
      <c r="Q455" t="str">
        <f t="shared" si="79"/>
        <v>film &amp; video</v>
      </c>
      <c r="R455" t="str">
        <f t="shared" si="80"/>
        <v>animation</v>
      </c>
      <c r="S455">
        <f t="shared" si="81"/>
        <v>22</v>
      </c>
      <c r="T455">
        <f t="shared" si="82"/>
        <v>13</v>
      </c>
      <c r="U455">
        <f t="shared" si="83"/>
        <v>9</v>
      </c>
      <c r="V455" s="12">
        <f t="shared" si="84"/>
        <v>42038.824988425928</v>
      </c>
      <c r="W455" s="12">
        <f t="shared" si="85"/>
        <v>42054.824988425928</v>
      </c>
      <c r="X455" s="17" t="str">
        <f t="shared" si="86"/>
        <v>February</v>
      </c>
      <c r="Y455" t="str">
        <f t="shared" si="87"/>
        <v>2015</v>
      </c>
    </row>
    <row r="456" spans="1:25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77"/>
        <v>0.82000000000000006</v>
      </c>
      <c r="P456" s="8">
        <f t="shared" si="78"/>
        <v>16.399999999999999</v>
      </c>
      <c r="Q456" t="str">
        <f t="shared" si="79"/>
        <v>film &amp; video</v>
      </c>
      <c r="R456" t="str">
        <f t="shared" si="80"/>
        <v>animation</v>
      </c>
      <c r="S456">
        <f t="shared" si="81"/>
        <v>22</v>
      </c>
      <c r="T456">
        <f t="shared" si="82"/>
        <v>13</v>
      </c>
      <c r="U456">
        <f t="shared" si="83"/>
        <v>9</v>
      </c>
      <c r="V456" s="12">
        <f t="shared" si="84"/>
        <v>41938.717256944445</v>
      </c>
      <c r="W456" s="12">
        <f t="shared" si="85"/>
        <v>41969.551388888889</v>
      </c>
      <c r="X456" s="17" t="str">
        <f t="shared" si="86"/>
        <v>October</v>
      </c>
      <c r="Y456" t="str">
        <f t="shared" si="87"/>
        <v>2014</v>
      </c>
    </row>
    <row r="457" spans="1:25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77"/>
        <v>6.9230769230769221E-2</v>
      </c>
      <c r="P457" s="8">
        <f t="shared" si="78"/>
        <v>22.5</v>
      </c>
      <c r="Q457" t="str">
        <f t="shared" si="79"/>
        <v>film &amp; video</v>
      </c>
      <c r="R457" t="str">
        <f t="shared" si="80"/>
        <v>animation</v>
      </c>
      <c r="S457">
        <f t="shared" si="81"/>
        <v>22</v>
      </c>
      <c r="T457">
        <f t="shared" si="82"/>
        <v>13</v>
      </c>
      <c r="U457">
        <f t="shared" si="83"/>
        <v>9</v>
      </c>
      <c r="V457" s="12">
        <f t="shared" si="84"/>
        <v>40971.002569444441</v>
      </c>
      <c r="W457" s="12">
        <f t="shared" si="85"/>
        <v>41016.021527777775</v>
      </c>
      <c r="X457" s="17" t="str">
        <f t="shared" si="86"/>
        <v>March</v>
      </c>
      <c r="Y457" t="str">
        <f t="shared" si="87"/>
        <v>2012</v>
      </c>
    </row>
    <row r="458" spans="1:25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77"/>
        <v>0.68631863186318631</v>
      </c>
      <c r="P458" s="8">
        <f t="shared" si="78"/>
        <v>20.333333333333332</v>
      </c>
      <c r="Q458" t="str">
        <f t="shared" si="79"/>
        <v>film &amp; video</v>
      </c>
      <c r="R458" t="str">
        <f t="shared" si="80"/>
        <v>animation</v>
      </c>
      <c r="S458">
        <f t="shared" si="81"/>
        <v>22</v>
      </c>
      <c r="T458">
        <f t="shared" si="82"/>
        <v>13</v>
      </c>
      <c r="U458">
        <f t="shared" si="83"/>
        <v>9</v>
      </c>
      <c r="V458" s="12">
        <f t="shared" si="84"/>
        <v>41547.694456018515</v>
      </c>
      <c r="W458" s="12">
        <f t="shared" si="85"/>
        <v>41569.165972222225</v>
      </c>
      <c r="X458" s="17" t="str">
        <f t="shared" si="86"/>
        <v>September</v>
      </c>
      <c r="Y458" t="str">
        <f t="shared" si="87"/>
        <v>2013</v>
      </c>
    </row>
    <row r="459" spans="1:25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77"/>
        <v>0</v>
      </c>
      <c r="P459" s="8" t="e">
        <f t="shared" si="78"/>
        <v>#DIV/0!</v>
      </c>
      <c r="Q459" t="str">
        <f t="shared" si="79"/>
        <v>film &amp; video</v>
      </c>
      <c r="R459" t="str">
        <f t="shared" si="80"/>
        <v>animation</v>
      </c>
      <c r="S459">
        <f t="shared" si="81"/>
        <v>22</v>
      </c>
      <c r="T459">
        <f t="shared" si="82"/>
        <v>13</v>
      </c>
      <c r="U459">
        <f t="shared" si="83"/>
        <v>9</v>
      </c>
      <c r="V459" s="12">
        <f t="shared" si="84"/>
        <v>41837.767500000002</v>
      </c>
      <c r="W459" s="12">
        <f t="shared" si="85"/>
        <v>41867.767500000002</v>
      </c>
      <c r="X459" s="17" t="str">
        <f t="shared" si="86"/>
        <v>July</v>
      </c>
      <c r="Y459" t="str">
        <f t="shared" si="87"/>
        <v>2014</v>
      </c>
    </row>
    <row r="460" spans="1:25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77"/>
        <v>8.2100000000000009</v>
      </c>
      <c r="P460" s="8">
        <f t="shared" si="78"/>
        <v>16.755102040816325</v>
      </c>
      <c r="Q460" t="str">
        <f t="shared" si="79"/>
        <v>film &amp; video</v>
      </c>
      <c r="R460" t="str">
        <f t="shared" si="80"/>
        <v>animation</v>
      </c>
      <c r="S460">
        <f t="shared" si="81"/>
        <v>22</v>
      </c>
      <c r="T460">
        <f t="shared" si="82"/>
        <v>13</v>
      </c>
      <c r="U460">
        <f t="shared" si="83"/>
        <v>9</v>
      </c>
      <c r="V460" s="12">
        <f t="shared" si="84"/>
        <v>41378.69976851852</v>
      </c>
      <c r="W460" s="12">
        <f t="shared" si="85"/>
        <v>41408.69976851852</v>
      </c>
      <c r="X460" s="17" t="str">
        <f t="shared" si="86"/>
        <v>April</v>
      </c>
      <c r="Y460" t="str">
        <f t="shared" si="87"/>
        <v>2013</v>
      </c>
    </row>
    <row r="461" spans="1:25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77"/>
        <v>6.4102564102564097E-2</v>
      </c>
      <c r="P461" s="8">
        <f t="shared" si="78"/>
        <v>25</v>
      </c>
      <c r="Q461" t="str">
        <f t="shared" si="79"/>
        <v>film &amp; video</v>
      </c>
      <c r="R461" t="str">
        <f t="shared" si="80"/>
        <v>animation</v>
      </c>
      <c r="S461">
        <f t="shared" si="81"/>
        <v>22</v>
      </c>
      <c r="T461">
        <f t="shared" si="82"/>
        <v>13</v>
      </c>
      <c r="U461">
        <f t="shared" si="83"/>
        <v>9</v>
      </c>
      <c r="V461" s="12">
        <f t="shared" si="84"/>
        <v>40800.6403587963</v>
      </c>
      <c r="W461" s="12">
        <f t="shared" si="85"/>
        <v>40860.682025462964</v>
      </c>
      <c r="X461" s="17" t="str">
        <f t="shared" si="86"/>
        <v>September</v>
      </c>
      <c r="Y461" t="str">
        <f t="shared" si="87"/>
        <v>2011</v>
      </c>
    </row>
    <row r="462" spans="1:25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77"/>
        <v>0.29411764705882354</v>
      </c>
      <c r="P462" s="8">
        <f t="shared" si="78"/>
        <v>12.5</v>
      </c>
      <c r="Q462" t="str">
        <f t="shared" si="79"/>
        <v>film &amp; video</v>
      </c>
      <c r="R462" t="str">
        <f t="shared" si="80"/>
        <v>animation</v>
      </c>
      <c r="S462">
        <f t="shared" si="81"/>
        <v>22</v>
      </c>
      <c r="T462">
        <f t="shared" si="82"/>
        <v>13</v>
      </c>
      <c r="U462">
        <f t="shared" si="83"/>
        <v>9</v>
      </c>
      <c r="V462" s="12">
        <f t="shared" si="84"/>
        <v>41759.542534722219</v>
      </c>
      <c r="W462" s="12">
        <f t="shared" si="85"/>
        <v>41791.166666666664</v>
      </c>
      <c r="X462" s="17" t="str">
        <f t="shared" si="86"/>
        <v>April</v>
      </c>
      <c r="Y462" t="str">
        <f t="shared" si="87"/>
        <v>2014</v>
      </c>
    </row>
    <row r="463" spans="1:25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77"/>
        <v>0</v>
      </c>
      <c r="P463" s="8" t="e">
        <f t="shared" si="78"/>
        <v>#DIV/0!</v>
      </c>
      <c r="Q463" t="str">
        <f t="shared" si="79"/>
        <v>film &amp; video</v>
      </c>
      <c r="R463" t="str">
        <f t="shared" si="80"/>
        <v>animation</v>
      </c>
      <c r="S463">
        <f t="shared" si="81"/>
        <v>22</v>
      </c>
      <c r="T463">
        <f t="shared" si="82"/>
        <v>13</v>
      </c>
      <c r="U463">
        <f t="shared" si="83"/>
        <v>9</v>
      </c>
      <c r="V463" s="12">
        <f t="shared" si="84"/>
        <v>41407.84684027778</v>
      </c>
      <c r="W463" s="12">
        <f t="shared" si="85"/>
        <v>41427.84684027778</v>
      </c>
      <c r="X463" s="17" t="str">
        <f t="shared" si="86"/>
        <v>May</v>
      </c>
      <c r="Y463" t="str">
        <f t="shared" si="87"/>
        <v>2013</v>
      </c>
    </row>
    <row r="464" spans="1:25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77"/>
        <v>0</v>
      </c>
      <c r="P464" s="8" t="e">
        <f t="shared" si="78"/>
        <v>#DIV/0!</v>
      </c>
      <c r="Q464" t="str">
        <f t="shared" si="79"/>
        <v>film &amp; video</v>
      </c>
      <c r="R464" t="str">
        <f t="shared" si="80"/>
        <v>animation</v>
      </c>
      <c r="S464">
        <f t="shared" si="81"/>
        <v>22</v>
      </c>
      <c r="T464">
        <f t="shared" si="82"/>
        <v>13</v>
      </c>
      <c r="U464">
        <f t="shared" si="83"/>
        <v>9</v>
      </c>
      <c r="V464" s="12">
        <f t="shared" si="84"/>
        <v>40705.126631944448</v>
      </c>
      <c r="W464" s="12">
        <f t="shared" si="85"/>
        <v>40765.126631944448</v>
      </c>
      <c r="X464" s="17" t="str">
        <f t="shared" si="86"/>
        <v>June</v>
      </c>
      <c r="Y464" t="str">
        <f t="shared" si="87"/>
        <v>2011</v>
      </c>
    </row>
    <row r="465" spans="1:25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77"/>
        <v>2.2727272727272729</v>
      </c>
      <c r="P465" s="8">
        <f t="shared" si="78"/>
        <v>113.63636363636364</v>
      </c>
      <c r="Q465" t="str">
        <f t="shared" si="79"/>
        <v>film &amp; video</v>
      </c>
      <c r="R465" t="str">
        <f t="shared" si="80"/>
        <v>animation</v>
      </c>
      <c r="S465">
        <f t="shared" si="81"/>
        <v>22</v>
      </c>
      <c r="T465">
        <f t="shared" si="82"/>
        <v>13</v>
      </c>
      <c r="U465">
        <f t="shared" si="83"/>
        <v>9</v>
      </c>
      <c r="V465" s="12">
        <f t="shared" si="84"/>
        <v>40750.710104166668</v>
      </c>
      <c r="W465" s="12">
        <f t="shared" si="85"/>
        <v>40810.710104166668</v>
      </c>
      <c r="X465" s="17" t="str">
        <f t="shared" si="86"/>
        <v>July</v>
      </c>
      <c r="Y465" t="str">
        <f t="shared" si="87"/>
        <v>2011</v>
      </c>
    </row>
    <row r="466" spans="1:25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77"/>
        <v>9.9009900990099015E-2</v>
      </c>
      <c r="P466" s="8">
        <f t="shared" si="78"/>
        <v>1</v>
      </c>
      <c r="Q466" t="str">
        <f t="shared" si="79"/>
        <v>film &amp; video</v>
      </c>
      <c r="R466" t="str">
        <f t="shared" si="80"/>
        <v>animation</v>
      </c>
      <c r="S466">
        <f t="shared" si="81"/>
        <v>22</v>
      </c>
      <c r="T466">
        <f t="shared" si="82"/>
        <v>13</v>
      </c>
      <c r="U466">
        <f t="shared" si="83"/>
        <v>9</v>
      </c>
      <c r="V466" s="12">
        <f t="shared" si="84"/>
        <v>42488.848784722228</v>
      </c>
      <c r="W466" s="12">
        <f t="shared" si="85"/>
        <v>42508.848784722228</v>
      </c>
      <c r="X466" s="17" t="str">
        <f t="shared" si="86"/>
        <v>April</v>
      </c>
      <c r="Y466" t="str">
        <f t="shared" si="87"/>
        <v>2016</v>
      </c>
    </row>
    <row r="467" spans="1:25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77"/>
        <v>26.953125</v>
      </c>
      <c r="P467" s="8">
        <f t="shared" si="78"/>
        <v>17.25</v>
      </c>
      <c r="Q467" t="str">
        <f t="shared" si="79"/>
        <v>film &amp; video</v>
      </c>
      <c r="R467" t="str">
        <f t="shared" si="80"/>
        <v>animation</v>
      </c>
      <c r="S467">
        <f t="shared" si="81"/>
        <v>22</v>
      </c>
      <c r="T467">
        <f t="shared" si="82"/>
        <v>13</v>
      </c>
      <c r="U467">
        <f t="shared" si="83"/>
        <v>9</v>
      </c>
      <c r="V467" s="12">
        <f t="shared" si="84"/>
        <v>41801.120069444441</v>
      </c>
      <c r="W467" s="12">
        <f t="shared" si="85"/>
        <v>41817.120069444441</v>
      </c>
      <c r="X467" s="17" t="str">
        <f t="shared" si="86"/>
        <v>June</v>
      </c>
      <c r="Y467" t="str">
        <f t="shared" si="87"/>
        <v>2014</v>
      </c>
    </row>
    <row r="468" spans="1:25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77"/>
        <v>0.76</v>
      </c>
      <c r="P468" s="8">
        <f t="shared" si="78"/>
        <v>15.2</v>
      </c>
      <c r="Q468" t="str">
        <f t="shared" si="79"/>
        <v>film &amp; video</v>
      </c>
      <c r="R468" t="str">
        <f t="shared" si="80"/>
        <v>animation</v>
      </c>
      <c r="S468">
        <f t="shared" si="81"/>
        <v>22</v>
      </c>
      <c r="T468">
        <f t="shared" si="82"/>
        <v>13</v>
      </c>
      <c r="U468">
        <f t="shared" si="83"/>
        <v>9</v>
      </c>
      <c r="V468" s="12">
        <f t="shared" si="84"/>
        <v>41129.942870370374</v>
      </c>
      <c r="W468" s="12">
        <f t="shared" si="85"/>
        <v>41159.942870370374</v>
      </c>
      <c r="X468" s="17" t="str">
        <f t="shared" si="86"/>
        <v>August</v>
      </c>
      <c r="Y468" t="str">
        <f t="shared" si="87"/>
        <v>2012</v>
      </c>
    </row>
    <row r="469" spans="1:25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77"/>
        <v>21.574999999999999</v>
      </c>
      <c r="P469" s="8">
        <f t="shared" si="78"/>
        <v>110.64102564102564</v>
      </c>
      <c r="Q469" t="str">
        <f t="shared" si="79"/>
        <v>film &amp; video</v>
      </c>
      <c r="R469" t="str">
        <f t="shared" si="80"/>
        <v>animation</v>
      </c>
      <c r="S469">
        <f t="shared" si="81"/>
        <v>22</v>
      </c>
      <c r="T469">
        <f t="shared" si="82"/>
        <v>13</v>
      </c>
      <c r="U469">
        <f t="shared" si="83"/>
        <v>9</v>
      </c>
      <c r="V469" s="12">
        <f t="shared" si="84"/>
        <v>41135.679791666669</v>
      </c>
      <c r="W469" s="12">
        <f t="shared" si="85"/>
        <v>41180.679791666669</v>
      </c>
      <c r="X469" s="17" t="str">
        <f t="shared" si="86"/>
        <v>August</v>
      </c>
      <c r="Y469" t="str">
        <f t="shared" si="87"/>
        <v>2012</v>
      </c>
    </row>
    <row r="470" spans="1:25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77"/>
        <v>0</v>
      </c>
      <c r="P470" s="8" t="e">
        <f t="shared" si="78"/>
        <v>#DIV/0!</v>
      </c>
      <c r="Q470" t="str">
        <f t="shared" si="79"/>
        <v>film &amp; video</v>
      </c>
      <c r="R470" t="str">
        <f t="shared" si="80"/>
        <v>animation</v>
      </c>
      <c r="S470">
        <f t="shared" si="81"/>
        <v>22</v>
      </c>
      <c r="T470">
        <f t="shared" si="82"/>
        <v>13</v>
      </c>
      <c r="U470">
        <f t="shared" si="83"/>
        <v>9</v>
      </c>
      <c r="V470" s="12">
        <f t="shared" si="84"/>
        <v>41041.167627314811</v>
      </c>
      <c r="W470" s="12">
        <f t="shared" si="85"/>
        <v>41101.160474537035</v>
      </c>
      <c r="X470" s="17" t="str">
        <f t="shared" si="86"/>
        <v>May</v>
      </c>
      <c r="Y470" t="str">
        <f t="shared" si="87"/>
        <v>2012</v>
      </c>
    </row>
    <row r="471" spans="1:25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77"/>
        <v>0</v>
      </c>
      <c r="P471" s="8" t="e">
        <f t="shared" si="78"/>
        <v>#DIV/0!</v>
      </c>
      <c r="Q471" t="str">
        <f t="shared" si="79"/>
        <v>film &amp; video</v>
      </c>
      <c r="R471" t="str">
        <f t="shared" si="80"/>
        <v>animation</v>
      </c>
      <c r="S471">
        <f t="shared" si="81"/>
        <v>22</v>
      </c>
      <c r="T471">
        <f t="shared" si="82"/>
        <v>13</v>
      </c>
      <c r="U471">
        <f t="shared" si="83"/>
        <v>9</v>
      </c>
      <c r="V471" s="12">
        <f t="shared" si="84"/>
        <v>41827.989861111113</v>
      </c>
      <c r="W471" s="12">
        <f t="shared" si="85"/>
        <v>41887.989861111113</v>
      </c>
      <c r="X471" s="17" t="str">
        <f t="shared" si="86"/>
        <v>July</v>
      </c>
      <c r="Y471" t="str">
        <f t="shared" si="87"/>
        <v>2014</v>
      </c>
    </row>
    <row r="472" spans="1:25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77"/>
        <v>1.02</v>
      </c>
      <c r="P472" s="8">
        <f t="shared" si="78"/>
        <v>25.5</v>
      </c>
      <c r="Q472" t="str">
        <f t="shared" si="79"/>
        <v>film &amp; video</v>
      </c>
      <c r="R472" t="str">
        <f t="shared" si="80"/>
        <v>animation</v>
      </c>
      <c r="S472">
        <f t="shared" si="81"/>
        <v>22</v>
      </c>
      <c r="T472">
        <f t="shared" si="82"/>
        <v>13</v>
      </c>
      <c r="U472">
        <f t="shared" si="83"/>
        <v>9</v>
      </c>
      <c r="V472" s="12">
        <f t="shared" si="84"/>
        <v>41605.167696759258</v>
      </c>
      <c r="W472" s="12">
        <f t="shared" si="85"/>
        <v>41655.166666666664</v>
      </c>
      <c r="X472" s="17" t="str">
        <f t="shared" si="86"/>
        <v>November</v>
      </c>
      <c r="Y472" t="str">
        <f t="shared" si="87"/>
        <v>2013</v>
      </c>
    </row>
    <row r="473" spans="1:25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77"/>
        <v>11.892727272727273</v>
      </c>
      <c r="P473" s="8">
        <f t="shared" si="78"/>
        <v>38.476470588235294</v>
      </c>
      <c r="Q473" t="str">
        <f t="shared" si="79"/>
        <v>film &amp; video</v>
      </c>
      <c r="R473" t="str">
        <f t="shared" si="80"/>
        <v>animation</v>
      </c>
      <c r="S473">
        <f t="shared" si="81"/>
        <v>22</v>
      </c>
      <c r="T473">
        <f t="shared" si="82"/>
        <v>13</v>
      </c>
      <c r="U473">
        <f t="shared" si="83"/>
        <v>9</v>
      </c>
      <c r="V473" s="12">
        <f t="shared" si="84"/>
        <v>41703.721979166665</v>
      </c>
      <c r="W473" s="12">
        <f t="shared" si="85"/>
        <v>41748.680312500001</v>
      </c>
      <c r="X473" s="17" t="str">
        <f t="shared" si="86"/>
        <v>March</v>
      </c>
      <c r="Y473" t="str">
        <f t="shared" si="87"/>
        <v>2014</v>
      </c>
    </row>
    <row r="474" spans="1:25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77"/>
        <v>17.625</v>
      </c>
      <c r="P474" s="8">
        <f t="shared" si="78"/>
        <v>28.2</v>
      </c>
      <c r="Q474" t="str">
        <f t="shared" si="79"/>
        <v>film &amp; video</v>
      </c>
      <c r="R474" t="str">
        <f t="shared" si="80"/>
        <v>animation</v>
      </c>
      <c r="S474">
        <f t="shared" si="81"/>
        <v>22</v>
      </c>
      <c r="T474">
        <f t="shared" si="82"/>
        <v>13</v>
      </c>
      <c r="U474">
        <f t="shared" si="83"/>
        <v>9</v>
      </c>
      <c r="V474" s="12">
        <f t="shared" si="84"/>
        <v>41844.922662037039</v>
      </c>
      <c r="W474" s="12">
        <f t="shared" si="85"/>
        <v>41874.922662037039</v>
      </c>
      <c r="X474" s="17" t="str">
        <f t="shared" si="86"/>
        <v>July</v>
      </c>
      <c r="Y474" t="str">
        <f t="shared" si="87"/>
        <v>2014</v>
      </c>
    </row>
    <row r="475" spans="1:25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77"/>
        <v>2.87</v>
      </c>
      <c r="P475" s="8">
        <f t="shared" si="78"/>
        <v>61.5</v>
      </c>
      <c r="Q475" t="str">
        <f t="shared" si="79"/>
        <v>film &amp; video</v>
      </c>
      <c r="R475" t="str">
        <f t="shared" si="80"/>
        <v>animation</v>
      </c>
      <c r="S475">
        <f t="shared" si="81"/>
        <v>22</v>
      </c>
      <c r="T475">
        <f t="shared" si="82"/>
        <v>13</v>
      </c>
      <c r="U475">
        <f t="shared" si="83"/>
        <v>9</v>
      </c>
      <c r="V475" s="12">
        <f t="shared" si="84"/>
        <v>41869.698136574072</v>
      </c>
      <c r="W475" s="12">
        <f t="shared" si="85"/>
        <v>41899.698136574072</v>
      </c>
      <c r="X475" s="17" t="str">
        <f t="shared" si="86"/>
        <v>August</v>
      </c>
      <c r="Y475" t="str">
        <f t="shared" si="87"/>
        <v>2014</v>
      </c>
    </row>
    <row r="476" spans="1:25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77"/>
        <v>3.0303030303030304E-2</v>
      </c>
      <c r="P476" s="8">
        <f t="shared" si="78"/>
        <v>1</v>
      </c>
      <c r="Q476" t="str">
        <f t="shared" si="79"/>
        <v>film &amp; video</v>
      </c>
      <c r="R476" t="str">
        <f t="shared" si="80"/>
        <v>animation</v>
      </c>
      <c r="S476">
        <f t="shared" si="81"/>
        <v>22</v>
      </c>
      <c r="T476">
        <f t="shared" si="82"/>
        <v>13</v>
      </c>
      <c r="U476">
        <f t="shared" si="83"/>
        <v>9</v>
      </c>
      <c r="V476" s="12">
        <f t="shared" si="84"/>
        <v>42753.329039351855</v>
      </c>
      <c r="W476" s="12">
        <f t="shared" si="85"/>
        <v>42783.329039351855</v>
      </c>
      <c r="X476" s="17" t="str">
        <f t="shared" si="86"/>
        <v>January</v>
      </c>
      <c r="Y476" t="str">
        <f t="shared" si="87"/>
        <v>2017</v>
      </c>
    </row>
    <row r="477" spans="1:25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77"/>
        <v>0</v>
      </c>
      <c r="P477" s="8" t="e">
        <f t="shared" si="78"/>
        <v>#DIV/0!</v>
      </c>
      <c r="Q477" t="str">
        <f t="shared" si="79"/>
        <v>film &amp; video</v>
      </c>
      <c r="R477" t="str">
        <f t="shared" si="80"/>
        <v>animation</v>
      </c>
      <c r="S477">
        <f t="shared" si="81"/>
        <v>22</v>
      </c>
      <c r="T477">
        <f t="shared" si="82"/>
        <v>13</v>
      </c>
      <c r="U477">
        <f t="shared" si="83"/>
        <v>9</v>
      </c>
      <c r="V477" s="12">
        <f t="shared" si="84"/>
        <v>42100.086145833338</v>
      </c>
      <c r="W477" s="12">
        <f t="shared" si="85"/>
        <v>42130.086145833338</v>
      </c>
      <c r="X477" s="17" t="str">
        <f t="shared" si="86"/>
        <v>April</v>
      </c>
      <c r="Y477" t="str">
        <f t="shared" si="87"/>
        <v>2015</v>
      </c>
    </row>
    <row r="478" spans="1:25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77"/>
        <v>2.230268181818182</v>
      </c>
      <c r="P478" s="8">
        <f t="shared" si="78"/>
        <v>39.569274193548388</v>
      </c>
      <c r="Q478" t="str">
        <f t="shared" si="79"/>
        <v>film &amp; video</v>
      </c>
      <c r="R478" t="str">
        <f t="shared" si="80"/>
        <v>animation</v>
      </c>
      <c r="S478">
        <f t="shared" si="81"/>
        <v>22</v>
      </c>
      <c r="T478">
        <f t="shared" si="82"/>
        <v>13</v>
      </c>
      <c r="U478">
        <f t="shared" si="83"/>
        <v>9</v>
      </c>
      <c r="V478" s="12">
        <f t="shared" si="84"/>
        <v>41757.975011574075</v>
      </c>
      <c r="W478" s="12">
        <f t="shared" si="85"/>
        <v>41793.165972222225</v>
      </c>
      <c r="X478" s="17" t="str">
        <f t="shared" si="86"/>
        <v>April</v>
      </c>
      <c r="Y478" t="str">
        <f t="shared" si="87"/>
        <v>2014</v>
      </c>
    </row>
    <row r="479" spans="1:25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77"/>
        <v>0</v>
      </c>
      <c r="P479" s="8" t="e">
        <f t="shared" si="78"/>
        <v>#DIV/0!</v>
      </c>
      <c r="Q479" t="str">
        <f t="shared" si="79"/>
        <v>film &amp; video</v>
      </c>
      <c r="R479" t="str">
        <f t="shared" si="80"/>
        <v>animation</v>
      </c>
      <c r="S479">
        <f t="shared" si="81"/>
        <v>22</v>
      </c>
      <c r="T479">
        <f t="shared" si="82"/>
        <v>13</v>
      </c>
      <c r="U479">
        <f t="shared" si="83"/>
        <v>9</v>
      </c>
      <c r="V479" s="12">
        <f t="shared" si="84"/>
        <v>40987.83488425926</v>
      </c>
      <c r="W479" s="12">
        <f t="shared" si="85"/>
        <v>41047.83488425926</v>
      </c>
      <c r="X479" s="17" t="str">
        <f t="shared" si="86"/>
        <v>March</v>
      </c>
      <c r="Y479" t="str">
        <f t="shared" si="87"/>
        <v>2012</v>
      </c>
    </row>
    <row r="480" spans="1:25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77"/>
        <v>0</v>
      </c>
      <c r="P480" s="8" t="e">
        <f t="shared" si="78"/>
        <v>#DIV/0!</v>
      </c>
      <c r="Q480" t="str">
        <f t="shared" si="79"/>
        <v>film &amp; video</v>
      </c>
      <c r="R480" t="str">
        <f t="shared" si="80"/>
        <v>animation</v>
      </c>
      <c r="S480">
        <f t="shared" si="81"/>
        <v>22</v>
      </c>
      <c r="T480">
        <f t="shared" si="82"/>
        <v>13</v>
      </c>
      <c r="U480">
        <f t="shared" si="83"/>
        <v>9</v>
      </c>
      <c r="V480" s="12">
        <f t="shared" si="84"/>
        <v>42065.910983796297</v>
      </c>
      <c r="W480" s="12">
        <f t="shared" si="85"/>
        <v>42095.869317129633</v>
      </c>
      <c r="X480" s="17" t="str">
        <f t="shared" si="86"/>
        <v>March</v>
      </c>
      <c r="Y480" t="str">
        <f t="shared" si="87"/>
        <v>2015</v>
      </c>
    </row>
    <row r="481" spans="1:25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77"/>
        <v>32.56</v>
      </c>
      <c r="P481" s="8">
        <f t="shared" si="78"/>
        <v>88.8</v>
      </c>
      <c r="Q481" t="str">
        <f t="shared" si="79"/>
        <v>film &amp; video</v>
      </c>
      <c r="R481" t="str">
        <f t="shared" si="80"/>
        <v>animation</v>
      </c>
      <c r="S481">
        <f t="shared" si="81"/>
        <v>22</v>
      </c>
      <c r="T481">
        <f t="shared" si="82"/>
        <v>13</v>
      </c>
      <c r="U481">
        <f t="shared" si="83"/>
        <v>9</v>
      </c>
      <c r="V481" s="12">
        <f t="shared" si="84"/>
        <v>41904.407812500001</v>
      </c>
      <c r="W481" s="12">
        <f t="shared" si="85"/>
        <v>41964.449479166666</v>
      </c>
      <c r="X481" s="17" t="str">
        <f t="shared" si="86"/>
        <v>September</v>
      </c>
      <c r="Y481" t="str">
        <f t="shared" si="87"/>
        <v>2014</v>
      </c>
    </row>
    <row r="482" spans="1:25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77"/>
        <v>19.41</v>
      </c>
      <c r="P482" s="8">
        <f t="shared" si="78"/>
        <v>55.457142857142856</v>
      </c>
      <c r="Q482" t="str">
        <f t="shared" si="79"/>
        <v>film &amp; video</v>
      </c>
      <c r="R482" t="str">
        <f t="shared" si="80"/>
        <v>animation</v>
      </c>
      <c r="S482">
        <f t="shared" si="81"/>
        <v>22</v>
      </c>
      <c r="T482">
        <f t="shared" si="82"/>
        <v>13</v>
      </c>
      <c r="U482">
        <f t="shared" si="83"/>
        <v>9</v>
      </c>
      <c r="V482" s="12">
        <f t="shared" si="84"/>
        <v>41465.500173611108</v>
      </c>
      <c r="W482" s="12">
        <f t="shared" si="85"/>
        <v>41495.500173611108</v>
      </c>
      <c r="X482" s="17" t="str">
        <f t="shared" si="86"/>
        <v>July</v>
      </c>
      <c r="Y482" t="str">
        <f t="shared" si="87"/>
        <v>2013</v>
      </c>
    </row>
    <row r="483" spans="1:25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77"/>
        <v>6.1</v>
      </c>
      <c r="P483" s="8">
        <f t="shared" si="78"/>
        <v>87.142857142857139</v>
      </c>
      <c r="Q483" t="str">
        <f t="shared" si="79"/>
        <v>film &amp; video</v>
      </c>
      <c r="R483" t="str">
        <f t="shared" si="80"/>
        <v>animation</v>
      </c>
      <c r="S483">
        <f t="shared" si="81"/>
        <v>22</v>
      </c>
      <c r="T483">
        <f t="shared" si="82"/>
        <v>13</v>
      </c>
      <c r="U483">
        <f t="shared" si="83"/>
        <v>9</v>
      </c>
      <c r="V483" s="12">
        <f t="shared" si="84"/>
        <v>41162.672326388885</v>
      </c>
      <c r="W483" s="12">
        <f t="shared" si="85"/>
        <v>41192.672326388885</v>
      </c>
      <c r="X483" s="17" t="str">
        <f t="shared" si="86"/>
        <v>September</v>
      </c>
      <c r="Y483" t="str">
        <f t="shared" si="87"/>
        <v>2012</v>
      </c>
    </row>
    <row r="484" spans="1:25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77"/>
        <v>0.1</v>
      </c>
      <c r="P484" s="8">
        <f t="shared" si="78"/>
        <v>10</v>
      </c>
      <c r="Q484" t="str">
        <f t="shared" si="79"/>
        <v>film &amp; video</v>
      </c>
      <c r="R484" t="str">
        <f t="shared" si="80"/>
        <v>animation</v>
      </c>
      <c r="S484">
        <f t="shared" si="81"/>
        <v>22</v>
      </c>
      <c r="T484">
        <f t="shared" si="82"/>
        <v>13</v>
      </c>
      <c r="U484">
        <f t="shared" si="83"/>
        <v>9</v>
      </c>
      <c r="V484" s="12">
        <f t="shared" si="84"/>
        <v>42447.896875000006</v>
      </c>
      <c r="W484" s="12">
        <f t="shared" si="85"/>
        <v>42474.606944444444</v>
      </c>
      <c r="X484" s="17" t="str">
        <f t="shared" si="86"/>
        <v>March</v>
      </c>
      <c r="Y484" t="str">
        <f t="shared" si="87"/>
        <v>2016</v>
      </c>
    </row>
    <row r="485" spans="1:25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77"/>
        <v>50.2</v>
      </c>
      <c r="P485" s="8">
        <f t="shared" si="78"/>
        <v>51.224489795918366</v>
      </c>
      <c r="Q485" t="str">
        <f t="shared" si="79"/>
        <v>film &amp; video</v>
      </c>
      <c r="R485" t="str">
        <f t="shared" si="80"/>
        <v>animation</v>
      </c>
      <c r="S485">
        <f t="shared" si="81"/>
        <v>22</v>
      </c>
      <c r="T485">
        <f t="shared" si="82"/>
        <v>13</v>
      </c>
      <c r="U485">
        <f t="shared" si="83"/>
        <v>9</v>
      </c>
      <c r="V485" s="12">
        <f t="shared" si="84"/>
        <v>41243.197592592594</v>
      </c>
      <c r="W485" s="12">
        <f t="shared" si="85"/>
        <v>41303.197592592594</v>
      </c>
      <c r="X485" s="17" t="str">
        <f t="shared" si="86"/>
        <v>November</v>
      </c>
      <c r="Y485" t="str">
        <f t="shared" si="87"/>
        <v>2012</v>
      </c>
    </row>
    <row r="486" spans="1:25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77"/>
        <v>0.18625</v>
      </c>
      <c r="P486" s="8">
        <f t="shared" si="78"/>
        <v>13.545454545454545</v>
      </c>
      <c r="Q486" t="str">
        <f t="shared" si="79"/>
        <v>film &amp; video</v>
      </c>
      <c r="R486" t="str">
        <f t="shared" si="80"/>
        <v>animation</v>
      </c>
      <c r="S486">
        <f t="shared" si="81"/>
        <v>22</v>
      </c>
      <c r="T486">
        <f t="shared" si="82"/>
        <v>13</v>
      </c>
      <c r="U486">
        <f t="shared" si="83"/>
        <v>9</v>
      </c>
      <c r="V486" s="12">
        <f t="shared" si="84"/>
        <v>42272.93949074074</v>
      </c>
      <c r="W486" s="12">
        <f t="shared" si="85"/>
        <v>42313.981157407412</v>
      </c>
      <c r="X486" s="17" t="str">
        <f t="shared" si="86"/>
        <v>September</v>
      </c>
      <c r="Y486" t="str">
        <f t="shared" si="87"/>
        <v>2015</v>
      </c>
    </row>
    <row r="487" spans="1:25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77"/>
        <v>21.906971229845084</v>
      </c>
      <c r="P487" s="8">
        <f t="shared" si="78"/>
        <v>66.520080000000007</v>
      </c>
      <c r="Q487" t="str">
        <f t="shared" si="79"/>
        <v>film &amp; video</v>
      </c>
      <c r="R487" t="str">
        <f t="shared" si="80"/>
        <v>animation</v>
      </c>
      <c r="S487">
        <f t="shared" si="81"/>
        <v>22</v>
      </c>
      <c r="T487">
        <f t="shared" si="82"/>
        <v>13</v>
      </c>
      <c r="U487">
        <f t="shared" si="83"/>
        <v>9</v>
      </c>
      <c r="V487" s="12">
        <f t="shared" si="84"/>
        <v>41381.50577546296</v>
      </c>
      <c r="W487" s="12">
        <f t="shared" si="85"/>
        <v>41411.50577546296</v>
      </c>
      <c r="X487" s="17" t="str">
        <f t="shared" si="86"/>
        <v>April</v>
      </c>
      <c r="Y487" t="str">
        <f t="shared" si="87"/>
        <v>2013</v>
      </c>
    </row>
    <row r="488" spans="1:25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77"/>
        <v>9.0909090909090905E-3</v>
      </c>
      <c r="P488" s="8">
        <f t="shared" si="78"/>
        <v>50</v>
      </c>
      <c r="Q488" t="str">
        <f t="shared" si="79"/>
        <v>film &amp; video</v>
      </c>
      <c r="R488" t="str">
        <f t="shared" si="80"/>
        <v>animation</v>
      </c>
      <c r="S488">
        <f t="shared" si="81"/>
        <v>22</v>
      </c>
      <c r="T488">
        <f t="shared" si="82"/>
        <v>13</v>
      </c>
      <c r="U488">
        <f t="shared" si="83"/>
        <v>9</v>
      </c>
      <c r="V488" s="12">
        <f t="shared" si="84"/>
        <v>41761.94258101852</v>
      </c>
      <c r="W488" s="12">
        <f t="shared" si="85"/>
        <v>41791.94258101852</v>
      </c>
      <c r="X488" s="17" t="str">
        <f t="shared" si="86"/>
        <v>May</v>
      </c>
      <c r="Y488" t="str">
        <f t="shared" si="87"/>
        <v>2014</v>
      </c>
    </row>
    <row r="489" spans="1:25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77"/>
        <v>0</v>
      </c>
      <c r="P489" s="8" t="e">
        <f t="shared" si="78"/>
        <v>#DIV/0!</v>
      </c>
      <c r="Q489" t="str">
        <f t="shared" si="79"/>
        <v>film &amp; video</v>
      </c>
      <c r="R489" t="str">
        <f t="shared" si="80"/>
        <v>animation</v>
      </c>
      <c r="S489">
        <f t="shared" si="81"/>
        <v>22</v>
      </c>
      <c r="T489">
        <f t="shared" si="82"/>
        <v>13</v>
      </c>
      <c r="U489">
        <f t="shared" si="83"/>
        <v>9</v>
      </c>
      <c r="V489" s="12">
        <f t="shared" si="84"/>
        <v>42669.594837962963</v>
      </c>
      <c r="W489" s="12">
        <f t="shared" si="85"/>
        <v>42729.636504629627</v>
      </c>
      <c r="X489" s="17" t="str">
        <f t="shared" si="86"/>
        <v>October</v>
      </c>
      <c r="Y489" t="str">
        <f t="shared" si="87"/>
        <v>2016</v>
      </c>
    </row>
    <row r="490" spans="1:25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77"/>
        <v>0</v>
      </c>
      <c r="P490" s="8" t="e">
        <f t="shared" si="78"/>
        <v>#DIV/0!</v>
      </c>
      <c r="Q490" t="str">
        <f t="shared" si="79"/>
        <v>film &amp; video</v>
      </c>
      <c r="R490" t="str">
        <f t="shared" si="80"/>
        <v>animation</v>
      </c>
      <c r="S490">
        <f t="shared" si="81"/>
        <v>22</v>
      </c>
      <c r="T490">
        <f t="shared" si="82"/>
        <v>13</v>
      </c>
      <c r="U490">
        <f t="shared" si="83"/>
        <v>9</v>
      </c>
      <c r="V490" s="12">
        <f t="shared" si="84"/>
        <v>42714.054398148146</v>
      </c>
      <c r="W490" s="12">
        <f t="shared" si="85"/>
        <v>42744.054398148146</v>
      </c>
      <c r="X490" s="17" t="str">
        <f t="shared" si="86"/>
        <v>December</v>
      </c>
      <c r="Y490" t="str">
        <f t="shared" si="87"/>
        <v>2016</v>
      </c>
    </row>
    <row r="491" spans="1:25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77"/>
        <v>0.28667813379201834</v>
      </c>
      <c r="P491" s="8">
        <f t="shared" si="78"/>
        <v>71.666666666666671</v>
      </c>
      <c r="Q491" t="str">
        <f t="shared" si="79"/>
        <v>film &amp; video</v>
      </c>
      <c r="R491" t="str">
        <f t="shared" si="80"/>
        <v>animation</v>
      </c>
      <c r="S491">
        <f t="shared" si="81"/>
        <v>22</v>
      </c>
      <c r="T491">
        <f t="shared" si="82"/>
        <v>13</v>
      </c>
      <c r="U491">
        <f t="shared" si="83"/>
        <v>9</v>
      </c>
      <c r="V491" s="12">
        <f t="shared" si="84"/>
        <v>40882.481666666667</v>
      </c>
      <c r="W491" s="12">
        <f t="shared" si="85"/>
        <v>40913.481249999997</v>
      </c>
      <c r="X491" s="17" t="str">
        <f t="shared" si="86"/>
        <v>December</v>
      </c>
      <c r="Y491" t="str">
        <f t="shared" si="87"/>
        <v>2011</v>
      </c>
    </row>
    <row r="492" spans="1:25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77"/>
        <v>0</v>
      </c>
      <c r="P492" s="8" t="e">
        <f t="shared" si="78"/>
        <v>#DIV/0!</v>
      </c>
      <c r="Q492" t="str">
        <f t="shared" si="79"/>
        <v>film &amp; video</v>
      </c>
      <c r="R492" t="str">
        <f t="shared" si="80"/>
        <v>animation</v>
      </c>
      <c r="S492">
        <f t="shared" si="81"/>
        <v>22</v>
      </c>
      <c r="T492">
        <f t="shared" si="82"/>
        <v>13</v>
      </c>
      <c r="U492">
        <f t="shared" si="83"/>
        <v>9</v>
      </c>
      <c r="V492" s="12">
        <f t="shared" si="84"/>
        <v>41113.968576388892</v>
      </c>
      <c r="W492" s="12">
        <f t="shared" si="85"/>
        <v>41143.968576388892</v>
      </c>
      <c r="X492" s="17" t="str">
        <f t="shared" si="86"/>
        <v>July</v>
      </c>
      <c r="Y492" t="str">
        <f t="shared" si="87"/>
        <v>2012</v>
      </c>
    </row>
    <row r="493" spans="1:25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77"/>
        <v>0</v>
      </c>
      <c r="P493" s="8" t="e">
        <f t="shared" si="78"/>
        <v>#DIV/0!</v>
      </c>
      <c r="Q493" t="str">
        <f t="shared" si="79"/>
        <v>film &amp; video</v>
      </c>
      <c r="R493" t="str">
        <f t="shared" si="80"/>
        <v>animation</v>
      </c>
      <c r="S493">
        <f t="shared" si="81"/>
        <v>22</v>
      </c>
      <c r="T493">
        <f t="shared" si="82"/>
        <v>13</v>
      </c>
      <c r="U493">
        <f t="shared" si="83"/>
        <v>9</v>
      </c>
      <c r="V493" s="12">
        <f t="shared" si="84"/>
        <v>42366.982627314821</v>
      </c>
      <c r="W493" s="12">
        <f t="shared" si="85"/>
        <v>42396.982627314821</v>
      </c>
      <c r="X493" s="17" t="str">
        <f t="shared" si="86"/>
        <v>December</v>
      </c>
      <c r="Y493" t="str">
        <f t="shared" si="87"/>
        <v>2015</v>
      </c>
    </row>
    <row r="494" spans="1:25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77"/>
        <v>0</v>
      </c>
      <c r="P494" s="8" t="e">
        <f t="shared" si="78"/>
        <v>#DIV/0!</v>
      </c>
      <c r="Q494" t="str">
        <f t="shared" si="79"/>
        <v>film &amp; video</v>
      </c>
      <c r="R494" t="str">
        <f t="shared" si="80"/>
        <v>animation</v>
      </c>
      <c r="S494">
        <f t="shared" si="81"/>
        <v>22</v>
      </c>
      <c r="T494">
        <f t="shared" si="82"/>
        <v>13</v>
      </c>
      <c r="U494">
        <f t="shared" si="83"/>
        <v>9</v>
      </c>
      <c r="V494" s="12">
        <f t="shared" si="84"/>
        <v>42596.03506944445</v>
      </c>
      <c r="W494" s="12">
        <f t="shared" si="85"/>
        <v>42656.03506944445</v>
      </c>
      <c r="X494" s="17" t="str">
        <f t="shared" si="86"/>
        <v>August</v>
      </c>
      <c r="Y494" t="str">
        <f t="shared" si="87"/>
        <v>2016</v>
      </c>
    </row>
    <row r="495" spans="1:25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77"/>
        <v>0</v>
      </c>
      <c r="P495" s="8" t="e">
        <f t="shared" si="78"/>
        <v>#DIV/0!</v>
      </c>
      <c r="Q495" t="str">
        <f t="shared" si="79"/>
        <v>film &amp; video</v>
      </c>
      <c r="R495" t="str">
        <f t="shared" si="80"/>
        <v>animation</v>
      </c>
      <c r="S495">
        <f t="shared" si="81"/>
        <v>22</v>
      </c>
      <c r="T495">
        <f t="shared" si="82"/>
        <v>13</v>
      </c>
      <c r="U495">
        <f t="shared" si="83"/>
        <v>9</v>
      </c>
      <c r="V495" s="12">
        <f t="shared" si="84"/>
        <v>42114.726134259254</v>
      </c>
      <c r="W495" s="12">
        <f t="shared" si="85"/>
        <v>42144.726134259254</v>
      </c>
      <c r="X495" s="17" t="str">
        <f t="shared" si="86"/>
        <v>April</v>
      </c>
      <c r="Y495" t="str">
        <f t="shared" si="87"/>
        <v>2015</v>
      </c>
    </row>
    <row r="496" spans="1:25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77"/>
        <v>0.155</v>
      </c>
      <c r="P496" s="8">
        <f t="shared" si="78"/>
        <v>10.333333333333334</v>
      </c>
      <c r="Q496" t="str">
        <f t="shared" si="79"/>
        <v>film &amp; video</v>
      </c>
      <c r="R496" t="str">
        <f t="shared" si="80"/>
        <v>animation</v>
      </c>
      <c r="S496">
        <f t="shared" si="81"/>
        <v>22</v>
      </c>
      <c r="T496">
        <f t="shared" si="82"/>
        <v>13</v>
      </c>
      <c r="U496">
        <f t="shared" si="83"/>
        <v>9</v>
      </c>
      <c r="V496" s="12">
        <f t="shared" si="84"/>
        <v>41799.830613425926</v>
      </c>
      <c r="W496" s="12">
        <f t="shared" si="85"/>
        <v>41823.125</v>
      </c>
      <c r="X496" s="17" t="str">
        <f t="shared" si="86"/>
        <v>June</v>
      </c>
      <c r="Y496" t="str">
        <f t="shared" si="87"/>
        <v>2014</v>
      </c>
    </row>
    <row r="497" spans="1:25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77"/>
        <v>0</v>
      </c>
      <c r="P497" s="8" t="e">
        <f t="shared" si="78"/>
        <v>#DIV/0!</v>
      </c>
      <c r="Q497" t="str">
        <f t="shared" si="79"/>
        <v>film &amp; video</v>
      </c>
      <c r="R497" t="str">
        <f t="shared" si="80"/>
        <v>animation</v>
      </c>
      <c r="S497">
        <f t="shared" si="81"/>
        <v>22</v>
      </c>
      <c r="T497">
        <f t="shared" si="82"/>
        <v>13</v>
      </c>
      <c r="U497">
        <f t="shared" si="83"/>
        <v>9</v>
      </c>
      <c r="V497" s="12">
        <f t="shared" si="84"/>
        <v>42171.827604166669</v>
      </c>
      <c r="W497" s="12">
        <f t="shared" si="85"/>
        <v>42201.827604166669</v>
      </c>
      <c r="X497" s="17" t="str">
        <f t="shared" si="86"/>
        <v>June</v>
      </c>
      <c r="Y497" t="str">
        <f t="shared" si="87"/>
        <v>2015</v>
      </c>
    </row>
    <row r="498" spans="1:25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77"/>
        <v>1.6666666666666668E-3</v>
      </c>
      <c r="P498" s="8">
        <f t="shared" si="78"/>
        <v>1</v>
      </c>
      <c r="Q498" t="str">
        <f t="shared" si="79"/>
        <v>film &amp; video</v>
      </c>
      <c r="R498" t="str">
        <f t="shared" si="80"/>
        <v>animation</v>
      </c>
      <c r="S498">
        <f t="shared" si="81"/>
        <v>22</v>
      </c>
      <c r="T498">
        <f t="shared" si="82"/>
        <v>13</v>
      </c>
      <c r="U498">
        <f t="shared" si="83"/>
        <v>9</v>
      </c>
      <c r="V498" s="12">
        <f t="shared" si="84"/>
        <v>41620.93141203704</v>
      </c>
      <c r="W498" s="12">
        <f t="shared" si="85"/>
        <v>41680.93141203704</v>
      </c>
      <c r="X498" s="17" t="str">
        <f t="shared" si="86"/>
        <v>December</v>
      </c>
      <c r="Y498" t="str">
        <f t="shared" si="87"/>
        <v>2013</v>
      </c>
    </row>
    <row r="499" spans="1:25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77"/>
        <v>0.6696428571428571</v>
      </c>
      <c r="P499" s="8">
        <f t="shared" si="78"/>
        <v>10</v>
      </c>
      <c r="Q499" t="str">
        <f t="shared" si="79"/>
        <v>film &amp; video</v>
      </c>
      <c r="R499" t="str">
        <f t="shared" si="80"/>
        <v>animation</v>
      </c>
      <c r="S499">
        <f t="shared" si="81"/>
        <v>22</v>
      </c>
      <c r="T499">
        <f t="shared" si="82"/>
        <v>13</v>
      </c>
      <c r="U499">
        <f t="shared" si="83"/>
        <v>9</v>
      </c>
      <c r="V499" s="12">
        <f t="shared" si="84"/>
        <v>41945.037789351853</v>
      </c>
      <c r="W499" s="12">
        <f t="shared" si="85"/>
        <v>41998.208333333328</v>
      </c>
      <c r="X499" s="17" t="str">
        <f t="shared" si="86"/>
        <v>November</v>
      </c>
      <c r="Y499" t="str">
        <f t="shared" si="87"/>
        <v>2014</v>
      </c>
    </row>
    <row r="500" spans="1:25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77"/>
        <v>4.5985132395404564</v>
      </c>
      <c r="P500" s="8">
        <f t="shared" si="78"/>
        <v>136.09090909090909</v>
      </c>
      <c r="Q500" t="str">
        <f t="shared" si="79"/>
        <v>film &amp; video</v>
      </c>
      <c r="R500" t="str">
        <f t="shared" si="80"/>
        <v>animation</v>
      </c>
      <c r="S500">
        <f t="shared" si="81"/>
        <v>22</v>
      </c>
      <c r="T500">
        <f t="shared" si="82"/>
        <v>13</v>
      </c>
      <c r="U500">
        <f t="shared" si="83"/>
        <v>9</v>
      </c>
      <c r="V500" s="12">
        <f t="shared" si="84"/>
        <v>40858.762141203704</v>
      </c>
      <c r="W500" s="12">
        <f t="shared" si="85"/>
        <v>40900.762141203704</v>
      </c>
      <c r="X500" s="17" t="str">
        <f t="shared" si="86"/>
        <v>November</v>
      </c>
      <c r="Y500" t="str">
        <f t="shared" si="87"/>
        <v>2011</v>
      </c>
    </row>
    <row r="501" spans="1:25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77"/>
        <v>9.5500000000000007</v>
      </c>
      <c r="P501" s="8">
        <f t="shared" si="78"/>
        <v>73.461538461538467</v>
      </c>
      <c r="Q501" t="str">
        <f t="shared" si="79"/>
        <v>film &amp; video</v>
      </c>
      <c r="R501" t="str">
        <f t="shared" si="80"/>
        <v>animation</v>
      </c>
      <c r="S501">
        <f t="shared" si="81"/>
        <v>22</v>
      </c>
      <c r="T501">
        <f t="shared" si="82"/>
        <v>13</v>
      </c>
      <c r="U501">
        <f t="shared" si="83"/>
        <v>9</v>
      </c>
      <c r="V501" s="12">
        <f t="shared" si="84"/>
        <v>40043.895462962959</v>
      </c>
      <c r="W501" s="12">
        <f t="shared" si="85"/>
        <v>40098.874305555553</v>
      </c>
      <c r="X501" s="17" t="str">
        <f t="shared" si="86"/>
        <v>August</v>
      </c>
      <c r="Y501" t="str">
        <f t="shared" si="87"/>
        <v>2009</v>
      </c>
    </row>
    <row r="502" spans="1:25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77"/>
        <v>3.3076923076923079</v>
      </c>
      <c r="P502" s="8">
        <f t="shared" si="78"/>
        <v>53.75</v>
      </c>
      <c r="Q502" t="str">
        <f t="shared" si="79"/>
        <v>film &amp; video</v>
      </c>
      <c r="R502" t="str">
        <f t="shared" si="80"/>
        <v>animation</v>
      </c>
      <c r="S502">
        <f t="shared" si="81"/>
        <v>22</v>
      </c>
      <c r="T502">
        <f t="shared" si="82"/>
        <v>13</v>
      </c>
      <c r="U502">
        <f t="shared" si="83"/>
        <v>9</v>
      </c>
      <c r="V502" s="12">
        <f t="shared" si="84"/>
        <v>40247.886006944449</v>
      </c>
      <c r="W502" s="12">
        <f t="shared" si="85"/>
        <v>40306.927777777775</v>
      </c>
      <c r="X502" s="17" t="str">
        <f t="shared" si="86"/>
        <v>March</v>
      </c>
      <c r="Y502" t="str">
        <f t="shared" si="87"/>
        <v>2010</v>
      </c>
    </row>
    <row r="503" spans="1:25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77"/>
        <v>0</v>
      </c>
      <c r="P503" s="8" t="e">
        <f t="shared" si="78"/>
        <v>#DIV/0!</v>
      </c>
      <c r="Q503" t="str">
        <f t="shared" si="79"/>
        <v>film &amp; video</v>
      </c>
      <c r="R503" t="str">
        <f t="shared" si="80"/>
        <v>animation</v>
      </c>
      <c r="S503">
        <f t="shared" si="81"/>
        <v>22</v>
      </c>
      <c r="T503">
        <f t="shared" si="82"/>
        <v>13</v>
      </c>
      <c r="U503">
        <f t="shared" si="83"/>
        <v>9</v>
      </c>
      <c r="V503" s="12">
        <f t="shared" si="84"/>
        <v>40703.234386574077</v>
      </c>
      <c r="W503" s="12">
        <f t="shared" si="85"/>
        <v>40733.234386574077</v>
      </c>
      <c r="X503" s="17" t="str">
        <f t="shared" si="86"/>
        <v>June</v>
      </c>
      <c r="Y503" t="str">
        <f t="shared" si="87"/>
        <v>2011</v>
      </c>
    </row>
    <row r="504" spans="1:25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77"/>
        <v>1.1499999999999999</v>
      </c>
      <c r="P504" s="8">
        <f t="shared" si="78"/>
        <v>57.5</v>
      </c>
      <c r="Q504" t="str">
        <f t="shared" si="79"/>
        <v>film &amp; video</v>
      </c>
      <c r="R504" t="str">
        <f t="shared" si="80"/>
        <v>animation</v>
      </c>
      <c r="S504">
        <f t="shared" si="81"/>
        <v>22</v>
      </c>
      <c r="T504">
        <f t="shared" si="82"/>
        <v>13</v>
      </c>
      <c r="U504">
        <f t="shared" si="83"/>
        <v>9</v>
      </c>
      <c r="V504" s="12">
        <f t="shared" si="84"/>
        <v>40956.553530092591</v>
      </c>
      <c r="W504" s="12">
        <f t="shared" si="85"/>
        <v>40986.511863425927</v>
      </c>
      <c r="X504" s="17" t="str">
        <f t="shared" si="86"/>
        <v>February</v>
      </c>
      <c r="Y504" t="str">
        <f t="shared" si="87"/>
        <v>2012</v>
      </c>
    </row>
    <row r="505" spans="1:25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77"/>
        <v>1.7538461538461538</v>
      </c>
      <c r="P505" s="8">
        <f t="shared" si="78"/>
        <v>12.666666666666666</v>
      </c>
      <c r="Q505" t="str">
        <f t="shared" si="79"/>
        <v>film &amp; video</v>
      </c>
      <c r="R505" t="str">
        <f t="shared" si="80"/>
        <v>animation</v>
      </c>
      <c r="S505">
        <f t="shared" si="81"/>
        <v>22</v>
      </c>
      <c r="T505">
        <f t="shared" si="82"/>
        <v>13</v>
      </c>
      <c r="U505">
        <f t="shared" si="83"/>
        <v>9</v>
      </c>
      <c r="V505" s="12">
        <f t="shared" si="84"/>
        <v>41991.526655092588</v>
      </c>
      <c r="W505" s="12">
        <f t="shared" si="85"/>
        <v>42021.526655092588</v>
      </c>
      <c r="X505" s="17" t="str">
        <f t="shared" si="86"/>
        <v>December</v>
      </c>
      <c r="Y505" t="str">
        <f t="shared" si="87"/>
        <v>2014</v>
      </c>
    </row>
    <row r="506" spans="1:25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77"/>
        <v>1.3673469387755102</v>
      </c>
      <c r="P506" s="8">
        <f t="shared" si="78"/>
        <v>67</v>
      </c>
      <c r="Q506" t="str">
        <f t="shared" si="79"/>
        <v>film &amp; video</v>
      </c>
      <c r="R506" t="str">
        <f t="shared" si="80"/>
        <v>animation</v>
      </c>
      <c r="S506">
        <f t="shared" si="81"/>
        <v>22</v>
      </c>
      <c r="T506">
        <f t="shared" si="82"/>
        <v>13</v>
      </c>
      <c r="U506">
        <f t="shared" si="83"/>
        <v>9</v>
      </c>
      <c r="V506" s="12">
        <f t="shared" si="84"/>
        <v>40949.98364583333</v>
      </c>
      <c r="W506" s="12">
        <f t="shared" si="85"/>
        <v>41009.941979166666</v>
      </c>
      <c r="X506" s="17" t="str">
        <f t="shared" si="86"/>
        <v>February</v>
      </c>
      <c r="Y506" t="str">
        <f t="shared" si="87"/>
        <v>2012</v>
      </c>
    </row>
    <row r="507" spans="1:25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77"/>
        <v>0.43333333333333329</v>
      </c>
      <c r="P507" s="8">
        <f t="shared" si="78"/>
        <v>3.7142857142857144</v>
      </c>
      <c r="Q507" t="str">
        <f t="shared" si="79"/>
        <v>film &amp; video</v>
      </c>
      <c r="R507" t="str">
        <f t="shared" si="80"/>
        <v>animation</v>
      </c>
      <c r="S507">
        <f t="shared" si="81"/>
        <v>22</v>
      </c>
      <c r="T507">
        <f t="shared" si="82"/>
        <v>13</v>
      </c>
      <c r="U507">
        <f t="shared" si="83"/>
        <v>9</v>
      </c>
      <c r="V507" s="12">
        <f t="shared" si="84"/>
        <v>42318.098217592589</v>
      </c>
      <c r="W507" s="12">
        <f t="shared" si="85"/>
        <v>42363.098217592589</v>
      </c>
      <c r="X507" s="17" t="str">
        <f t="shared" si="86"/>
        <v>November</v>
      </c>
      <c r="Y507" t="str">
        <f t="shared" si="87"/>
        <v>2015</v>
      </c>
    </row>
    <row r="508" spans="1:25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77"/>
        <v>0.125</v>
      </c>
      <c r="P508" s="8">
        <f t="shared" si="78"/>
        <v>250</v>
      </c>
      <c r="Q508" t="str">
        <f t="shared" si="79"/>
        <v>film &amp; video</v>
      </c>
      <c r="R508" t="str">
        <f t="shared" si="80"/>
        <v>animation</v>
      </c>
      <c r="S508">
        <f t="shared" si="81"/>
        <v>22</v>
      </c>
      <c r="T508">
        <f t="shared" si="82"/>
        <v>13</v>
      </c>
      <c r="U508">
        <f t="shared" si="83"/>
        <v>9</v>
      </c>
      <c r="V508" s="12">
        <f t="shared" si="84"/>
        <v>41466.552314814813</v>
      </c>
      <c r="W508" s="12">
        <f t="shared" si="85"/>
        <v>41496.552314814813</v>
      </c>
      <c r="X508" s="17" t="str">
        <f t="shared" si="86"/>
        <v>July</v>
      </c>
      <c r="Y508" t="str">
        <f t="shared" si="87"/>
        <v>2013</v>
      </c>
    </row>
    <row r="509" spans="1:25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77"/>
        <v>3.2</v>
      </c>
      <c r="P509" s="8">
        <f t="shared" si="78"/>
        <v>64</v>
      </c>
      <c r="Q509" t="str">
        <f t="shared" si="79"/>
        <v>film &amp; video</v>
      </c>
      <c r="R509" t="str">
        <f t="shared" si="80"/>
        <v>animation</v>
      </c>
      <c r="S509">
        <f t="shared" si="81"/>
        <v>22</v>
      </c>
      <c r="T509">
        <f t="shared" si="82"/>
        <v>13</v>
      </c>
      <c r="U509">
        <f t="shared" si="83"/>
        <v>9</v>
      </c>
      <c r="V509" s="12">
        <f t="shared" si="84"/>
        <v>41156.958993055552</v>
      </c>
      <c r="W509" s="12">
        <f t="shared" si="85"/>
        <v>41201.958993055552</v>
      </c>
      <c r="X509" s="17" t="str">
        <f t="shared" si="86"/>
        <v>September</v>
      </c>
      <c r="Y509" t="str">
        <f t="shared" si="87"/>
        <v>2012</v>
      </c>
    </row>
    <row r="510" spans="1:25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77"/>
        <v>0.8</v>
      </c>
      <c r="P510" s="8">
        <f t="shared" si="78"/>
        <v>133.33333333333334</v>
      </c>
      <c r="Q510" t="str">
        <f t="shared" si="79"/>
        <v>film &amp; video</v>
      </c>
      <c r="R510" t="str">
        <f t="shared" si="80"/>
        <v>animation</v>
      </c>
      <c r="S510">
        <f t="shared" si="81"/>
        <v>22</v>
      </c>
      <c r="T510">
        <f t="shared" si="82"/>
        <v>13</v>
      </c>
      <c r="U510">
        <f t="shared" si="83"/>
        <v>9</v>
      </c>
      <c r="V510" s="12">
        <f t="shared" si="84"/>
        <v>40995.024317129632</v>
      </c>
      <c r="W510" s="12">
        <f t="shared" si="85"/>
        <v>41054.593055555553</v>
      </c>
      <c r="X510" s="17" t="str">
        <f t="shared" si="86"/>
        <v>March</v>
      </c>
      <c r="Y510" t="str">
        <f t="shared" si="87"/>
        <v>2012</v>
      </c>
    </row>
    <row r="511" spans="1:25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77"/>
        <v>0.2</v>
      </c>
      <c r="P511" s="8">
        <f t="shared" si="78"/>
        <v>10</v>
      </c>
      <c r="Q511" t="str">
        <f t="shared" si="79"/>
        <v>film &amp; video</v>
      </c>
      <c r="R511" t="str">
        <f t="shared" si="80"/>
        <v>animation</v>
      </c>
      <c r="S511">
        <f t="shared" si="81"/>
        <v>22</v>
      </c>
      <c r="T511">
        <f t="shared" si="82"/>
        <v>13</v>
      </c>
      <c r="U511">
        <f t="shared" si="83"/>
        <v>9</v>
      </c>
      <c r="V511" s="12">
        <f t="shared" si="84"/>
        <v>42153.631597222222</v>
      </c>
      <c r="W511" s="12">
        <f t="shared" si="85"/>
        <v>42183.631597222222</v>
      </c>
      <c r="X511" s="17" t="str">
        <f t="shared" si="86"/>
        <v>May</v>
      </c>
      <c r="Y511" t="str">
        <f t="shared" si="87"/>
        <v>2015</v>
      </c>
    </row>
    <row r="512" spans="1:25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77"/>
        <v>0</v>
      </c>
      <c r="P512" s="8" t="e">
        <f t="shared" si="78"/>
        <v>#DIV/0!</v>
      </c>
      <c r="Q512" t="str">
        <f t="shared" si="79"/>
        <v>film &amp; video</v>
      </c>
      <c r="R512" t="str">
        <f t="shared" si="80"/>
        <v>animation</v>
      </c>
      <c r="S512">
        <f t="shared" si="81"/>
        <v>22</v>
      </c>
      <c r="T512">
        <f t="shared" si="82"/>
        <v>13</v>
      </c>
      <c r="U512">
        <f t="shared" si="83"/>
        <v>9</v>
      </c>
      <c r="V512" s="12">
        <f t="shared" si="84"/>
        <v>42400.176377314812</v>
      </c>
      <c r="W512" s="12">
        <f t="shared" si="85"/>
        <v>42430.176377314812</v>
      </c>
      <c r="X512" s="17" t="str">
        <f t="shared" si="86"/>
        <v>January</v>
      </c>
      <c r="Y512" t="str">
        <f t="shared" si="87"/>
        <v>2016</v>
      </c>
    </row>
    <row r="513" spans="1:25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77"/>
        <v>3</v>
      </c>
      <c r="P513" s="8">
        <f t="shared" si="78"/>
        <v>30</v>
      </c>
      <c r="Q513" t="str">
        <f t="shared" si="79"/>
        <v>film &amp; video</v>
      </c>
      <c r="R513" t="str">
        <f t="shared" si="80"/>
        <v>animation</v>
      </c>
      <c r="S513">
        <f t="shared" si="81"/>
        <v>22</v>
      </c>
      <c r="T513">
        <f t="shared" si="82"/>
        <v>13</v>
      </c>
      <c r="U513">
        <f t="shared" si="83"/>
        <v>9</v>
      </c>
      <c r="V513" s="12">
        <f t="shared" si="84"/>
        <v>41340.303032407406</v>
      </c>
      <c r="W513" s="12">
        <f t="shared" si="85"/>
        <v>41370.261365740742</v>
      </c>
      <c r="X513" s="17" t="str">
        <f t="shared" si="86"/>
        <v>March</v>
      </c>
      <c r="Y513" t="str">
        <f t="shared" si="87"/>
        <v>2013</v>
      </c>
    </row>
    <row r="514" spans="1:25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88">E514/D514*100</f>
        <v>0.13749999999999998</v>
      </c>
      <c r="P514" s="8">
        <f t="shared" ref="P514:P577" si="89">E514/L514</f>
        <v>5.5</v>
      </c>
      <c r="Q514" t="str">
        <f t="shared" ref="Q514:Q577" si="90">LEFT(N514,T514-1)</f>
        <v>film &amp; video</v>
      </c>
      <c r="R514" t="str">
        <f t="shared" ref="R514:R577" si="91">RIGHT(N514,U514)</f>
        <v>animation</v>
      </c>
      <c r="S514">
        <f t="shared" ref="S514:S577" si="92">LEN(N514)</f>
        <v>22</v>
      </c>
      <c r="T514">
        <f t="shared" ref="T514:T577" si="93">FIND("/",N514)</f>
        <v>13</v>
      </c>
      <c r="U514">
        <f t="shared" ref="U514:U577" si="94">S514-T514</f>
        <v>9</v>
      </c>
      <c r="V514" s="12">
        <f t="shared" ref="V514:V577" si="95">(((J514/60)/60)/24)+DATE(1970,1,1)</f>
        <v>42649.742210648154</v>
      </c>
      <c r="W514" s="12">
        <f t="shared" ref="W514:W577" si="96">(((I514/60)/60)/24)+DATE(1970,1,1)</f>
        <v>42694.783877314811</v>
      </c>
      <c r="X514" s="17" t="str">
        <f t="shared" ref="X514:X577" si="97">TEXT(V514,"mmmm")</f>
        <v>October</v>
      </c>
      <c r="Y514" t="str">
        <f t="shared" ref="Y514:Y577" si="98">TEXT(V514,"yyyy")</f>
        <v>2016</v>
      </c>
    </row>
    <row r="515" spans="1:25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88"/>
        <v>13.923999999999999</v>
      </c>
      <c r="P515" s="8">
        <f t="shared" si="89"/>
        <v>102.38235294117646</v>
      </c>
      <c r="Q515" t="str">
        <f t="shared" si="90"/>
        <v>film &amp; video</v>
      </c>
      <c r="R515" t="str">
        <f t="shared" si="91"/>
        <v>animation</v>
      </c>
      <c r="S515">
        <f t="shared" si="92"/>
        <v>22</v>
      </c>
      <c r="T515">
        <f t="shared" si="93"/>
        <v>13</v>
      </c>
      <c r="U515">
        <f t="shared" si="94"/>
        <v>9</v>
      </c>
      <c r="V515" s="12">
        <f t="shared" si="95"/>
        <v>42552.653993055559</v>
      </c>
      <c r="W515" s="12">
        <f t="shared" si="96"/>
        <v>42597.291666666672</v>
      </c>
      <c r="X515" s="17" t="str">
        <f t="shared" si="97"/>
        <v>July</v>
      </c>
      <c r="Y515" t="str">
        <f t="shared" si="98"/>
        <v>2016</v>
      </c>
    </row>
    <row r="516" spans="1:25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88"/>
        <v>3.3333333333333335</v>
      </c>
      <c r="P516" s="8">
        <f t="shared" si="89"/>
        <v>16.666666666666668</v>
      </c>
      <c r="Q516" t="str">
        <f t="shared" si="90"/>
        <v>film &amp; video</v>
      </c>
      <c r="R516" t="str">
        <f t="shared" si="91"/>
        <v>animation</v>
      </c>
      <c r="S516">
        <f t="shared" si="92"/>
        <v>22</v>
      </c>
      <c r="T516">
        <f t="shared" si="93"/>
        <v>13</v>
      </c>
      <c r="U516">
        <f t="shared" si="94"/>
        <v>9</v>
      </c>
      <c r="V516" s="12">
        <f t="shared" si="95"/>
        <v>41830.613969907405</v>
      </c>
      <c r="W516" s="12">
        <f t="shared" si="96"/>
        <v>41860.613969907405</v>
      </c>
      <c r="X516" s="17" t="str">
        <f t="shared" si="97"/>
        <v>July</v>
      </c>
      <c r="Y516" t="str">
        <f t="shared" si="98"/>
        <v>2014</v>
      </c>
    </row>
    <row r="517" spans="1:25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88"/>
        <v>25.41340206185567</v>
      </c>
      <c r="P517" s="8">
        <f t="shared" si="89"/>
        <v>725.02941176470586</v>
      </c>
      <c r="Q517" t="str">
        <f t="shared" si="90"/>
        <v>film &amp; video</v>
      </c>
      <c r="R517" t="str">
        <f t="shared" si="91"/>
        <v>animation</v>
      </c>
      <c r="S517">
        <f t="shared" si="92"/>
        <v>22</v>
      </c>
      <c r="T517">
        <f t="shared" si="93"/>
        <v>13</v>
      </c>
      <c r="U517">
        <f t="shared" si="94"/>
        <v>9</v>
      </c>
      <c r="V517" s="12">
        <f t="shared" si="95"/>
        <v>42327.490752314814</v>
      </c>
      <c r="W517" s="12">
        <f t="shared" si="96"/>
        <v>42367.490752314814</v>
      </c>
      <c r="X517" s="17" t="str">
        <f t="shared" si="97"/>
        <v>November</v>
      </c>
      <c r="Y517" t="str">
        <f t="shared" si="98"/>
        <v>2015</v>
      </c>
    </row>
    <row r="518" spans="1:25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88"/>
        <v>0</v>
      </c>
      <c r="P518" s="8" t="e">
        <f t="shared" si="89"/>
        <v>#DIV/0!</v>
      </c>
      <c r="Q518" t="str">
        <f t="shared" si="90"/>
        <v>film &amp; video</v>
      </c>
      <c r="R518" t="str">
        <f t="shared" si="91"/>
        <v>animation</v>
      </c>
      <c r="S518">
        <f t="shared" si="92"/>
        <v>22</v>
      </c>
      <c r="T518">
        <f t="shared" si="93"/>
        <v>13</v>
      </c>
      <c r="U518">
        <f t="shared" si="94"/>
        <v>9</v>
      </c>
      <c r="V518" s="12">
        <f t="shared" si="95"/>
        <v>42091.778703703705</v>
      </c>
      <c r="W518" s="12">
        <f t="shared" si="96"/>
        <v>42151.778703703705</v>
      </c>
      <c r="X518" s="17" t="str">
        <f t="shared" si="97"/>
        <v>March</v>
      </c>
      <c r="Y518" t="str">
        <f t="shared" si="98"/>
        <v>2015</v>
      </c>
    </row>
    <row r="519" spans="1:25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88"/>
        <v>1.3666666666666667</v>
      </c>
      <c r="P519" s="8">
        <f t="shared" si="89"/>
        <v>68.333333333333329</v>
      </c>
      <c r="Q519" t="str">
        <f t="shared" si="90"/>
        <v>film &amp; video</v>
      </c>
      <c r="R519" t="str">
        <f t="shared" si="91"/>
        <v>animation</v>
      </c>
      <c r="S519">
        <f t="shared" si="92"/>
        <v>22</v>
      </c>
      <c r="T519">
        <f t="shared" si="93"/>
        <v>13</v>
      </c>
      <c r="U519">
        <f t="shared" si="94"/>
        <v>9</v>
      </c>
      <c r="V519" s="12">
        <f t="shared" si="95"/>
        <v>42738.615289351852</v>
      </c>
      <c r="W519" s="12">
        <f t="shared" si="96"/>
        <v>42768.615289351852</v>
      </c>
      <c r="X519" s="17" t="str">
        <f t="shared" si="97"/>
        <v>January</v>
      </c>
      <c r="Y519" t="str">
        <f t="shared" si="98"/>
        <v>2017</v>
      </c>
    </row>
    <row r="520" spans="1:25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88"/>
        <v>0</v>
      </c>
      <c r="P520" s="8" t="e">
        <f t="shared" si="89"/>
        <v>#DIV/0!</v>
      </c>
      <c r="Q520" t="str">
        <f t="shared" si="90"/>
        <v>film &amp; video</v>
      </c>
      <c r="R520" t="str">
        <f t="shared" si="91"/>
        <v>animation</v>
      </c>
      <c r="S520">
        <f t="shared" si="92"/>
        <v>22</v>
      </c>
      <c r="T520">
        <f t="shared" si="93"/>
        <v>13</v>
      </c>
      <c r="U520">
        <f t="shared" si="94"/>
        <v>9</v>
      </c>
      <c r="V520" s="12">
        <f t="shared" si="95"/>
        <v>42223.616018518514</v>
      </c>
      <c r="W520" s="12">
        <f t="shared" si="96"/>
        <v>42253.615277777775</v>
      </c>
      <c r="X520" s="17" t="str">
        <f t="shared" si="97"/>
        <v>August</v>
      </c>
      <c r="Y520" t="str">
        <f t="shared" si="98"/>
        <v>2015</v>
      </c>
    </row>
    <row r="521" spans="1:25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88"/>
        <v>22.881426547787683</v>
      </c>
      <c r="P521" s="8">
        <f t="shared" si="89"/>
        <v>39.228571428571428</v>
      </c>
      <c r="Q521" t="str">
        <f t="shared" si="90"/>
        <v>film &amp; video</v>
      </c>
      <c r="R521" t="str">
        <f t="shared" si="91"/>
        <v>animation</v>
      </c>
      <c r="S521">
        <f t="shared" si="92"/>
        <v>22</v>
      </c>
      <c r="T521">
        <f t="shared" si="93"/>
        <v>13</v>
      </c>
      <c r="U521">
        <f t="shared" si="94"/>
        <v>9</v>
      </c>
      <c r="V521" s="12">
        <f t="shared" si="95"/>
        <v>41218.391446759262</v>
      </c>
      <c r="W521" s="12">
        <f t="shared" si="96"/>
        <v>41248.391446759262</v>
      </c>
      <c r="X521" s="17" t="str">
        <f t="shared" si="97"/>
        <v>November</v>
      </c>
      <c r="Y521" t="str">
        <f t="shared" si="98"/>
        <v>2012</v>
      </c>
    </row>
    <row r="522" spans="1:25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88"/>
        <v>102.1</v>
      </c>
      <c r="P522" s="8">
        <f t="shared" si="89"/>
        <v>150.14705882352942</v>
      </c>
      <c r="Q522" t="str">
        <f t="shared" si="90"/>
        <v>theater</v>
      </c>
      <c r="R522" t="str">
        <f t="shared" si="91"/>
        <v>plays</v>
      </c>
      <c r="S522">
        <f t="shared" si="92"/>
        <v>13</v>
      </c>
      <c r="T522">
        <f t="shared" si="93"/>
        <v>8</v>
      </c>
      <c r="U522">
        <f t="shared" si="94"/>
        <v>5</v>
      </c>
      <c r="V522" s="12">
        <f t="shared" si="95"/>
        <v>42318.702094907407</v>
      </c>
      <c r="W522" s="12">
        <f t="shared" si="96"/>
        <v>42348.702094907407</v>
      </c>
      <c r="X522" s="17" t="str">
        <f t="shared" si="97"/>
        <v>November</v>
      </c>
      <c r="Y522" t="str">
        <f t="shared" si="98"/>
        <v>2015</v>
      </c>
    </row>
    <row r="523" spans="1:25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88"/>
        <v>104.64</v>
      </c>
      <c r="P523" s="8">
        <f t="shared" si="89"/>
        <v>93.428571428571431</v>
      </c>
      <c r="Q523" t="str">
        <f t="shared" si="90"/>
        <v>theater</v>
      </c>
      <c r="R523" t="str">
        <f t="shared" si="91"/>
        <v>plays</v>
      </c>
      <c r="S523">
        <f t="shared" si="92"/>
        <v>13</v>
      </c>
      <c r="T523">
        <f t="shared" si="93"/>
        <v>8</v>
      </c>
      <c r="U523">
        <f t="shared" si="94"/>
        <v>5</v>
      </c>
      <c r="V523" s="12">
        <f t="shared" si="95"/>
        <v>42646.092812499999</v>
      </c>
      <c r="W523" s="12">
        <f t="shared" si="96"/>
        <v>42675.207638888889</v>
      </c>
      <c r="X523" s="17" t="str">
        <f t="shared" si="97"/>
        <v>October</v>
      </c>
      <c r="Y523" t="str">
        <f t="shared" si="98"/>
        <v>2016</v>
      </c>
    </row>
    <row r="524" spans="1:25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88"/>
        <v>114.66666666666667</v>
      </c>
      <c r="P524" s="8">
        <f t="shared" si="89"/>
        <v>110.96774193548387</v>
      </c>
      <c r="Q524" t="str">
        <f t="shared" si="90"/>
        <v>theater</v>
      </c>
      <c r="R524" t="str">
        <f t="shared" si="91"/>
        <v>plays</v>
      </c>
      <c r="S524">
        <f t="shared" si="92"/>
        <v>13</v>
      </c>
      <c r="T524">
        <f t="shared" si="93"/>
        <v>8</v>
      </c>
      <c r="U524">
        <f t="shared" si="94"/>
        <v>5</v>
      </c>
      <c r="V524" s="12">
        <f t="shared" si="95"/>
        <v>42430.040798611109</v>
      </c>
      <c r="W524" s="12">
        <f t="shared" si="96"/>
        <v>42449.999131944445</v>
      </c>
      <c r="X524" s="17" t="str">
        <f t="shared" si="97"/>
        <v>March</v>
      </c>
      <c r="Y524" t="str">
        <f t="shared" si="98"/>
        <v>2016</v>
      </c>
    </row>
    <row r="525" spans="1:25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88"/>
        <v>120.6</v>
      </c>
      <c r="P525" s="8">
        <f t="shared" si="89"/>
        <v>71.785714285714292</v>
      </c>
      <c r="Q525" t="str">
        <f t="shared" si="90"/>
        <v>theater</v>
      </c>
      <c r="R525" t="str">
        <f t="shared" si="91"/>
        <v>plays</v>
      </c>
      <c r="S525">
        <f t="shared" si="92"/>
        <v>13</v>
      </c>
      <c r="T525">
        <f t="shared" si="93"/>
        <v>8</v>
      </c>
      <c r="U525">
        <f t="shared" si="94"/>
        <v>5</v>
      </c>
      <c r="V525" s="12">
        <f t="shared" si="95"/>
        <v>42238.13282407407</v>
      </c>
      <c r="W525" s="12">
        <f t="shared" si="96"/>
        <v>42268.13282407407</v>
      </c>
      <c r="X525" s="17" t="str">
        <f t="shared" si="97"/>
        <v>August</v>
      </c>
      <c r="Y525" t="str">
        <f t="shared" si="98"/>
        <v>2015</v>
      </c>
    </row>
    <row r="526" spans="1:25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88"/>
        <v>108.67285714285715</v>
      </c>
      <c r="P526" s="8">
        <f t="shared" si="89"/>
        <v>29.258076923076924</v>
      </c>
      <c r="Q526" t="str">
        <f t="shared" si="90"/>
        <v>theater</v>
      </c>
      <c r="R526" t="str">
        <f t="shared" si="91"/>
        <v>plays</v>
      </c>
      <c r="S526">
        <f t="shared" si="92"/>
        <v>13</v>
      </c>
      <c r="T526">
        <f t="shared" si="93"/>
        <v>8</v>
      </c>
      <c r="U526">
        <f t="shared" si="94"/>
        <v>5</v>
      </c>
      <c r="V526" s="12">
        <f t="shared" si="95"/>
        <v>42492.717233796298</v>
      </c>
      <c r="W526" s="12">
        <f t="shared" si="96"/>
        <v>42522.717233796298</v>
      </c>
      <c r="X526" s="17" t="str">
        <f t="shared" si="97"/>
        <v>May</v>
      </c>
      <c r="Y526" t="str">
        <f t="shared" si="98"/>
        <v>2016</v>
      </c>
    </row>
    <row r="527" spans="1:25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88"/>
        <v>100</v>
      </c>
      <c r="P527" s="8">
        <f t="shared" si="89"/>
        <v>1000</v>
      </c>
      <c r="Q527" t="str">
        <f t="shared" si="90"/>
        <v>theater</v>
      </c>
      <c r="R527" t="str">
        <f t="shared" si="91"/>
        <v>plays</v>
      </c>
      <c r="S527">
        <f t="shared" si="92"/>
        <v>13</v>
      </c>
      <c r="T527">
        <f t="shared" si="93"/>
        <v>8</v>
      </c>
      <c r="U527">
        <f t="shared" si="94"/>
        <v>5</v>
      </c>
      <c r="V527" s="12">
        <f t="shared" si="95"/>
        <v>41850.400937500002</v>
      </c>
      <c r="W527" s="12">
        <f t="shared" si="96"/>
        <v>41895.400937500002</v>
      </c>
      <c r="X527" s="17" t="str">
        <f t="shared" si="97"/>
        <v>July</v>
      </c>
      <c r="Y527" t="str">
        <f t="shared" si="98"/>
        <v>2014</v>
      </c>
    </row>
    <row r="528" spans="1:25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88"/>
        <v>113.99999999999999</v>
      </c>
      <c r="P528" s="8">
        <f t="shared" si="89"/>
        <v>74.347826086956516</v>
      </c>
      <c r="Q528" t="str">
        <f t="shared" si="90"/>
        <v>theater</v>
      </c>
      <c r="R528" t="str">
        <f t="shared" si="91"/>
        <v>plays</v>
      </c>
      <c r="S528">
        <f t="shared" si="92"/>
        <v>13</v>
      </c>
      <c r="T528">
        <f t="shared" si="93"/>
        <v>8</v>
      </c>
      <c r="U528">
        <f t="shared" si="94"/>
        <v>5</v>
      </c>
      <c r="V528" s="12">
        <f t="shared" si="95"/>
        <v>42192.591944444444</v>
      </c>
      <c r="W528" s="12">
        <f t="shared" si="96"/>
        <v>42223.708333333328</v>
      </c>
      <c r="X528" s="17" t="str">
        <f t="shared" si="97"/>
        <v>July</v>
      </c>
      <c r="Y528" t="str">
        <f t="shared" si="98"/>
        <v>2015</v>
      </c>
    </row>
    <row r="529" spans="1:25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88"/>
        <v>100.85</v>
      </c>
      <c r="P529" s="8">
        <f t="shared" si="89"/>
        <v>63.829113924050631</v>
      </c>
      <c r="Q529" t="str">
        <f t="shared" si="90"/>
        <v>theater</v>
      </c>
      <c r="R529" t="str">
        <f t="shared" si="91"/>
        <v>plays</v>
      </c>
      <c r="S529">
        <f t="shared" si="92"/>
        <v>13</v>
      </c>
      <c r="T529">
        <f t="shared" si="93"/>
        <v>8</v>
      </c>
      <c r="U529">
        <f t="shared" si="94"/>
        <v>5</v>
      </c>
      <c r="V529" s="12">
        <f t="shared" si="95"/>
        <v>42753.205625000002</v>
      </c>
      <c r="W529" s="12">
        <f t="shared" si="96"/>
        <v>42783.670138888891</v>
      </c>
      <c r="X529" s="17" t="str">
        <f t="shared" si="97"/>
        <v>January</v>
      </c>
      <c r="Y529" t="str">
        <f t="shared" si="98"/>
        <v>2017</v>
      </c>
    </row>
    <row r="530" spans="1:25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88"/>
        <v>115.65217391304347</v>
      </c>
      <c r="P530" s="8">
        <f t="shared" si="89"/>
        <v>44.333333333333336</v>
      </c>
      <c r="Q530" t="str">
        <f t="shared" si="90"/>
        <v>theater</v>
      </c>
      <c r="R530" t="str">
        <f t="shared" si="91"/>
        <v>plays</v>
      </c>
      <c r="S530">
        <f t="shared" si="92"/>
        <v>13</v>
      </c>
      <c r="T530">
        <f t="shared" si="93"/>
        <v>8</v>
      </c>
      <c r="U530">
        <f t="shared" si="94"/>
        <v>5</v>
      </c>
      <c r="V530" s="12">
        <f t="shared" si="95"/>
        <v>42155.920219907406</v>
      </c>
      <c r="W530" s="12">
        <f t="shared" si="96"/>
        <v>42176.888888888891</v>
      </c>
      <c r="X530" s="17" t="str">
        <f t="shared" si="97"/>
        <v>May</v>
      </c>
      <c r="Y530" t="str">
        <f t="shared" si="98"/>
        <v>2015</v>
      </c>
    </row>
    <row r="531" spans="1:25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88"/>
        <v>130.41666666666666</v>
      </c>
      <c r="P531" s="8">
        <f t="shared" si="89"/>
        <v>86.944444444444443</v>
      </c>
      <c r="Q531" t="str">
        <f t="shared" si="90"/>
        <v>theater</v>
      </c>
      <c r="R531" t="str">
        <f t="shared" si="91"/>
        <v>plays</v>
      </c>
      <c r="S531">
        <f t="shared" si="92"/>
        <v>13</v>
      </c>
      <c r="T531">
        <f t="shared" si="93"/>
        <v>8</v>
      </c>
      <c r="U531">
        <f t="shared" si="94"/>
        <v>5</v>
      </c>
      <c r="V531" s="12">
        <f t="shared" si="95"/>
        <v>42725.031180555554</v>
      </c>
      <c r="W531" s="12">
        <f t="shared" si="96"/>
        <v>42746.208333333328</v>
      </c>
      <c r="X531" s="17" t="str">
        <f t="shared" si="97"/>
        <v>December</v>
      </c>
      <c r="Y531" t="str">
        <f t="shared" si="98"/>
        <v>2016</v>
      </c>
    </row>
    <row r="532" spans="1:25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88"/>
        <v>107.78267254038178</v>
      </c>
      <c r="P532" s="8">
        <f t="shared" si="89"/>
        <v>126.55172413793103</v>
      </c>
      <c r="Q532" t="str">
        <f t="shared" si="90"/>
        <v>theater</v>
      </c>
      <c r="R532" t="str">
        <f t="shared" si="91"/>
        <v>plays</v>
      </c>
      <c r="S532">
        <f t="shared" si="92"/>
        <v>13</v>
      </c>
      <c r="T532">
        <f t="shared" si="93"/>
        <v>8</v>
      </c>
      <c r="U532">
        <f t="shared" si="94"/>
        <v>5</v>
      </c>
      <c r="V532" s="12">
        <f t="shared" si="95"/>
        <v>42157.591064814813</v>
      </c>
      <c r="W532" s="12">
        <f t="shared" si="96"/>
        <v>42179.083333333328</v>
      </c>
      <c r="X532" s="17" t="str">
        <f t="shared" si="97"/>
        <v>June</v>
      </c>
      <c r="Y532" t="str">
        <f t="shared" si="98"/>
        <v>2015</v>
      </c>
    </row>
    <row r="533" spans="1:25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88"/>
        <v>100</v>
      </c>
      <c r="P533" s="8">
        <f t="shared" si="89"/>
        <v>129.03225806451613</v>
      </c>
      <c r="Q533" t="str">
        <f t="shared" si="90"/>
        <v>theater</v>
      </c>
      <c r="R533" t="str">
        <f t="shared" si="91"/>
        <v>plays</v>
      </c>
      <c r="S533">
        <f t="shared" si="92"/>
        <v>13</v>
      </c>
      <c r="T533">
        <f t="shared" si="93"/>
        <v>8</v>
      </c>
      <c r="U533">
        <f t="shared" si="94"/>
        <v>5</v>
      </c>
      <c r="V533" s="12">
        <f t="shared" si="95"/>
        <v>42676.065150462964</v>
      </c>
      <c r="W533" s="12">
        <f t="shared" si="96"/>
        <v>42721.290972222225</v>
      </c>
      <c r="X533" s="17" t="str">
        <f t="shared" si="97"/>
        <v>November</v>
      </c>
      <c r="Y533" t="str">
        <f t="shared" si="98"/>
        <v>2016</v>
      </c>
    </row>
    <row r="534" spans="1:25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88"/>
        <v>123.25</v>
      </c>
      <c r="P534" s="8">
        <f t="shared" si="89"/>
        <v>71.242774566473983</v>
      </c>
      <c r="Q534" t="str">
        <f t="shared" si="90"/>
        <v>theater</v>
      </c>
      <c r="R534" t="str">
        <f t="shared" si="91"/>
        <v>plays</v>
      </c>
      <c r="S534">
        <f t="shared" si="92"/>
        <v>13</v>
      </c>
      <c r="T534">
        <f t="shared" si="93"/>
        <v>8</v>
      </c>
      <c r="U534">
        <f t="shared" si="94"/>
        <v>5</v>
      </c>
      <c r="V534" s="12">
        <f t="shared" si="95"/>
        <v>42473.007037037038</v>
      </c>
      <c r="W534" s="12">
        <f t="shared" si="96"/>
        <v>42503.007037037038</v>
      </c>
      <c r="X534" s="17" t="str">
        <f t="shared" si="97"/>
        <v>April</v>
      </c>
      <c r="Y534" t="str">
        <f t="shared" si="98"/>
        <v>2016</v>
      </c>
    </row>
    <row r="535" spans="1:25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88"/>
        <v>100.2</v>
      </c>
      <c r="P535" s="8">
        <f t="shared" si="89"/>
        <v>117.88235294117646</v>
      </c>
      <c r="Q535" t="str">
        <f t="shared" si="90"/>
        <v>theater</v>
      </c>
      <c r="R535" t="str">
        <f t="shared" si="91"/>
        <v>plays</v>
      </c>
      <c r="S535">
        <f t="shared" si="92"/>
        <v>13</v>
      </c>
      <c r="T535">
        <f t="shared" si="93"/>
        <v>8</v>
      </c>
      <c r="U535">
        <f t="shared" si="94"/>
        <v>5</v>
      </c>
      <c r="V535" s="12">
        <f t="shared" si="95"/>
        <v>42482.43478009259</v>
      </c>
      <c r="W535" s="12">
        <f t="shared" si="96"/>
        <v>42506.43478009259</v>
      </c>
      <c r="X535" s="17" t="str">
        <f t="shared" si="97"/>
        <v>April</v>
      </c>
      <c r="Y535" t="str">
        <f t="shared" si="98"/>
        <v>2016</v>
      </c>
    </row>
    <row r="536" spans="1:25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88"/>
        <v>104.66666666666666</v>
      </c>
      <c r="P536" s="8">
        <f t="shared" si="89"/>
        <v>327.08333333333331</v>
      </c>
      <c r="Q536" t="str">
        <f t="shared" si="90"/>
        <v>theater</v>
      </c>
      <c r="R536" t="str">
        <f t="shared" si="91"/>
        <v>plays</v>
      </c>
      <c r="S536">
        <f t="shared" si="92"/>
        <v>13</v>
      </c>
      <c r="T536">
        <f t="shared" si="93"/>
        <v>8</v>
      </c>
      <c r="U536">
        <f t="shared" si="94"/>
        <v>5</v>
      </c>
      <c r="V536" s="12">
        <f t="shared" si="95"/>
        <v>42270.810995370368</v>
      </c>
      <c r="W536" s="12">
        <f t="shared" si="96"/>
        <v>42309.958333333328</v>
      </c>
      <c r="X536" s="17" t="str">
        <f t="shared" si="97"/>
        <v>September</v>
      </c>
      <c r="Y536" t="str">
        <f t="shared" si="98"/>
        <v>2015</v>
      </c>
    </row>
    <row r="537" spans="1:25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88"/>
        <v>102.49999999999999</v>
      </c>
      <c r="P537" s="8">
        <f t="shared" si="89"/>
        <v>34.745762711864408</v>
      </c>
      <c r="Q537" t="str">
        <f t="shared" si="90"/>
        <v>theater</v>
      </c>
      <c r="R537" t="str">
        <f t="shared" si="91"/>
        <v>plays</v>
      </c>
      <c r="S537">
        <f t="shared" si="92"/>
        <v>13</v>
      </c>
      <c r="T537">
        <f t="shared" si="93"/>
        <v>8</v>
      </c>
      <c r="U537">
        <f t="shared" si="94"/>
        <v>5</v>
      </c>
      <c r="V537" s="12">
        <f t="shared" si="95"/>
        <v>42711.545196759253</v>
      </c>
      <c r="W537" s="12">
        <f t="shared" si="96"/>
        <v>42741.545196759253</v>
      </c>
      <c r="X537" s="17" t="str">
        <f t="shared" si="97"/>
        <v>December</v>
      </c>
      <c r="Y537" t="str">
        <f t="shared" si="98"/>
        <v>2016</v>
      </c>
    </row>
    <row r="538" spans="1:25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88"/>
        <v>118.25757575757576</v>
      </c>
      <c r="P538" s="8">
        <f t="shared" si="89"/>
        <v>100.06410256410257</v>
      </c>
      <c r="Q538" t="str">
        <f t="shared" si="90"/>
        <v>theater</v>
      </c>
      <c r="R538" t="str">
        <f t="shared" si="91"/>
        <v>plays</v>
      </c>
      <c r="S538">
        <f t="shared" si="92"/>
        <v>13</v>
      </c>
      <c r="T538">
        <f t="shared" si="93"/>
        <v>8</v>
      </c>
      <c r="U538">
        <f t="shared" si="94"/>
        <v>5</v>
      </c>
      <c r="V538" s="12">
        <f t="shared" si="95"/>
        <v>42179.344988425932</v>
      </c>
      <c r="W538" s="12">
        <f t="shared" si="96"/>
        <v>42219.75</v>
      </c>
      <c r="X538" s="17" t="str">
        <f t="shared" si="97"/>
        <v>June</v>
      </c>
      <c r="Y538" t="str">
        <f t="shared" si="98"/>
        <v>2015</v>
      </c>
    </row>
    <row r="539" spans="1:25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88"/>
        <v>120.5</v>
      </c>
      <c r="P539" s="8">
        <f t="shared" si="89"/>
        <v>40.847457627118644</v>
      </c>
      <c r="Q539" t="str">
        <f t="shared" si="90"/>
        <v>theater</v>
      </c>
      <c r="R539" t="str">
        <f t="shared" si="91"/>
        <v>plays</v>
      </c>
      <c r="S539">
        <f t="shared" si="92"/>
        <v>13</v>
      </c>
      <c r="T539">
        <f t="shared" si="93"/>
        <v>8</v>
      </c>
      <c r="U539">
        <f t="shared" si="94"/>
        <v>5</v>
      </c>
      <c r="V539" s="12">
        <f t="shared" si="95"/>
        <v>42282.768414351856</v>
      </c>
      <c r="W539" s="12">
        <f t="shared" si="96"/>
        <v>42312.810081018513</v>
      </c>
      <c r="X539" s="17" t="str">
        <f t="shared" si="97"/>
        <v>October</v>
      </c>
      <c r="Y539" t="str">
        <f t="shared" si="98"/>
        <v>2015</v>
      </c>
    </row>
    <row r="540" spans="1:25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88"/>
        <v>302.42</v>
      </c>
      <c r="P540" s="8">
        <f t="shared" si="89"/>
        <v>252.01666666666668</v>
      </c>
      <c r="Q540" t="str">
        <f t="shared" si="90"/>
        <v>theater</v>
      </c>
      <c r="R540" t="str">
        <f t="shared" si="91"/>
        <v>plays</v>
      </c>
      <c r="S540">
        <f t="shared" si="92"/>
        <v>13</v>
      </c>
      <c r="T540">
        <f t="shared" si="93"/>
        <v>8</v>
      </c>
      <c r="U540">
        <f t="shared" si="94"/>
        <v>5</v>
      </c>
      <c r="V540" s="12">
        <f t="shared" si="95"/>
        <v>42473.794710648144</v>
      </c>
      <c r="W540" s="12">
        <f t="shared" si="96"/>
        <v>42503.794710648144</v>
      </c>
      <c r="X540" s="17" t="str">
        <f t="shared" si="97"/>
        <v>April</v>
      </c>
      <c r="Y540" t="str">
        <f t="shared" si="98"/>
        <v>2016</v>
      </c>
    </row>
    <row r="541" spans="1:25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88"/>
        <v>100.64400000000001</v>
      </c>
      <c r="P541" s="8">
        <f t="shared" si="89"/>
        <v>25.161000000000001</v>
      </c>
      <c r="Q541" t="str">
        <f t="shared" si="90"/>
        <v>theater</v>
      </c>
      <c r="R541" t="str">
        <f t="shared" si="91"/>
        <v>plays</v>
      </c>
      <c r="S541">
        <f t="shared" si="92"/>
        <v>13</v>
      </c>
      <c r="T541">
        <f t="shared" si="93"/>
        <v>8</v>
      </c>
      <c r="U541">
        <f t="shared" si="94"/>
        <v>5</v>
      </c>
      <c r="V541" s="12">
        <f t="shared" si="95"/>
        <v>42535.049849537041</v>
      </c>
      <c r="W541" s="12">
        <f t="shared" si="96"/>
        <v>42556.049849537041</v>
      </c>
      <c r="X541" s="17" t="str">
        <f t="shared" si="97"/>
        <v>June</v>
      </c>
      <c r="Y541" t="str">
        <f t="shared" si="98"/>
        <v>2016</v>
      </c>
    </row>
    <row r="542" spans="1:25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88"/>
        <v>6.6666666666666671E-3</v>
      </c>
      <c r="P542" s="8">
        <f t="shared" si="89"/>
        <v>1</v>
      </c>
      <c r="Q542" t="str">
        <f t="shared" si="90"/>
        <v>technology</v>
      </c>
      <c r="R542" t="str">
        <f t="shared" si="91"/>
        <v>web</v>
      </c>
      <c r="S542">
        <f t="shared" si="92"/>
        <v>14</v>
      </c>
      <c r="T542">
        <f t="shared" si="93"/>
        <v>11</v>
      </c>
      <c r="U542">
        <f t="shared" si="94"/>
        <v>3</v>
      </c>
      <c r="V542" s="12">
        <f t="shared" si="95"/>
        <v>42009.817199074074</v>
      </c>
      <c r="W542" s="12">
        <f t="shared" si="96"/>
        <v>42039.817199074074</v>
      </c>
      <c r="X542" s="17" t="str">
        <f t="shared" si="97"/>
        <v>January</v>
      </c>
      <c r="Y542" t="str">
        <f t="shared" si="98"/>
        <v>2015</v>
      </c>
    </row>
    <row r="543" spans="1:25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88"/>
        <v>0.55555555555555558</v>
      </c>
      <c r="P543" s="8">
        <f t="shared" si="89"/>
        <v>25</v>
      </c>
      <c r="Q543" t="str">
        <f t="shared" si="90"/>
        <v>technology</v>
      </c>
      <c r="R543" t="str">
        <f t="shared" si="91"/>
        <v>web</v>
      </c>
      <c r="S543">
        <f t="shared" si="92"/>
        <v>14</v>
      </c>
      <c r="T543">
        <f t="shared" si="93"/>
        <v>11</v>
      </c>
      <c r="U543">
        <f t="shared" si="94"/>
        <v>3</v>
      </c>
      <c r="V543" s="12">
        <f t="shared" si="95"/>
        <v>42276.046689814815</v>
      </c>
      <c r="W543" s="12">
        <f t="shared" si="96"/>
        <v>42306.046689814815</v>
      </c>
      <c r="X543" s="17" t="str">
        <f t="shared" si="97"/>
        <v>September</v>
      </c>
      <c r="Y543" t="str">
        <f t="shared" si="98"/>
        <v>2015</v>
      </c>
    </row>
    <row r="544" spans="1:25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88"/>
        <v>3.9999999999999996E-4</v>
      </c>
      <c r="P544" s="8">
        <f t="shared" si="89"/>
        <v>1</v>
      </c>
      <c r="Q544" t="str">
        <f t="shared" si="90"/>
        <v>technology</v>
      </c>
      <c r="R544" t="str">
        <f t="shared" si="91"/>
        <v>web</v>
      </c>
      <c r="S544">
        <f t="shared" si="92"/>
        <v>14</v>
      </c>
      <c r="T544">
        <f t="shared" si="93"/>
        <v>11</v>
      </c>
      <c r="U544">
        <f t="shared" si="94"/>
        <v>3</v>
      </c>
      <c r="V544" s="12">
        <f t="shared" si="95"/>
        <v>42433.737453703703</v>
      </c>
      <c r="W544" s="12">
        <f t="shared" si="96"/>
        <v>42493.695787037039</v>
      </c>
      <c r="X544" s="17" t="str">
        <f t="shared" si="97"/>
        <v>March</v>
      </c>
      <c r="Y544" t="str">
        <f t="shared" si="98"/>
        <v>2016</v>
      </c>
    </row>
    <row r="545" spans="1:25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88"/>
        <v>0.31818181818181818</v>
      </c>
      <c r="P545" s="8">
        <f t="shared" si="89"/>
        <v>35</v>
      </c>
      <c r="Q545" t="str">
        <f t="shared" si="90"/>
        <v>technology</v>
      </c>
      <c r="R545" t="str">
        <f t="shared" si="91"/>
        <v>web</v>
      </c>
      <c r="S545">
        <f t="shared" si="92"/>
        <v>14</v>
      </c>
      <c r="T545">
        <f t="shared" si="93"/>
        <v>11</v>
      </c>
      <c r="U545">
        <f t="shared" si="94"/>
        <v>3</v>
      </c>
      <c r="V545" s="12">
        <f t="shared" si="95"/>
        <v>41914.092152777775</v>
      </c>
      <c r="W545" s="12">
        <f t="shared" si="96"/>
        <v>41944.092152777775</v>
      </c>
      <c r="X545" s="17" t="str">
        <f t="shared" si="97"/>
        <v>October</v>
      </c>
      <c r="Y545" t="str">
        <f t="shared" si="98"/>
        <v>2014</v>
      </c>
    </row>
    <row r="546" spans="1:25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88"/>
        <v>1.2</v>
      </c>
      <c r="P546" s="8">
        <f t="shared" si="89"/>
        <v>3</v>
      </c>
      <c r="Q546" t="str">
        <f t="shared" si="90"/>
        <v>technology</v>
      </c>
      <c r="R546" t="str">
        <f t="shared" si="91"/>
        <v>web</v>
      </c>
      <c r="S546">
        <f t="shared" si="92"/>
        <v>14</v>
      </c>
      <c r="T546">
        <f t="shared" si="93"/>
        <v>11</v>
      </c>
      <c r="U546">
        <f t="shared" si="94"/>
        <v>3</v>
      </c>
      <c r="V546" s="12">
        <f t="shared" si="95"/>
        <v>42525.656944444447</v>
      </c>
      <c r="W546" s="12">
        <f t="shared" si="96"/>
        <v>42555.656944444447</v>
      </c>
      <c r="X546" s="17" t="str">
        <f t="shared" si="97"/>
        <v>June</v>
      </c>
      <c r="Y546" t="str">
        <f t="shared" si="98"/>
        <v>2016</v>
      </c>
    </row>
    <row r="547" spans="1:25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88"/>
        <v>27.383999999999997</v>
      </c>
      <c r="P547" s="8">
        <f t="shared" si="89"/>
        <v>402.70588235294116</v>
      </c>
      <c r="Q547" t="str">
        <f t="shared" si="90"/>
        <v>technology</v>
      </c>
      <c r="R547" t="str">
        <f t="shared" si="91"/>
        <v>web</v>
      </c>
      <c r="S547">
        <f t="shared" si="92"/>
        <v>14</v>
      </c>
      <c r="T547">
        <f t="shared" si="93"/>
        <v>11</v>
      </c>
      <c r="U547">
        <f t="shared" si="94"/>
        <v>3</v>
      </c>
      <c r="V547" s="12">
        <f t="shared" si="95"/>
        <v>42283.592465277776</v>
      </c>
      <c r="W547" s="12">
        <f t="shared" si="96"/>
        <v>42323.634131944447</v>
      </c>
      <c r="X547" s="17" t="str">
        <f t="shared" si="97"/>
        <v>October</v>
      </c>
      <c r="Y547" t="str">
        <f t="shared" si="98"/>
        <v>2015</v>
      </c>
    </row>
    <row r="548" spans="1:25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88"/>
        <v>8.666666666666667E-2</v>
      </c>
      <c r="P548" s="8">
        <f t="shared" si="89"/>
        <v>26</v>
      </c>
      <c r="Q548" t="str">
        <f t="shared" si="90"/>
        <v>technology</v>
      </c>
      <c r="R548" t="str">
        <f t="shared" si="91"/>
        <v>web</v>
      </c>
      <c r="S548">
        <f t="shared" si="92"/>
        <v>14</v>
      </c>
      <c r="T548">
        <f t="shared" si="93"/>
        <v>11</v>
      </c>
      <c r="U548">
        <f t="shared" si="94"/>
        <v>3</v>
      </c>
      <c r="V548" s="12">
        <f t="shared" si="95"/>
        <v>42249.667997685188</v>
      </c>
      <c r="W548" s="12">
        <f t="shared" si="96"/>
        <v>42294.667997685188</v>
      </c>
      <c r="X548" s="17" t="str">
        <f t="shared" si="97"/>
        <v>September</v>
      </c>
      <c r="Y548" t="str">
        <f t="shared" si="98"/>
        <v>2015</v>
      </c>
    </row>
    <row r="549" spans="1:25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88"/>
        <v>0</v>
      </c>
      <c r="P549" s="8" t="e">
        <f t="shared" si="89"/>
        <v>#DIV/0!</v>
      </c>
      <c r="Q549" t="str">
        <f t="shared" si="90"/>
        <v>technology</v>
      </c>
      <c r="R549" t="str">
        <f t="shared" si="91"/>
        <v>web</v>
      </c>
      <c r="S549">
        <f t="shared" si="92"/>
        <v>14</v>
      </c>
      <c r="T549">
        <f t="shared" si="93"/>
        <v>11</v>
      </c>
      <c r="U549">
        <f t="shared" si="94"/>
        <v>3</v>
      </c>
      <c r="V549" s="12">
        <f t="shared" si="95"/>
        <v>42380.696342592593</v>
      </c>
      <c r="W549" s="12">
        <f t="shared" si="96"/>
        <v>42410.696342592593</v>
      </c>
      <c r="X549" s="17" t="str">
        <f t="shared" si="97"/>
        <v>January</v>
      </c>
      <c r="Y549" t="str">
        <f t="shared" si="98"/>
        <v>2016</v>
      </c>
    </row>
    <row r="550" spans="1:25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88"/>
        <v>0.09</v>
      </c>
      <c r="P550" s="8">
        <f t="shared" si="89"/>
        <v>9</v>
      </c>
      <c r="Q550" t="str">
        <f t="shared" si="90"/>
        <v>technology</v>
      </c>
      <c r="R550" t="str">
        <f t="shared" si="91"/>
        <v>web</v>
      </c>
      <c r="S550">
        <f t="shared" si="92"/>
        <v>14</v>
      </c>
      <c r="T550">
        <f t="shared" si="93"/>
        <v>11</v>
      </c>
      <c r="U550">
        <f t="shared" si="94"/>
        <v>3</v>
      </c>
      <c r="V550" s="12">
        <f t="shared" si="95"/>
        <v>42276.903333333335</v>
      </c>
      <c r="W550" s="12">
        <f t="shared" si="96"/>
        <v>42306.903333333335</v>
      </c>
      <c r="X550" s="17" t="str">
        <f t="shared" si="97"/>
        <v>September</v>
      </c>
      <c r="Y550" t="str">
        <f t="shared" si="98"/>
        <v>2015</v>
      </c>
    </row>
    <row r="551" spans="1:25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88"/>
        <v>2.7199999999999998</v>
      </c>
      <c r="P551" s="8">
        <f t="shared" si="89"/>
        <v>8.5</v>
      </c>
      <c r="Q551" t="str">
        <f t="shared" si="90"/>
        <v>technology</v>
      </c>
      <c r="R551" t="str">
        <f t="shared" si="91"/>
        <v>web</v>
      </c>
      <c r="S551">
        <f t="shared" si="92"/>
        <v>14</v>
      </c>
      <c r="T551">
        <f t="shared" si="93"/>
        <v>11</v>
      </c>
      <c r="U551">
        <f t="shared" si="94"/>
        <v>3</v>
      </c>
      <c r="V551" s="12">
        <f t="shared" si="95"/>
        <v>42163.636828703704</v>
      </c>
      <c r="W551" s="12">
        <f t="shared" si="96"/>
        <v>42193.636828703704</v>
      </c>
      <c r="X551" s="17" t="str">
        <f t="shared" si="97"/>
        <v>June</v>
      </c>
      <c r="Y551" t="str">
        <f t="shared" si="98"/>
        <v>2015</v>
      </c>
    </row>
    <row r="552" spans="1:25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88"/>
        <v>0.70000000000000007</v>
      </c>
      <c r="P552" s="8">
        <f t="shared" si="89"/>
        <v>8.75</v>
      </c>
      <c r="Q552" t="str">
        <f t="shared" si="90"/>
        <v>technology</v>
      </c>
      <c r="R552" t="str">
        <f t="shared" si="91"/>
        <v>web</v>
      </c>
      <c r="S552">
        <f t="shared" si="92"/>
        <v>14</v>
      </c>
      <c r="T552">
        <f t="shared" si="93"/>
        <v>11</v>
      </c>
      <c r="U552">
        <f t="shared" si="94"/>
        <v>3</v>
      </c>
      <c r="V552" s="12">
        <f t="shared" si="95"/>
        <v>42753.678761574076</v>
      </c>
      <c r="W552" s="12">
        <f t="shared" si="96"/>
        <v>42766.208333333328</v>
      </c>
      <c r="X552" s="17" t="str">
        <f t="shared" si="97"/>
        <v>January</v>
      </c>
      <c r="Y552" t="str">
        <f t="shared" si="98"/>
        <v>2017</v>
      </c>
    </row>
    <row r="553" spans="1:25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88"/>
        <v>5.0413333333333332</v>
      </c>
      <c r="P553" s="8">
        <f t="shared" si="89"/>
        <v>135.03571428571428</v>
      </c>
      <c r="Q553" t="str">
        <f t="shared" si="90"/>
        <v>technology</v>
      </c>
      <c r="R553" t="str">
        <f t="shared" si="91"/>
        <v>web</v>
      </c>
      <c r="S553">
        <f t="shared" si="92"/>
        <v>14</v>
      </c>
      <c r="T553">
        <f t="shared" si="93"/>
        <v>11</v>
      </c>
      <c r="U553">
        <f t="shared" si="94"/>
        <v>3</v>
      </c>
      <c r="V553" s="12">
        <f t="shared" si="95"/>
        <v>42173.275740740741</v>
      </c>
      <c r="W553" s="12">
        <f t="shared" si="96"/>
        <v>42217.745138888888</v>
      </c>
      <c r="X553" s="17" t="str">
        <f t="shared" si="97"/>
        <v>June</v>
      </c>
      <c r="Y553" t="str">
        <f t="shared" si="98"/>
        <v>2015</v>
      </c>
    </row>
    <row r="554" spans="1:25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88"/>
        <v>0</v>
      </c>
      <c r="P554" s="8" t="e">
        <f t="shared" si="89"/>
        <v>#DIV/0!</v>
      </c>
      <c r="Q554" t="str">
        <f t="shared" si="90"/>
        <v>technology</v>
      </c>
      <c r="R554" t="str">
        <f t="shared" si="91"/>
        <v>web</v>
      </c>
      <c r="S554">
        <f t="shared" si="92"/>
        <v>14</v>
      </c>
      <c r="T554">
        <f t="shared" si="93"/>
        <v>11</v>
      </c>
      <c r="U554">
        <f t="shared" si="94"/>
        <v>3</v>
      </c>
      <c r="V554" s="12">
        <f t="shared" si="95"/>
        <v>42318.616851851853</v>
      </c>
      <c r="W554" s="12">
        <f t="shared" si="96"/>
        <v>42378.616851851853</v>
      </c>
      <c r="X554" s="17" t="str">
        <f t="shared" si="97"/>
        <v>November</v>
      </c>
      <c r="Y554" t="str">
        <f t="shared" si="98"/>
        <v>2015</v>
      </c>
    </row>
    <row r="555" spans="1:25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88"/>
        <v>0.49199999999999999</v>
      </c>
      <c r="P555" s="8">
        <f t="shared" si="89"/>
        <v>20.5</v>
      </c>
      <c r="Q555" t="str">
        <f t="shared" si="90"/>
        <v>technology</v>
      </c>
      <c r="R555" t="str">
        <f t="shared" si="91"/>
        <v>web</v>
      </c>
      <c r="S555">
        <f t="shared" si="92"/>
        <v>14</v>
      </c>
      <c r="T555">
        <f t="shared" si="93"/>
        <v>11</v>
      </c>
      <c r="U555">
        <f t="shared" si="94"/>
        <v>3</v>
      </c>
      <c r="V555" s="12">
        <f t="shared" si="95"/>
        <v>41927.71980324074</v>
      </c>
      <c r="W555" s="12">
        <f t="shared" si="96"/>
        <v>41957.761469907404</v>
      </c>
      <c r="X555" s="17" t="str">
        <f t="shared" si="97"/>
        <v>October</v>
      </c>
      <c r="Y555" t="str">
        <f t="shared" si="98"/>
        <v>2014</v>
      </c>
    </row>
    <row r="556" spans="1:25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88"/>
        <v>36.589147286821706</v>
      </c>
      <c r="P556" s="8">
        <f t="shared" si="89"/>
        <v>64.36363636363636</v>
      </c>
      <c r="Q556" t="str">
        <f t="shared" si="90"/>
        <v>technology</v>
      </c>
      <c r="R556" t="str">
        <f t="shared" si="91"/>
        <v>web</v>
      </c>
      <c r="S556">
        <f t="shared" si="92"/>
        <v>14</v>
      </c>
      <c r="T556">
        <f t="shared" si="93"/>
        <v>11</v>
      </c>
      <c r="U556">
        <f t="shared" si="94"/>
        <v>3</v>
      </c>
      <c r="V556" s="12">
        <f t="shared" si="95"/>
        <v>41901.684861111113</v>
      </c>
      <c r="W556" s="12">
        <f t="shared" si="96"/>
        <v>41931.684861111113</v>
      </c>
      <c r="X556" s="17" t="str">
        <f t="shared" si="97"/>
        <v>September</v>
      </c>
      <c r="Y556" t="str">
        <f t="shared" si="98"/>
        <v>2014</v>
      </c>
    </row>
    <row r="557" spans="1:25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88"/>
        <v>0</v>
      </c>
      <c r="P557" s="8" t="e">
        <f t="shared" si="89"/>
        <v>#DIV/0!</v>
      </c>
      <c r="Q557" t="str">
        <f t="shared" si="90"/>
        <v>technology</v>
      </c>
      <c r="R557" t="str">
        <f t="shared" si="91"/>
        <v>web</v>
      </c>
      <c r="S557">
        <f t="shared" si="92"/>
        <v>14</v>
      </c>
      <c r="T557">
        <f t="shared" si="93"/>
        <v>11</v>
      </c>
      <c r="U557">
        <f t="shared" si="94"/>
        <v>3</v>
      </c>
      <c r="V557" s="12">
        <f t="shared" si="95"/>
        <v>42503.353506944448</v>
      </c>
      <c r="W557" s="12">
        <f t="shared" si="96"/>
        <v>42533.353506944448</v>
      </c>
      <c r="X557" s="17" t="str">
        <f t="shared" si="97"/>
        <v>May</v>
      </c>
      <c r="Y557" t="str">
        <f t="shared" si="98"/>
        <v>2016</v>
      </c>
    </row>
    <row r="558" spans="1:25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88"/>
        <v>2.5</v>
      </c>
      <c r="P558" s="8">
        <f t="shared" si="89"/>
        <v>200</v>
      </c>
      <c r="Q558" t="str">
        <f t="shared" si="90"/>
        <v>technology</v>
      </c>
      <c r="R558" t="str">
        <f t="shared" si="91"/>
        <v>web</v>
      </c>
      <c r="S558">
        <f t="shared" si="92"/>
        <v>14</v>
      </c>
      <c r="T558">
        <f t="shared" si="93"/>
        <v>11</v>
      </c>
      <c r="U558">
        <f t="shared" si="94"/>
        <v>3</v>
      </c>
      <c r="V558" s="12">
        <f t="shared" si="95"/>
        <v>42345.860150462962</v>
      </c>
      <c r="W558" s="12">
        <f t="shared" si="96"/>
        <v>42375.860150462962</v>
      </c>
      <c r="X558" s="17" t="str">
        <f t="shared" si="97"/>
        <v>December</v>
      </c>
      <c r="Y558" t="str">
        <f t="shared" si="98"/>
        <v>2015</v>
      </c>
    </row>
    <row r="559" spans="1:25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88"/>
        <v>0.91066666666666674</v>
      </c>
      <c r="P559" s="8">
        <f t="shared" si="89"/>
        <v>68.3</v>
      </c>
      <c r="Q559" t="str">
        <f t="shared" si="90"/>
        <v>technology</v>
      </c>
      <c r="R559" t="str">
        <f t="shared" si="91"/>
        <v>web</v>
      </c>
      <c r="S559">
        <f t="shared" si="92"/>
        <v>14</v>
      </c>
      <c r="T559">
        <f t="shared" si="93"/>
        <v>11</v>
      </c>
      <c r="U559">
        <f t="shared" si="94"/>
        <v>3</v>
      </c>
      <c r="V559" s="12">
        <f t="shared" si="95"/>
        <v>42676.942164351851</v>
      </c>
      <c r="W559" s="12">
        <f t="shared" si="96"/>
        <v>42706.983831018515</v>
      </c>
      <c r="X559" s="17" t="str">
        <f t="shared" si="97"/>
        <v>November</v>
      </c>
      <c r="Y559" t="str">
        <f t="shared" si="98"/>
        <v>2016</v>
      </c>
    </row>
    <row r="560" spans="1:25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88"/>
        <v>0</v>
      </c>
      <c r="P560" s="8" t="e">
        <f t="shared" si="89"/>
        <v>#DIV/0!</v>
      </c>
      <c r="Q560" t="str">
        <f t="shared" si="90"/>
        <v>technology</v>
      </c>
      <c r="R560" t="str">
        <f t="shared" si="91"/>
        <v>web</v>
      </c>
      <c r="S560">
        <f t="shared" si="92"/>
        <v>14</v>
      </c>
      <c r="T560">
        <f t="shared" si="93"/>
        <v>11</v>
      </c>
      <c r="U560">
        <f t="shared" si="94"/>
        <v>3</v>
      </c>
      <c r="V560" s="12">
        <f t="shared" si="95"/>
        <v>42057.883159722223</v>
      </c>
      <c r="W560" s="12">
        <f t="shared" si="96"/>
        <v>42087.841493055559</v>
      </c>
      <c r="X560" s="17" t="str">
        <f t="shared" si="97"/>
        <v>February</v>
      </c>
      <c r="Y560" t="str">
        <f t="shared" si="98"/>
        <v>2015</v>
      </c>
    </row>
    <row r="561" spans="1:25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88"/>
        <v>2.0833333333333336E-2</v>
      </c>
      <c r="P561" s="8">
        <f t="shared" si="89"/>
        <v>50</v>
      </c>
      <c r="Q561" t="str">
        <f t="shared" si="90"/>
        <v>technology</v>
      </c>
      <c r="R561" t="str">
        <f t="shared" si="91"/>
        <v>web</v>
      </c>
      <c r="S561">
        <f t="shared" si="92"/>
        <v>14</v>
      </c>
      <c r="T561">
        <f t="shared" si="93"/>
        <v>11</v>
      </c>
      <c r="U561">
        <f t="shared" si="94"/>
        <v>3</v>
      </c>
      <c r="V561" s="12">
        <f t="shared" si="95"/>
        <v>42321.283101851848</v>
      </c>
      <c r="W561" s="12">
        <f t="shared" si="96"/>
        <v>42351.283101851848</v>
      </c>
      <c r="X561" s="17" t="str">
        <f t="shared" si="97"/>
        <v>November</v>
      </c>
      <c r="Y561" t="str">
        <f t="shared" si="98"/>
        <v>2015</v>
      </c>
    </row>
    <row r="562" spans="1:25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88"/>
        <v>1.2E-2</v>
      </c>
      <c r="P562" s="8">
        <f t="shared" si="89"/>
        <v>4</v>
      </c>
      <c r="Q562" t="str">
        <f t="shared" si="90"/>
        <v>technology</v>
      </c>
      <c r="R562" t="str">
        <f t="shared" si="91"/>
        <v>web</v>
      </c>
      <c r="S562">
        <f t="shared" si="92"/>
        <v>14</v>
      </c>
      <c r="T562">
        <f t="shared" si="93"/>
        <v>11</v>
      </c>
      <c r="U562">
        <f t="shared" si="94"/>
        <v>3</v>
      </c>
      <c r="V562" s="12">
        <f t="shared" si="95"/>
        <v>41960.771354166667</v>
      </c>
      <c r="W562" s="12">
        <f t="shared" si="96"/>
        <v>41990.771354166667</v>
      </c>
      <c r="X562" s="17" t="str">
        <f t="shared" si="97"/>
        <v>November</v>
      </c>
      <c r="Y562" t="str">
        <f t="shared" si="98"/>
        <v>2014</v>
      </c>
    </row>
    <row r="563" spans="1:25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88"/>
        <v>0.36666666666666664</v>
      </c>
      <c r="P563" s="8">
        <f t="shared" si="89"/>
        <v>27.5</v>
      </c>
      <c r="Q563" t="str">
        <f t="shared" si="90"/>
        <v>technology</v>
      </c>
      <c r="R563" t="str">
        <f t="shared" si="91"/>
        <v>web</v>
      </c>
      <c r="S563">
        <f t="shared" si="92"/>
        <v>14</v>
      </c>
      <c r="T563">
        <f t="shared" si="93"/>
        <v>11</v>
      </c>
      <c r="U563">
        <f t="shared" si="94"/>
        <v>3</v>
      </c>
      <c r="V563" s="12">
        <f t="shared" si="95"/>
        <v>42268.658715277779</v>
      </c>
      <c r="W563" s="12">
        <f t="shared" si="96"/>
        <v>42303.658715277779</v>
      </c>
      <c r="X563" s="17" t="str">
        <f t="shared" si="97"/>
        <v>September</v>
      </c>
      <c r="Y563" t="str">
        <f t="shared" si="98"/>
        <v>2015</v>
      </c>
    </row>
    <row r="564" spans="1:25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88"/>
        <v>0</v>
      </c>
      <c r="P564" s="8" t="e">
        <f t="shared" si="89"/>
        <v>#DIV/0!</v>
      </c>
      <c r="Q564" t="str">
        <f t="shared" si="90"/>
        <v>technology</v>
      </c>
      <c r="R564" t="str">
        <f t="shared" si="91"/>
        <v>web</v>
      </c>
      <c r="S564">
        <f t="shared" si="92"/>
        <v>14</v>
      </c>
      <c r="T564">
        <f t="shared" si="93"/>
        <v>11</v>
      </c>
      <c r="U564">
        <f t="shared" si="94"/>
        <v>3</v>
      </c>
      <c r="V564" s="12">
        <f t="shared" si="95"/>
        <v>42692.389062500006</v>
      </c>
      <c r="W564" s="12">
        <f t="shared" si="96"/>
        <v>42722.389062500006</v>
      </c>
      <c r="X564" s="17" t="str">
        <f t="shared" si="97"/>
        <v>November</v>
      </c>
      <c r="Y564" t="str">
        <f t="shared" si="98"/>
        <v>2016</v>
      </c>
    </row>
    <row r="565" spans="1:25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88"/>
        <v>9.0666666666666659E-2</v>
      </c>
      <c r="P565" s="8">
        <f t="shared" si="89"/>
        <v>34</v>
      </c>
      <c r="Q565" t="str">
        <f t="shared" si="90"/>
        <v>technology</v>
      </c>
      <c r="R565" t="str">
        <f t="shared" si="91"/>
        <v>web</v>
      </c>
      <c r="S565">
        <f t="shared" si="92"/>
        <v>14</v>
      </c>
      <c r="T565">
        <f t="shared" si="93"/>
        <v>11</v>
      </c>
      <c r="U565">
        <f t="shared" si="94"/>
        <v>3</v>
      </c>
      <c r="V565" s="12">
        <f t="shared" si="95"/>
        <v>42022.069988425923</v>
      </c>
      <c r="W565" s="12">
        <f t="shared" si="96"/>
        <v>42052.069988425923</v>
      </c>
      <c r="X565" s="17" t="str">
        <f t="shared" si="97"/>
        <v>January</v>
      </c>
      <c r="Y565" t="str">
        <f t="shared" si="98"/>
        <v>2015</v>
      </c>
    </row>
    <row r="566" spans="1:25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88"/>
        <v>5.5555555555555558E-3</v>
      </c>
      <c r="P566" s="8">
        <f t="shared" si="89"/>
        <v>1</v>
      </c>
      <c r="Q566" t="str">
        <f t="shared" si="90"/>
        <v>technology</v>
      </c>
      <c r="R566" t="str">
        <f t="shared" si="91"/>
        <v>web</v>
      </c>
      <c r="S566">
        <f t="shared" si="92"/>
        <v>14</v>
      </c>
      <c r="T566">
        <f t="shared" si="93"/>
        <v>11</v>
      </c>
      <c r="U566">
        <f t="shared" si="94"/>
        <v>3</v>
      </c>
      <c r="V566" s="12">
        <f t="shared" si="95"/>
        <v>42411.942997685182</v>
      </c>
      <c r="W566" s="12">
        <f t="shared" si="96"/>
        <v>42441.942997685182</v>
      </c>
      <c r="X566" s="17" t="str">
        <f t="shared" si="97"/>
        <v>February</v>
      </c>
      <c r="Y566" t="str">
        <f t="shared" si="98"/>
        <v>2016</v>
      </c>
    </row>
    <row r="567" spans="1:25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88"/>
        <v>0</v>
      </c>
      <c r="P567" s="8" t="e">
        <f t="shared" si="89"/>
        <v>#DIV/0!</v>
      </c>
      <c r="Q567" t="str">
        <f t="shared" si="90"/>
        <v>technology</v>
      </c>
      <c r="R567" t="str">
        <f t="shared" si="91"/>
        <v>web</v>
      </c>
      <c r="S567">
        <f t="shared" si="92"/>
        <v>14</v>
      </c>
      <c r="T567">
        <f t="shared" si="93"/>
        <v>11</v>
      </c>
      <c r="U567">
        <f t="shared" si="94"/>
        <v>3</v>
      </c>
      <c r="V567" s="12">
        <f t="shared" si="95"/>
        <v>42165.785289351858</v>
      </c>
      <c r="W567" s="12">
        <f t="shared" si="96"/>
        <v>42195.785289351858</v>
      </c>
      <c r="X567" s="17" t="str">
        <f t="shared" si="97"/>
        <v>June</v>
      </c>
      <c r="Y567" t="str">
        <f t="shared" si="98"/>
        <v>2015</v>
      </c>
    </row>
    <row r="568" spans="1:25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88"/>
        <v>0.02</v>
      </c>
      <c r="P568" s="8">
        <f t="shared" si="89"/>
        <v>1</v>
      </c>
      <c r="Q568" t="str">
        <f t="shared" si="90"/>
        <v>technology</v>
      </c>
      <c r="R568" t="str">
        <f t="shared" si="91"/>
        <v>web</v>
      </c>
      <c r="S568">
        <f t="shared" si="92"/>
        <v>14</v>
      </c>
      <c r="T568">
        <f t="shared" si="93"/>
        <v>11</v>
      </c>
      <c r="U568">
        <f t="shared" si="94"/>
        <v>3</v>
      </c>
      <c r="V568" s="12">
        <f t="shared" si="95"/>
        <v>42535.68440972222</v>
      </c>
      <c r="W568" s="12">
        <f t="shared" si="96"/>
        <v>42565.68440972222</v>
      </c>
      <c r="X568" s="17" t="str">
        <f t="shared" si="97"/>
        <v>June</v>
      </c>
      <c r="Y568" t="str">
        <f t="shared" si="98"/>
        <v>2016</v>
      </c>
    </row>
    <row r="569" spans="1:25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88"/>
        <v>0</v>
      </c>
      <c r="P569" s="8" t="e">
        <f t="shared" si="89"/>
        <v>#DIV/0!</v>
      </c>
      <c r="Q569" t="str">
        <f t="shared" si="90"/>
        <v>technology</v>
      </c>
      <c r="R569" t="str">
        <f t="shared" si="91"/>
        <v>web</v>
      </c>
      <c r="S569">
        <f t="shared" si="92"/>
        <v>14</v>
      </c>
      <c r="T569">
        <f t="shared" si="93"/>
        <v>11</v>
      </c>
      <c r="U569">
        <f t="shared" si="94"/>
        <v>3</v>
      </c>
      <c r="V569" s="12">
        <f t="shared" si="95"/>
        <v>41975.842523148152</v>
      </c>
      <c r="W569" s="12">
        <f t="shared" si="96"/>
        <v>42005.842523148152</v>
      </c>
      <c r="X569" s="17" t="str">
        <f t="shared" si="97"/>
        <v>December</v>
      </c>
      <c r="Y569" t="str">
        <f t="shared" si="98"/>
        <v>2014</v>
      </c>
    </row>
    <row r="570" spans="1:25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88"/>
        <v>1</v>
      </c>
      <c r="P570" s="8">
        <f t="shared" si="89"/>
        <v>49</v>
      </c>
      <c r="Q570" t="str">
        <f t="shared" si="90"/>
        <v>technology</v>
      </c>
      <c r="R570" t="str">
        <f t="shared" si="91"/>
        <v>web</v>
      </c>
      <c r="S570">
        <f t="shared" si="92"/>
        <v>14</v>
      </c>
      <c r="T570">
        <f t="shared" si="93"/>
        <v>11</v>
      </c>
      <c r="U570">
        <f t="shared" si="94"/>
        <v>3</v>
      </c>
      <c r="V570" s="12">
        <f t="shared" si="95"/>
        <v>42348.9215625</v>
      </c>
      <c r="W570" s="12">
        <f t="shared" si="96"/>
        <v>42385.458333333328</v>
      </c>
      <c r="X570" s="17" t="str">
        <f t="shared" si="97"/>
        <v>December</v>
      </c>
      <c r="Y570" t="str">
        <f t="shared" si="98"/>
        <v>2015</v>
      </c>
    </row>
    <row r="571" spans="1:25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88"/>
        <v>0.8</v>
      </c>
      <c r="P571" s="8">
        <f t="shared" si="89"/>
        <v>20</v>
      </c>
      <c r="Q571" t="str">
        <f t="shared" si="90"/>
        <v>technology</v>
      </c>
      <c r="R571" t="str">
        <f t="shared" si="91"/>
        <v>web</v>
      </c>
      <c r="S571">
        <f t="shared" si="92"/>
        <v>14</v>
      </c>
      <c r="T571">
        <f t="shared" si="93"/>
        <v>11</v>
      </c>
      <c r="U571">
        <f t="shared" si="94"/>
        <v>3</v>
      </c>
      <c r="V571" s="12">
        <f t="shared" si="95"/>
        <v>42340.847361111111</v>
      </c>
      <c r="W571" s="12">
        <f t="shared" si="96"/>
        <v>42370.847361111111</v>
      </c>
      <c r="X571" s="17" t="str">
        <f t="shared" si="97"/>
        <v>December</v>
      </c>
      <c r="Y571" t="str">
        <f t="shared" si="98"/>
        <v>2015</v>
      </c>
    </row>
    <row r="572" spans="1:25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88"/>
        <v>0.16705882352941176</v>
      </c>
      <c r="P572" s="8">
        <f t="shared" si="89"/>
        <v>142</v>
      </c>
      <c r="Q572" t="str">
        <f t="shared" si="90"/>
        <v>technology</v>
      </c>
      <c r="R572" t="str">
        <f t="shared" si="91"/>
        <v>web</v>
      </c>
      <c r="S572">
        <f t="shared" si="92"/>
        <v>14</v>
      </c>
      <c r="T572">
        <f t="shared" si="93"/>
        <v>11</v>
      </c>
      <c r="U572">
        <f t="shared" si="94"/>
        <v>3</v>
      </c>
      <c r="V572" s="12">
        <f t="shared" si="95"/>
        <v>42388.798252314817</v>
      </c>
      <c r="W572" s="12">
        <f t="shared" si="96"/>
        <v>42418.798252314817</v>
      </c>
      <c r="X572" s="17" t="str">
        <f t="shared" si="97"/>
        <v>January</v>
      </c>
      <c r="Y572" t="str">
        <f t="shared" si="98"/>
        <v>2016</v>
      </c>
    </row>
    <row r="573" spans="1:25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88"/>
        <v>0.42399999999999999</v>
      </c>
      <c r="P573" s="8">
        <f t="shared" si="89"/>
        <v>53</v>
      </c>
      <c r="Q573" t="str">
        <f t="shared" si="90"/>
        <v>technology</v>
      </c>
      <c r="R573" t="str">
        <f t="shared" si="91"/>
        <v>web</v>
      </c>
      <c r="S573">
        <f t="shared" si="92"/>
        <v>14</v>
      </c>
      <c r="T573">
        <f t="shared" si="93"/>
        <v>11</v>
      </c>
      <c r="U573">
        <f t="shared" si="94"/>
        <v>3</v>
      </c>
      <c r="V573" s="12">
        <f t="shared" si="95"/>
        <v>42192.816238425927</v>
      </c>
      <c r="W573" s="12">
        <f t="shared" si="96"/>
        <v>42212.165972222225</v>
      </c>
      <c r="X573" s="17" t="str">
        <f t="shared" si="97"/>
        <v>July</v>
      </c>
      <c r="Y573" t="str">
        <f t="shared" si="98"/>
        <v>2015</v>
      </c>
    </row>
    <row r="574" spans="1:25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88"/>
        <v>0</v>
      </c>
      <c r="P574" s="8" t="e">
        <f t="shared" si="89"/>
        <v>#DIV/0!</v>
      </c>
      <c r="Q574" t="str">
        <f t="shared" si="90"/>
        <v>technology</v>
      </c>
      <c r="R574" t="str">
        <f t="shared" si="91"/>
        <v>web</v>
      </c>
      <c r="S574">
        <f t="shared" si="92"/>
        <v>14</v>
      </c>
      <c r="T574">
        <f t="shared" si="93"/>
        <v>11</v>
      </c>
      <c r="U574">
        <f t="shared" si="94"/>
        <v>3</v>
      </c>
      <c r="V574" s="12">
        <f t="shared" si="95"/>
        <v>42282.71629629629</v>
      </c>
      <c r="W574" s="12">
        <f t="shared" si="96"/>
        <v>42312.757962962962</v>
      </c>
      <c r="X574" s="17" t="str">
        <f t="shared" si="97"/>
        <v>October</v>
      </c>
      <c r="Y574" t="str">
        <f t="shared" si="98"/>
        <v>2015</v>
      </c>
    </row>
    <row r="575" spans="1:25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88"/>
        <v>0.38925389253892539</v>
      </c>
      <c r="P575" s="8">
        <f t="shared" si="89"/>
        <v>38.444444444444443</v>
      </c>
      <c r="Q575" t="str">
        <f t="shared" si="90"/>
        <v>technology</v>
      </c>
      <c r="R575" t="str">
        <f t="shared" si="91"/>
        <v>web</v>
      </c>
      <c r="S575">
        <f t="shared" si="92"/>
        <v>14</v>
      </c>
      <c r="T575">
        <f t="shared" si="93"/>
        <v>11</v>
      </c>
      <c r="U575">
        <f t="shared" si="94"/>
        <v>3</v>
      </c>
      <c r="V575" s="12">
        <f t="shared" si="95"/>
        <v>41963.050127314811</v>
      </c>
      <c r="W575" s="12">
        <f t="shared" si="96"/>
        <v>42022.05</v>
      </c>
      <c r="X575" s="17" t="str">
        <f t="shared" si="97"/>
        <v>November</v>
      </c>
      <c r="Y575" t="str">
        <f t="shared" si="98"/>
        <v>2014</v>
      </c>
    </row>
    <row r="576" spans="1:25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88"/>
        <v>0.7155635062611807</v>
      </c>
      <c r="P576" s="8">
        <f t="shared" si="89"/>
        <v>20</v>
      </c>
      <c r="Q576" t="str">
        <f t="shared" si="90"/>
        <v>technology</v>
      </c>
      <c r="R576" t="str">
        <f t="shared" si="91"/>
        <v>web</v>
      </c>
      <c r="S576">
        <f t="shared" si="92"/>
        <v>14</v>
      </c>
      <c r="T576">
        <f t="shared" si="93"/>
        <v>11</v>
      </c>
      <c r="U576">
        <f t="shared" si="94"/>
        <v>3</v>
      </c>
      <c r="V576" s="12">
        <f t="shared" si="95"/>
        <v>42632.443368055552</v>
      </c>
      <c r="W576" s="12">
        <f t="shared" si="96"/>
        <v>42662.443368055552</v>
      </c>
      <c r="X576" s="17" t="str">
        <f t="shared" si="97"/>
        <v>September</v>
      </c>
      <c r="Y576" t="str">
        <f t="shared" si="98"/>
        <v>2016</v>
      </c>
    </row>
    <row r="577" spans="1:25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88"/>
        <v>0.43166666666666664</v>
      </c>
      <c r="P577" s="8">
        <f t="shared" si="89"/>
        <v>64.75</v>
      </c>
      <c r="Q577" t="str">
        <f t="shared" si="90"/>
        <v>technology</v>
      </c>
      <c r="R577" t="str">
        <f t="shared" si="91"/>
        <v>web</v>
      </c>
      <c r="S577">
        <f t="shared" si="92"/>
        <v>14</v>
      </c>
      <c r="T577">
        <f t="shared" si="93"/>
        <v>11</v>
      </c>
      <c r="U577">
        <f t="shared" si="94"/>
        <v>3</v>
      </c>
      <c r="V577" s="12">
        <f t="shared" si="95"/>
        <v>42138.692627314813</v>
      </c>
      <c r="W577" s="12">
        <f t="shared" si="96"/>
        <v>42168.692627314813</v>
      </c>
      <c r="X577" s="17" t="str">
        <f t="shared" si="97"/>
        <v>May</v>
      </c>
      <c r="Y577" t="str">
        <f t="shared" si="98"/>
        <v>2015</v>
      </c>
    </row>
    <row r="578" spans="1:25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99">E578/D578*100</f>
        <v>1.25E-3</v>
      </c>
      <c r="P578" s="8">
        <f t="shared" ref="P578:P641" si="100">E578/L578</f>
        <v>1</v>
      </c>
      <c r="Q578" t="str">
        <f t="shared" ref="Q578:Q641" si="101">LEFT(N578,T578-1)</f>
        <v>technology</v>
      </c>
      <c r="R578" t="str">
        <f t="shared" ref="R578:R641" si="102">RIGHT(N578,U578)</f>
        <v>web</v>
      </c>
      <c r="S578">
        <f t="shared" ref="S578:S641" si="103">LEN(N578)</f>
        <v>14</v>
      </c>
      <c r="T578">
        <f t="shared" ref="T578:T641" si="104">FIND("/",N578)</f>
        <v>11</v>
      </c>
      <c r="U578">
        <f t="shared" ref="U578:U641" si="105">S578-T578</f>
        <v>3</v>
      </c>
      <c r="V578" s="12">
        <f t="shared" ref="V578:V641" si="106">(((J578/60)/60)/24)+DATE(1970,1,1)</f>
        <v>42031.471666666665</v>
      </c>
      <c r="W578" s="12">
        <f t="shared" ref="W578:W641" si="107">(((I578/60)/60)/24)+DATE(1970,1,1)</f>
        <v>42091.43</v>
      </c>
      <c r="X578" s="17" t="str">
        <f t="shared" ref="X578:X641" si="108">TEXT(V578,"mmmm")</f>
        <v>January</v>
      </c>
      <c r="Y578" t="str">
        <f t="shared" ref="Y578:Y641" si="109">TEXT(V578,"yyyy")</f>
        <v>2015</v>
      </c>
    </row>
    <row r="579" spans="1:25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99"/>
        <v>0.2</v>
      </c>
      <c r="P579" s="8">
        <f t="shared" si="100"/>
        <v>10</v>
      </c>
      <c r="Q579" t="str">
        <f t="shared" si="101"/>
        <v>technology</v>
      </c>
      <c r="R579" t="str">
        <f t="shared" si="102"/>
        <v>web</v>
      </c>
      <c r="S579">
        <f t="shared" si="103"/>
        <v>14</v>
      </c>
      <c r="T579">
        <f t="shared" si="104"/>
        <v>11</v>
      </c>
      <c r="U579">
        <f t="shared" si="105"/>
        <v>3</v>
      </c>
      <c r="V579" s="12">
        <f t="shared" si="106"/>
        <v>42450.589143518519</v>
      </c>
      <c r="W579" s="12">
        <f t="shared" si="107"/>
        <v>42510.589143518519</v>
      </c>
      <c r="X579" s="17" t="str">
        <f t="shared" si="108"/>
        <v>March</v>
      </c>
      <c r="Y579" t="str">
        <f t="shared" si="109"/>
        <v>2016</v>
      </c>
    </row>
    <row r="580" spans="1:25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99"/>
        <v>1.12E-2</v>
      </c>
      <c r="P580" s="8">
        <f t="shared" si="100"/>
        <v>2</v>
      </c>
      <c r="Q580" t="str">
        <f t="shared" si="101"/>
        <v>technology</v>
      </c>
      <c r="R580" t="str">
        <f t="shared" si="102"/>
        <v>web</v>
      </c>
      <c r="S580">
        <f t="shared" si="103"/>
        <v>14</v>
      </c>
      <c r="T580">
        <f t="shared" si="104"/>
        <v>11</v>
      </c>
      <c r="U580">
        <f t="shared" si="105"/>
        <v>3</v>
      </c>
      <c r="V580" s="12">
        <f t="shared" si="106"/>
        <v>42230.578622685185</v>
      </c>
      <c r="W580" s="12">
        <f t="shared" si="107"/>
        <v>42254.578622685185</v>
      </c>
      <c r="X580" s="17" t="str">
        <f t="shared" si="108"/>
        <v>August</v>
      </c>
      <c r="Y580" t="str">
        <f t="shared" si="109"/>
        <v>2015</v>
      </c>
    </row>
    <row r="581" spans="1:25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99"/>
        <v>1.4583333333333333</v>
      </c>
      <c r="P581" s="8">
        <f t="shared" si="100"/>
        <v>35</v>
      </c>
      <c r="Q581" t="str">
        <f t="shared" si="101"/>
        <v>technology</v>
      </c>
      <c r="R581" t="str">
        <f t="shared" si="102"/>
        <v>web</v>
      </c>
      <c r="S581">
        <f t="shared" si="103"/>
        <v>14</v>
      </c>
      <c r="T581">
        <f t="shared" si="104"/>
        <v>11</v>
      </c>
      <c r="U581">
        <f t="shared" si="105"/>
        <v>3</v>
      </c>
      <c r="V581" s="12">
        <f t="shared" si="106"/>
        <v>41968.852118055554</v>
      </c>
      <c r="W581" s="12">
        <f t="shared" si="107"/>
        <v>41998.852118055554</v>
      </c>
      <c r="X581" s="17" t="str">
        <f t="shared" si="108"/>
        <v>November</v>
      </c>
      <c r="Y581" t="str">
        <f t="shared" si="109"/>
        <v>2014</v>
      </c>
    </row>
    <row r="582" spans="1:25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99"/>
        <v>3.3333333333333333E-2</v>
      </c>
      <c r="P582" s="8">
        <f t="shared" si="100"/>
        <v>1</v>
      </c>
      <c r="Q582" t="str">
        <f t="shared" si="101"/>
        <v>technology</v>
      </c>
      <c r="R582" t="str">
        <f t="shared" si="102"/>
        <v>web</v>
      </c>
      <c r="S582">
        <f t="shared" si="103"/>
        <v>14</v>
      </c>
      <c r="T582">
        <f t="shared" si="104"/>
        <v>11</v>
      </c>
      <c r="U582">
        <f t="shared" si="105"/>
        <v>3</v>
      </c>
      <c r="V582" s="12">
        <f t="shared" si="106"/>
        <v>42605.908182870371</v>
      </c>
      <c r="W582" s="12">
        <f t="shared" si="107"/>
        <v>42635.908182870371</v>
      </c>
      <c r="X582" s="17" t="str">
        <f t="shared" si="108"/>
        <v>August</v>
      </c>
      <c r="Y582" t="str">
        <f t="shared" si="109"/>
        <v>2016</v>
      </c>
    </row>
    <row r="583" spans="1:25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99"/>
        <v>0</v>
      </c>
      <c r="P583" s="8" t="e">
        <f t="shared" si="100"/>
        <v>#DIV/0!</v>
      </c>
      <c r="Q583" t="str">
        <f t="shared" si="101"/>
        <v>technology</v>
      </c>
      <c r="R583" t="str">
        <f t="shared" si="102"/>
        <v>web</v>
      </c>
      <c r="S583">
        <f t="shared" si="103"/>
        <v>14</v>
      </c>
      <c r="T583">
        <f t="shared" si="104"/>
        <v>11</v>
      </c>
      <c r="U583">
        <f t="shared" si="105"/>
        <v>3</v>
      </c>
      <c r="V583" s="12">
        <f t="shared" si="106"/>
        <v>42188.012777777782</v>
      </c>
      <c r="W583" s="12">
        <f t="shared" si="107"/>
        <v>42218.012777777782</v>
      </c>
      <c r="X583" s="17" t="str">
        <f t="shared" si="108"/>
        <v>July</v>
      </c>
      <c r="Y583" t="str">
        <f t="shared" si="109"/>
        <v>2015</v>
      </c>
    </row>
    <row r="584" spans="1:25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99"/>
        <v>0</v>
      </c>
      <c r="P584" s="8" t="e">
        <f t="shared" si="100"/>
        <v>#DIV/0!</v>
      </c>
      <c r="Q584" t="str">
        <f t="shared" si="101"/>
        <v>technology</v>
      </c>
      <c r="R584" t="str">
        <f t="shared" si="102"/>
        <v>web</v>
      </c>
      <c r="S584">
        <f t="shared" si="103"/>
        <v>14</v>
      </c>
      <c r="T584">
        <f t="shared" si="104"/>
        <v>11</v>
      </c>
      <c r="U584">
        <f t="shared" si="105"/>
        <v>3</v>
      </c>
      <c r="V584" s="12">
        <f t="shared" si="106"/>
        <v>42055.739803240736</v>
      </c>
      <c r="W584" s="12">
        <f t="shared" si="107"/>
        <v>42078.75</v>
      </c>
      <c r="X584" s="17" t="str">
        <f t="shared" si="108"/>
        <v>February</v>
      </c>
      <c r="Y584" t="str">
        <f t="shared" si="109"/>
        <v>2015</v>
      </c>
    </row>
    <row r="585" spans="1:25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99"/>
        <v>1.1111111111111112E-2</v>
      </c>
      <c r="P585" s="8">
        <f t="shared" si="100"/>
        <v>1</v>
      </c>
      <c r="Q585" t="str">
        <f t="shared" si="101"/>
        <v>technology</v>
      </c>
      <c r="R585" t="str">
        <f t="shared" si="102"/>
        <v>web</v>
      </c>
      <c r="S585">
        <f t="shared" si="103"/>
        <v>14</v>
      </c>
      <c r="T585">
        <f t="shared" si="104"/>
        <v>11</v>
      </c>
      <c r="U585">
        <f t="shared" si="105"/>
        <v>3</v>
      </c>
      <c r="V585" s="12">
        <f t="shared" si="106"/>
        <v>42052.93850694444</v>
      </c>
      <c r="W585" s="12">
        <f t="shared" si="107"/>
        <v>42082.896840277783</v>
      </c>
      <c r="X585" s="17" t="str">
        <f t="shared" si="108"/>
        <v>February</v>
      </c>
      <c r="Y585" t="str">
        <f t="shared" si="109"/>
        <v>2015</v>
      </c>
    </row>
    <row r="586" spans="1:25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99"/>
        <v>1</v>
      </c>
      <c r="P586" s="8">
        <f t="shared" si="100"/>
        <v>5</v>
      </c>
      <c r="Q586" t="str">
        <f t="shared" si="101"/>
        <v>technology</v>
      </c>
      <c r="R586" t="str">
        <f t="shared" si="102"/>
        <v>web</v>
      </c>
      <c r="S586">
        <f t="shared" si="103"/>
        <v>14</v>
      </c>
      <c r="T586">
        <f t="shared" si="104"/>
        <v>11</v>
      </c>
      <c r="U586">
        <f t="shared" si="105"/>
        <v>3</v>
      </c>
      <c r="V586" s="12">
        <f t="shared" si="106"/>
        <v>42049.716620370367</v>
      </c>
      <c r="W586" s="12">
        <f t="shared" si="107"/>
        <v>42079.674953703703</v>
      </c>
      <c r="X586" s="17" t="str">
        <f t="shared" si="108"/>
        <v>February</v>
      </c>
      <c r="Y586" t="str">
        <f t="shared" si="109"/>
        <v>2015</v>
      </c>
    </row>
    <row r="587" spans="1:25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99"/>
        <v>0</v>
      </c>
      <c r="P587" s="8" t="e">
        <f t="shared" si="100"/>
        <v>#DIV/0!</v>
      </c>
      <c r="Q587" t="str">
        <f t="shared" si="101"/>
        <v>technology</v>
      </c>
      <c r="R587" t="str">
        <f t="shared" si="102"/>
        <v>web</v>
      </c>
      <c r="S587">
        <f t="shared" si="103"/>
        <v>14</v>
      </c>
      <c r="T587">
        <f t="shared" si="104"/>
        <v>11</v>
      </c>
      <c r="U587">
        <f t="shared" si="105"/>
        <v>3</v>
      </c>
      <c r="V587" s="12">
        <f t="shared" si="106"/>
        <v>42283.3909375</v>
      </c>
      <c r="W587" s="12">
        <f t="shared" si="107"/>
        <v>42339</v>
      </c>
      <c r="X587" s="17" t="str">
        <f t="shared" si="108"/>
        <v>October</v>
      </c>
      <c r="Y587" t="str">
        <f t="shared" si="109"/>
        <v>2015</v>
      </c>
    </row>
    <row r="588" spans="1:25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99"/>
        <v>0.55999999999999994</v>
      </c>
      <c r="P588" s="8">
        <f t="shared" si="100"/>
        <v>14</v>
      </c>
      <c r="Q588" t="str">
        <f t="shared" si="101"/>
        <v>technology</v>
      </c>
      <c r="R588" t="str">
        <f t="shared" si="102"/>
        <v>web</v>
      </c>
      <c r="S588">
        <f t="shared" si="103"/>
        <v>14</v>
      </c>
      <c r="T588">
        <f t="shared" si="104"/>
        <v>11</v>
      </c>
      <c r="U588">
        <f t="shared" si="105"/>
        <v>3</v>
      </c>
      <c r="V588" s="12">
        <f t="shared" si="106"/>
        <v>42020.854247685187</v>
      </c>
      <c r="W588" s="12">
        <f t="shared" si="107"/>
        <v>42050.854247685187</v>
      </c>
      <c r="X588" s="17" t="str">
        <f t="shared" si="108"/>
        <v>January</v>
      </c>
      <c r="Y588" t="str">
        <f t="shared" si="109"/>
        <v>2015</v>
      </c>
    </row>
    <row r="589" spans="1:25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99"/>
        <v>9.0833333333333339</v>
      </c>
      <c r="P589" s="8">
        <f t="shared" si="100"/>
        <v>389.28571428571428</v>
      </c>
      <c r="Q589" t="str">
        <f t="shared" si="101"/>
        <v>technology</v>
      </c>
      <c r="R589" t="str">
        <f t="shared" si="102"/>
        <v>web</v>
      </c>
      <c r="S589">
        <f t="shared" si="103"/>
        <v>14</v>
      </c>
      <c r="T589">
        <f t="shared" si="104"/>
        <v>11</v>
      </c>
      <c r="U589">
        <f t="shared" si="105"/>
        <v>3</v>
      </c>
      <c r="V589" s="12">
        <f t="shared" si="106"/>
        <v>42080.757326388892</v>
      </c>
      <c r="W589" s="12">
        <f t="shared" si="107"/>
        <v>42110.757326388892</v>
      </c>
      <c r="X589" s="17" t="str">
        <f t="shared" si="108"/>
        <v>March</v>
      </c>
      <c r="Y589" t="str">
        <f t="shared" si="109"/>
        <v>2015</v>
      </c>
    </row>
    <row r="590" spans="1:25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99"/>
        <v>3.3444444444444441</v>
      </c>
      <c r="P590" s="8">
        <f t="shared" si="100"/>
        <v>150.5</v>
      </c>
      <c r="Q590" t="str">
        <f t="shared" si="101"/>
        <v>technology</v>
      </c>
      <c r="R590" t="str">
        <f t="shared" si="102"/>
        <v>web</v>
      </c>
      <c r="S590">
        <f t="shared" si="103"/>
        <v>14</v>
      </c>
      <c r="T590">
        <f t="shared" si="104"/>
        <v>11</v>
      </c>
      <c r="U590">
        <f t="shared" si="105"/>
        <v>3</v>
      </c>
      <c r="V590" s="12">
        <f t="shared" si="106"/>
        <v>42631.769513888896</v>
      </c>
      <c r="W590" s="12">
        <f t="shared" si="107"/>
        <v>42691.811180555553</v>
      </c>
      <c r="X590" s="17" t="str">
        <f t="shared" si="108"/>
        <v>September</v>
      </c>
      <c r="Y590" t="str">
        <f t="shared" si="109"/>
        <v>2016</v>
      </c>
    </row>
    <row r="591" spans="1:25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99"/>
        <v>1.3333333333333334E-2</v>
      </c>
      <c r="P591" s="8">
        <f t="shared" si="100"/>
        <v>1</v>
      </c>
      <c r="Q591" t="str">
        <f t="shared" si="101"/>
        <v>technology</v>
      </c>
      <c r="R591" t="str">
        <f t="shared" si="102"/>
        <v>web</v>
      </c>
      <c r="S591">
        <f t="shared" si="103"/>
        <v>14</v>
      </c>
      <c r="T591">
        <f t="shared" si="104"/>
        <v>11</v>
      </c>
      <c r="U591">
        <f t="shared" si="105"/>
        <v>3</v>
      </c>
      <c r="V591" s="12">
        <f t="shared" si="106"/>
        <v>42178.614571759259</v>
      </c>
      <c r="W591" s="12">
        <f t="shared" si="107"/>
        <v>42193.614571759259</v>
      </c>
      <c r="X591" s="17" t="str">
        <f t="shared" si="108"/>
        <v>June</v>
      </c>
      <c r="Y591" t="str">
        <f t="shared" si="109"/>
        <v>2015</v>
      </c>
    </row>
    <row r="592" spans="1:25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99"/>
        <v>4.46</v>
      </c>
      <c r="P592" s="8">
        <f t="shared" si="100"/>
        <v>24.777777777777779</v>
      </c>
      <c r="Q592" t="str">
        <f t="shared" si="101"/>
        <v>technology</v>
      </c>
      <c r="R592" t="str">
        <f t="shared" si="102"/>
        <v>web</v>
      </c>
      <c r="S592">
        <f t="shared" si="103"/>
        <v>14</v>
      </c>
      <c r="T592">
        <f t="shared" si="104"/>
        <v>11</v>
      </c>
      <c r="U592">
        <f t="shared" si="105"/>
        <v>3</v>
      </c>
      <c r="V592" s="12">
        <f t="shared" si="106"/>
        <v>42377.554756944446</v>
      </c>
      <c r="W592" s="12">
        <f t="shared" si="107"/>
        <v>42408.542361111111</v>
      </c>
      <c r="X592" s="17" t="str">
        <f t="shared" si="108"/>
        <v>January</v>
      </c>
      <c r="Y592" t="str">
        <f t="shared" si="109"/>
        <v>2016</v>
      </c>
    </row>
    <row r="593" spans="1:25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99"/>
        <v>6.0999999999999999E-2</v>
      </c>
      <c r="P593" s="8">
        <f t="shared" si="100"/>
        <v>30.5</v>
      </c>
      <c r="Q593" t="str">
        <f t="shared" si="101"/>
        <v>technology</v>
      </c>
      <c r="R593" t="str">
        <f t="shared" si="102"/>
        <v>web</v>
      </c>
      <c r="S593">
        <f t="shared" si="103"/>
        <v>14</v>
      </c>
      <c r="T593">
        <f t="shared" si="104"/>
        <v>11</v>
      </c>
      <c r="U593">
        <f t="shared" si="105"/>
        <v>3</v>
      </c>
      <c r="V593" s="12">
        <f t="shared" si="106"/>
        <v>42177.543171296296</v>
      </c>
      <c r="W593" s="12">
        <f t="shared" si="107"/>
        <v>42207.543171296296</v>
      </c>
      <c r="X593" s="17" t="str">
        <f t="shared" si="108"/>
        <v>June</v>
      </c>
      <c r="Y593" t="str">
        <f t="shared" si="109"/>
        <v>2015</v>
      </c>
    </row>
    <row r="594" spans="1:25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99"/>
        <v>3.3333333333333335</v>
      </c>
      <c r="P594" s="8">
        <f t="shared" si="100"/>
        <v>250</v>
      </c>
      <c r="Q594" t="str">
        <f t="shared" si="101"/>
        <v>technology</v>
      </c>
      <c r="R594" t="str">
        <f t="shared" si="102"/>
        <v>web</v>
      </c>
      <c r="S594">
        <f t="shared" si="103"/>
        <v>14</v>
      </c>
      <c r="T594">
        <f t="shared" si="104"/>
        <v>11</v>
      </c>
      <c r="U594">
        <f t="shared" si="105"/>
        <v>3</v>
      </c>
      <c r="V594" s="12">
        <f t="shared" si="106"/>
        <v>41946.232175925928</v>
      </c>
      <c r="W594" s="12">
        <f t="shared" si="107"/>
        <v>41976.232175925921</v>
      </c>
      <c r="X594" s="17" t="str">
        <f t="shared" si="108"/>
        <v>November</v>
      </c>
      <c r="Y594" t="str">
        <f t="shared" si="109"/>
        <v>2014</v>
      </c>
    </row>
    <row r="595" spans="1:25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99"/>
        <v>23</v>
      </c>
      <c r="P595" s="8">
        <f t="shared" si="100"/>
        <v>16.428571428571427</v>
      </c>
      <c r="Q595" t="str">
        <f t="shared" si="101"/>
        <v>technology</v>
      </c>
      <c r="R595" t="str">
        <f t="shared" si="102"/>
        <v>web</v>
      </c>
      <c r="S595">
        <f t="shared" si="103"/>
        <v>14</v>
      </c>
      <c r="T595">
        <f t="shared" si="104"/>
        <v>11</v>
      </c>
      <c r="U595">
        <f t="shared" si="105"/>
        <v>3</v>
      </c>
      <c r="V595" s="12">
        <f t="shared" si="106"/>
        <v>42070.677604166667</v>
      </c>
      <c r="W595" s="12">
        <f t="shared" si="107"/>
        <v>42100.635937500003</v>
      </c>
      <c r="X595" s="17" t="str">
        <f t="shared" si="108"/>
        <v>March</v>
      </c>
      <c r="Y595" t="str">
        <f t="shared" si="109"/>
        <v>2015</v>
      </c>
    </row>
    <row r="596" spans="1:25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99"/>
        <v>0.104</v>
      </c>
      <c r="P596" s="8">
        <f t="shared" si="100"/>
        <v>13</v>
      </c>
      <c r="Q596" t="str">
        <f t="shared" si="101"/>
        <v>technology</v>
      </c>
      <c r="R596" t="str">
        <f t="shared" si="102"/>
        <v>web</v>
      </c>
      <c r="S596">
        <f t="shared" si="103"/>
        <v>14</v>
      </c>
      <c r="T596">
        <f t="shared" si="104"/>
        <v>11</v>
      </c>
      <c r="U596">
        <f t="shared" si="105"/>
        <v>3</v>
      </c>
      <c r="V596" s="12">
        <f t="shared" si="106"/>
        <v>42446.780162037037</v>
      </c>
      <c r="W596" s="12">
        <f t="shared" si="107"/>
        <v>42476.780162037037</v>
      </c>
      <c r="X596" s="17" t="str">
        <f t="shared" si="108"/>
        <v>March</v>
      </c>
      <c r="Y596" t="str">
        <f t="shared" si="109"/>
        <v>2016</v>
      </c>
    </row>
    <row r="597" spans="1:25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99"/>
        <v>0.42599999999999999</v>
      </c>
      <c r="P597" s="8">
        <f t="shared" si="100"/>
        <v>53.25</v>
      </c>
      <c r="Q597" t="str">
        <f t="shared" si="101"/>
        <v>technology</v>
      </c>
      <c r="R597" t="str">
        <f t="shared" si="102"/>
        <v>web</v>
      </c>
      <c r="S597">
        <f t="shared" si="103"/>
        <v>14</v>
      </c>
      <c r="T597">
        <f t="shared" si="104"/>
        <v>11</v>
      </c>
      <c r="U597">
        <f t="shared" si="105"/>
        <v>3</v>
      </c>
      <c r="V597" s="12">
        <f t="shared" si="106"/>
        <v>42083.069884259254</v>
      </c>
      <c r="W597" s="12">
        <f t="shared" si="107"/>
        <v>42128.069884259254</v>
      </c>
      <c r="X597" s="17" t="str">
        <f t="shared" si="108"/>
        <v>March</v>
      </c>
      <c r="Y597" t="str">
        <f t="shared" si="109"/>
        <v>2015</v>
      </c>
    </row>
    <row r="598" spans="1:25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99"/>
        <v>0.03</v>
      </c>
      <c r="P598" s="8">
        <f t="shared" si="100"/>
        <v>3</v>
      </c>
      <c r="Q598" t="str">
        <f t="shared" si="101"/>
        <v>technology</v>
      </c>
      <c r="R598" t="str">
        <f t="shared" si="102"/>
        <v>web</v>
      </c>
      <c r="S598">
        <f t="shared" si="103"/>
        <v>14</v>
      </c>
      <c r="T598">
        <f t="shared" si="104"/>
        <v>11</v>
      </c>
      <c r="U598">
        <f t="shared" si="105"/>
        <v>3</v>
      </c>
      <c r="V598" s="12">
        <f t="shared" si="106"/>
        <v>42646.896898148145</v>
      </c>
      <c r="W598" s="12">
        <f t="shared" si="107"/>
        <v>42676.896898148145</v>
      </c>
      <c r="X598" s="17" t="str">
        <f t="shared" si="108"/>
        <v>October</v>
      </c>
      <c r="Y598" t="str">
        <f t="shared" si="109"/>
        <v>2016</v>
      </c>
    </row>
    <row r="599" spans="1:25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99"/>
        <v>0.26666666666666666</v>
      </c>
      <c r="P599" s="8">
        <f t="shared" si="100"/>
        <v>10</v>
      </c>
      <c r="Q599" t="str">
        <f t="shared" si="101"/>
        <v>technology</v>
      </c>
      <c r="R599" t="str">
        <f t="shared" si="102"/>
        <v>web</v>
      </c>
      <c r="S599">
        <f t="shared" si="103"/>
        <v>14</v>
      </c>
      <c r="T599">
        <f t="shared" si="104"/>
        <v>11</v>
      </c>
      <c r="U599">
        <f t="shared" si="105"/>
        <v>3</v>
      </c>
      <c r="V599" s="12">
        <f t="shared" si="106"/>
        <v>42545.705266203702</v>
      </c>
      <c r="W599" s="12">
        <f t="shared" si="107"/>
        <v>42582.666666666672</v>
      </c>
      <c r="X599" s="17" t="str">
        <f t="shared" si="108"/>
        <v>June</v>
      </c>
      <c r="Y599" t="str">
        <f t="shared" si="109"/>
        <v>2016</v>
      </c>
    </row>
    <row r="600" spans="1:25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99"/>
        <v>34</v>
      </c>
      <c r="P600" s="8">
        <f t="shared" si="100"/>
        <v>121.42857142857143</v>
      </c>
      <c r="Q600" t="str">
        <f t="shared" si="101"/>
        <v>technology</v>
      </c>
      <c r="R600" t="str">
        <f t="shared" si="102"/>
        <v>web</v>
      </c>
      <c r="S600">
        <f t="shared" si="103"/>
        <v>14</v>
      </c>
      <c r="T600">
        <f t="shared" si="104"/>
        <v>11</v>
      </c>
      <c r="U600">
        <f t="shared" si="105"/>
        <v>3</v>
      </c>
      <c r="V600" s="12">
        <f t="shared" si="106"/>
        <v>41948.00209490741</v>
      </c>
      <c r="W600" s="12">
        <f t="shared" si="107"/>
        <v>41978.00209490741</v>
      </c>
      <c r="X600" s="17" t="str">
        <f t="shared" si="108"/>
        <v>November</v>
      </c>
      <c r="Y600" t="str">
        <f t="shared" si="109"/>
        <v>2014</v>
      </c>
    </row>
    <row r="601" spans="1:25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99"/>
        <v>6.2E-2</v>
      </c>
      <c r="P601" s="8">
        <f t="shared" si="100"/>
        <v>15.5</v>
      </c>
      <c r="Q601" t="str">
        <f t="shared" si="101"/>
        <v>technology</v>
      </c>
      <c r="R601" t="str">
        <f t="shared" si="102"/>
        <v>web</v>
      </c>
      <c r="S601">
        <f t="shared" si="103"/>
        <v>14</v>
      </c>
      <c r="T601">
        <f t="shared" si="104"/>
        <v>11</v>
      </c>
      <c r="U601">
        <f t="shared" si="105"/>
        <v>3</v>
      </c>
      <c r="V601" s="12">
        <f t="shared" si="106"/>
        <v>42047.812523148154</v>
      </c>
      <c r="W601" s="12">
        <f t="shared" si="107"/>
        <v>42071.636111111111</v>
      </c>
      <c r="X601" s="17" t="str">
        <f t="shared" si="108"/>
        <v>February</v>
      </c>
      <c r="Y601" t="str">
        <f t="shared" si="109"/>
        <v>2015</v>
      </c>
    </row>
    <row r="602" spans="1:25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99"/>
        <v>2</v>
      </c>
      <c r="P602" s="8">
        <f t="shared" si="100"/>
        <v>100</v>
      </c>
      <c r="Q602" t="str">
        <f t="shared" si="101"/>
        <v>technology</v>
      </c>
      <c r="R602" t="str">
        <f t="shared" si="102"/>
        <v>web</v>
      </c>
      <c r="S602">
        <f t="shared" si="103"/>
        <v>14</v>
      </c>
      <c r="T602">
        <f t="shared" si="104"/>
        <v>11</v>
      </c>
      <c r="U602">
        <f t="shared" si="105"/>
        <v>3</v>
      </c>
      <c r="V602" s="12">
        <f t="shared" si="106"/>
        <v>42073.798171296294</v>
      </c>
      <c r="W602" s="12">
        <f t="shared" si="107"/>
        <v>42133.798171296294</v>
      </c>
      <c r="X602" s="17" t="str">
        <f t="shared" si="108"/>
        <v>March</v>
      </c>
      <c r="Y602" t="str">
        <f t="shared" si="109"/>
        <v>2015</v>
      </c>
    </row>
    <row r="603" spans="1:25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99"/>
        <v>1.4000000000000001</v>
      </c>
      <c r="P603" s="8">
        <f t="shared" si="100"/>
        <v>23.333333333333332</v>
      </c>
      <c r="Q603" t="str">
        <f t="shared" si="101"/>
        <v>technology</v>
      </c>
      <c r="R603" t="str">
        <f t="shared" si="102"/>
        <v>web</v>
      </c>
      <c r="S603">
        <f t="shared" si="103"/>
        <v>14</v>
      </c>
      <c r="T603">
        <f t="shared" si="104"/>
        <v>11</v>
      </c>
      <c r="U603">
        <f t="shared" si="105"/>
        <v>3</v>
      </c>
      <c r="V603" s="12">
        <f t="shared" si="106"/>
        <v>41969.858090277776</v>
      </c>
      <c r="W603" s="12">
        <f t="shared" si="107"/>
        <v>41999.858090277776</v>
      </c>
      <c r="X603" s="17" t="str">
        <f t="shared" si="108"/>
        <v>November</v>
      </c>
      <c r="Y603" t="str">
        <f t="shared" si="109"/>
        <v>2014</v>
      </c>
    </row>
    <row r="604" spans="1:25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99"/>
        <v>0</v>
      </c>
      <c r="P604" s="8" t="e">
        <f t="shared" si="100"/>
        <v>#DIV/0!</v>
      </c>
      <c r="Q604" t="str">
        <f t="shared" si="101"/>
        <v>technology</v>
      </c>
      <c r="R604" t="str">
        <f t="shared" si="102"/>
        <v>web</v>
      </c>
      <c r="S604">
        <f t="shared" si="103"/>
        <v>14</v>
      </c>
      <c r="T604">
        <f t="shared" si="104"/>
        <v>11</v>
      </c>
      <c r="U604">
        <f t="shared" si="105"/>
        <v>3</v>
      </c>
      <c r="V604" s="12">
        <f t="shared" si="106"/>
        <v>42143.79415509259</v>
      </c>
      <c r="W604" s="12">
        <f t="shared" si="107"/>
        <v>42173.79415509259</v>
      </c>
      <c r="X604" s="17" t="str">
        <f t="shared" si="108"/>
        <v>May</v>
      </c>
      <c r="Y604" t="str">
        <f t="shared" si="109"/>
        <v>2015</v>
      </c>
    </row>
    <row r="605" spans="1:25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99"/>
        <v>3.9334666666666664</v>
      </c>
      <c r="P605" s="8">
        <f t="shared" si="100"/>
        <v>45.386153846153846</v>
      </c>
      <c r="Q605" t="str">
        <f t="shared" si="101"/>
        <v>technology</v>
      </c>
      <c r="R605" t="str">
        <f t="shared" si="102"/>
        <v>web</v>
      </c>
      <c r="S605">
        <f t="shared" si="103"/>
        <v>14</v>
      </c>
      <c r="T605">
        <f t="shared" si="104"/>
        <v>11</v>
      </c>
      <c r="U605">
        <f t="shared" si="105"/>
        <v>3</v>
      </c>
      <c r="V605" s="12">
        <f t="shared" si="106"/>
        <v>41835.639155092591</v>
      </c>
      <c r="W605" s="12">
        <f t="shared" si="107"/>
        <v>41865.639155092591</v>
      </c>
      <c r="X605" s="17" t="str">
        <f t="shared" si="108"/>
        <v>July</v>
      </c>
      <c r="Y605" t="str">
        <f t="shared" si="109"/>
        <v>2014</v>
      </c>
    </row>
    <row r="606" spans="1:25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99"/>
        <v>0</v>
      </c>
      <c r="P606" s="8" t="e">
        <f t="shared" si="100"/>
        <v>#DIV/0!</v>
      </c>
      <c r="Q606" t="str">
        <f t="shared" si="101"/>
        <v>technology</v>
      </c>
      <c r="R606" t="str">
        <f t="shared" si="102"/>
        <v>web</v>
      </c>
      <c r="S606">
        <f t="shared" si="103"/>
        <v>14</v>
      </c>
      <c r="T606">
        <f t="shared" si="104"/>
        <v>11</v>
      </c>
      <c r="U606">
        <f t="shared" si="105"/>
        <v>3</v>
      </c>
      <c r="V606" s="12">
        <f t="shared" si="106"/>
        <v>41849.035370370373</v>
      </c>
      <c r="W606" s="12">
        <f t="shared" si="107"/>
        <v>41879.035370370373</v>
      </c>
      <c r="X606" s="17" t="str">
        <f t="shared" si="108"/>
        <v>July</v>
      </c>
      <c r="Y606" t="str">
        <f t="shared" si="109"/>
        <v>2014</v>
      </c>
    </row>
    <row r="607" spans="1:25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99"/>
        <v>2.62</v>
      </c>
      <c r="P607" s="8">
        <f t="shared" si="100"/>
        <v>16.375</v>
      </c>
      <c r="Q607" t="str">
        <f t="shared" si="101"/>
        <v>technology</v>
      </c>
      <c r="R607" t="str">
        <f t="shared" si="102"/>
        <v>web</v>
      </c>
      <c r="S607">
        <f t="shared" si="103"/>
        <v>14</v>
      </c>
      <c r="T607">
        <f t="shared" si="104"/>
        <v>11</v>
      </c>
      <c r="U607">
        <f t="shared" si="105"/>
        <v>3</v>
      </c>
      <c r="V607" s="12">
        <f t="shared" si="106"/>
        <v>42194.357731481476</v>
      </c>
      <c r="W607" s="12">
        <f t="shared" si="107"/>
        <v>42239.357731481476</v>
      </c>
      <c r="X607" s="17" t="str">
        <f t="shared" si="108"/>
        <v>July</v>
      </c>
      <c r="Y607" t="str">
        <f t="shared" si="109"/>
        <v>2015</v>
      </c>
    </row>
    <row r="608" spans="1:25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99"/>
        <v>0.2</v>
      </c>
      <c r="P608" s="8">
        <f t="shared" si="100"/>
        <v>10</v>
      </c>
      <c r="Q608" t="str">
        <f t="shared" si="101"/>
        <v>technology</v>
      </c>
      <c r="R608" t="str">
        <f t="shared" si="102"/>
        <v>web</v>
      </c>
      <c r="S608">
        <f t="shared" si="103"/>
        <v>14</v>
      </c>
      <c r="T608">
        <f t="shared" si="104"/>
        <v>11</v>
      </c>
      <c r="U608">
        <f t="shared" si="105"/>
        <v>3</v>
      </c>
      <c r="V608" s="12">
        <f t="shared" si="106"/>
        <v>42102.650567129633</v>
      </c>
      <c r="W608" s="12">
        <f t="shared" si="107"/>
        <v>42148.625</v>
      </c>
      <c r="X608" s="17" t="str">
        <f t="shared" si="108"/>
        <v>April</v>
      </c>
      <c r="Y608" t="str">
        <f t="shared" si="109"/>
        <v>2015</v>
      </c>
    </row>
    <row r="609" spans="1:25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99"/>
        <v>0</v>
      </c>
      <c r="P609" s="8" t="e">
        <f t="shared" si="100"/>
        <v>#DIV/0!</v>
      </c>
      <c r="Q609" t="str">
        <f t="shared" si="101"/>
        <v>technology</v>
      </c>
      <c r="R609" t="str">
        <f t="shared" si="102"/>
        <v>web</v>
      </c>
      <c r="S609">
        <f t="shared" si="103"/>
        <v>14</v>
      </c>
      <c r="T609">
        <f t="shared" si="104"/>
        <v>11</v>
      </c>
      <c r="U609">
        <f t="shared" si="105"/>
        <v>3</v>
      </c>
      <c r="V609" s="12">
        <f t="shared" si="106"/>
        <v>42300.825648148151</v>
      </c>
      <c r="W609" s="12">
        <f t="shared" si="107"/>
        <v>42330.867314814815</v>
      </c>
      <c r="X609" s="17" t="str">
        <f t="shared" si="108"/>
        <v>October</v>
      </c>
      <c r="Y609" t="str">
        <f t="shared" si="109"/>
        <v>2015</v>
      </c>
    </row>
    <row r="610" spans="1:25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99"/>
        <v>0.97400000000000009</v>
      </c>
      <c r="P610" s="8">
        <f t="shared" si="100"/>
        <v>292.2</v>
      </c>
      <c r="Q610" t="str">
        <f t="shared" si="101"/>
        <v>technology</v>
      </c>
      <c r="R610" t="str">
        <f t="shared" si="102"/>
        <v>web</v>
      </c>
      <c r="S610">
        <f t="shared" si="103"/>
        <v>14</v>
      </c>
      <c r="T610">
        <f t="shared" si="104"/>
        <v>11</v>
      </c>
      <c r="U610">
        <f t="shared" si="105"/>
        <v>3</v>
      </c>
      <c r="V610" s="12">
        <f t="shared" si="106"/>
        <v>42140.921064814815</v>
      </c>
      <c r="W610" s="12">
        <f t="shared" si="107"/>
        <v>42170.921064814815</v>
      </c>
      <c r="X610" s="17" t="str">
        <f t="shared" si="108"/>
        <v>May</v>
      </c>
      <c r="Y610" t="str">
        <f t="shared" si="109"/>
        <v>2015</v>
      </c>
    </row>
    <row r="611" spans="1:25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99"/>
        <v>0.64102564102564097</v>
      </c>
      <c r="P611" s="8">
        <f t="shared" si="100"/>
        <v>5</v>
      </c>
      <c r="Q611" t="str">
        <f t="shared" si="101"/>
        <v>technology</v>
      </c>
      <c r="R611" t="str">
        <f t="shared" si="102"/>
        <v>web</v>
      </c>
      <c r="S611">
        <f t="shared" si="103"/>
        <v>14</v>
      </c>
      <c r="T611">
        <f t="shared" si="104"/>
        <v>11</v>
      </c>
      <c r="U611">
        <f t="shared" si="105"/>
        <v>3</v>
      </c>
      <c r="V611" s="12">
        <f t="shared" si="106"/>
        <v>42307.034074074079</v>
      </c>
      <c r="W611" s="12">
        <f t="shared" si="107"/>
        <v>42337.075740740736</v>
      </c>
      <c r="X611" s="17" t="str">
        <f t="shared" si="108"/>
        <v>October</v>
      </c>
      <c r="Y611" t="str">
        <f t="shared" si="109"/>
        <v>2015</v>
      </c>
    </row>
    <row r="612" spans="1:25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99"/>
        <v>0</v>
      </c>
      <c r="P612" s="8" t="e">
        <f t="shared" si="100"/>
        <v>#DIV/0!</v>
      </c>
      <c r="Q612" t="str">
        <f t="shared" si="101"/>
        <v>technology</v>
      </c>
      <c r="R612" t="str">
        <f t="shared" si="102"/>
        <v>web</v>
      </c>
      <c r="S612">
        <f t="shared" si="103"/>
        <v>14</v>
      </c>
      <c r="T612">
        <f t="shared" si="104"/>
        <v>11</v>
      </c>
      <c r="U612">
        <f t="shared" si="105"/>
        <v>3</v>
      </c>
      <c r="V612" s="12">
        <f t="shared" si="106"/>
        <v>42086.83085648148</v>
      </c>
      <c r="W612" s="12">
        <f t="shared" si="107"/>
        <v>42116.83085648148</v>
      </c>
      <c r="X612" s="17" t="str">
        <f t="shared" si="108"/>
        <v>March</v>
      </c>
      <c r="Y612" t="str">
        <f t="shared" si="109"/>
        <v>2015</v>
      </c>
    </row>
    <row r="613" spans="1:25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99"/>
        <v>0</v>
      </c>
      <c r="P613" s="8" t="e">
        <f t="shared" si="100"/>
        <v>#DIV/0!</v>
      </c>
      <c r="Q613" t="str">
        <f t="shared" si="101"/>
        <v>technology</v>
      </c>
      <c r="R613" t="str">
        <f t="shared" si="102"/>
        <v>web</v>
      </c>
      <c r="S613">
        <f t="shared" si="103"/>
        <v>14</v>
      </c>
      <c r="T613">
        <f t="shared" si="104"/>
        <v>11</v>
      </c>
      <c r="U613">
        <f t="shared" si="105"/>
        <v>3</v>
      </c>
      <c r="V613" s="12">
        <f t="shared" si="106"/>
        <v>42328.560613425929</v>
      </c>
      <c r="W613" s="12">
        <f t="shared" si="107"/>
        <v>42388.560613425929</v>
      </c>
      <c r="X613" s="17" t="str">
        <f t="shared" si="108"/>
        <v>November</v>
      </c>
      <c r="Y613" t="str">
        <f t="shared" si="109"/>
        <v>2015</v>
      </c>
    </row>
    <row r="614" spans="1:25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99"/>
        <v>0</v>
      </c>
      <c r="P614" s="8" t="e">
        <f t="shared" si="100"/>
        <v>#DIV/0!</v>
      </c>
      <c r="Q614" t="str">
        <f t="shared" si="101"/>
        <v>technology</v>
      </c>
      <c r="R614" t="str">
        <f t="shared" si="102"/>
        <v>web</v>
      </c>
      <c r="S614">
        <f t="shared" si="103"/>
        <v>14</v>
      </c>
      <c r="T614">
        <f t="shared" si="104"/>
        <v>11</v>
      </c>
      <c r="U614">
        <f t="shared" si="105"/>
        <v>3</v>
      </c>
      <c r="V614" s="12">
        <f t="shared" si="106"/>
        <v>42585.031782407401</v>
      </c>
      <c r="W614" s="12">
        <f t="shared" si="107"/>
        <v>42615.031782407401</v>
      </c>
      <c r="X614" s="17" t="str">
        <f t="shared" si="108"/>
        <v>August</v>
      </c>
      <c r="Y614" t="str">
        <f t="shared" si="109"/>
        <v>2016</v>
      </c>
    </row>
    <row r="615" spans="1:25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99"/>
        <v>21.363333333333333</v>
      </c>
      <c r="P615" s="8">
        <f t="shared" si="100"/>
        <v>105.93388429752066</v>
      </c>
      <c r="Q615" t="str">
        <f t="shared" si="101"/>
        <v>technology</v>
      </c>
      <c r="R615" t="str">
        <f t="shared" si="102"/>
        <v>web</v>
      </c>
      <c r="S615">
        <f t="shared" si="103"/>
        <v>14</v>
      </c>
      <c r="T615">
        <f t="shared" si="104"/>
        <v>11</v>
      </c>
      <c r="U615">
        <f t="shared" si="105"/>
        <v>3</v>
      </c>
      <c r="V615" s="12">
        <f t="shared" si="106"/>
        <v>42247.496759259258</v>
      </c>
      <c r="W615" s="12">
        <f t="shared" si="107"/>
        <v>42278.207638888889</v>
      </c>
      <c r="X615" s="17" t="str">
        <f t="shared" si="108"/>
        <v>August</v>
      </c>
      <c r="Y615" t="str">
        <f t="shared" si="109"/>
        <v>2015</v>
      </c>
    </row>
    <row r="616" spans="1:25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99"/>
        <v>0</v>
      </c>
      <c r="P616" s="8" t="e">
        <f t="shared" si="100"/>
        <v>#DIV/0!</v>
      </c>
      <c r="Q616" t="str">
        <f t="shared" si="101"/>
        <v>technology</v>
      </c>
      <c r="R616" t="str">
        <f t="shared" si="102"/>
        <v>web</v>
      </c>
      <c r="S616">
        <f t="shared" si="103"/>
        <v>14</v>
      </c>
      <c r="T616">
        <f t="shared" si="104"/>
        <v>11</v>
      </c>
      <c r="U616">
        <f t="shared" si="105"/>
        <v>3</v>
      </c>
      <c r="V616" s="12">
        <f t="shared" si="106"/>
        <v>42515.061805555553</v>
      </c>
      <c r="W616" s="12">
        <f t="shared" si="107"/>
        <v>42545.061805555553</v>
      </c>
      <c r="X616" s="17" t="str">
        <f t="shared" si="108"/>
        <v>May</v>
      </c>
      <c r="Y616" t="str">
        <f t="shared" si="109"/>
        <v>2016</v>
      </c>
    </row>
    <row r="617" spans="1:25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99"/>
        <v>0</v>
      </c>
      <c r="P617" s="8" t="e">
        <f t="shared" si="100"/>
        <v>#DIV/0!</v>
      </c>
      <c r="Q617" t="str">
        <f t="shared" si="101"/>
        <v>technology</v>
      </c>
      <c r="R617" t="str">
        <f t="shared" si="102"/>
        <v>web</v>
      </c>
      <c r="S617">
        <f t="shared" si="103"/>
        <v>14</v>
      </c>
      <c r="T617">
        <f t="shared" si="104"/>
        <v>11</v>
      </c>
      <c r="U617">
        <f t="shared" si="105"/>
        <v>3</v>
      </c>
      <c r="V617" s="12">
        <f t="shared" si="106"/>
        <v>42242.122210648144</v>
      </c>
      <c r="W617" s="12">
        <f t="shared" si="107"/>
        <v>42272.122210648144</v>
      </c>
      <c r="X617" s="17" t="str">
        <f t="shared" si="108"/>
        <v>August</v>
      </c>
      <c r="Y617" t="str">
        <f t="shared" si="109"/>
        <v>2015</v>
      </c>
    </row>
    <row r="618" spans="1:25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99"/>
        <v>0</v>
      </c>
      <c r="P618" s="8" t="e">
        <f t="shared" si="100"/>
        <v>#DIV/0!</v>
      </c>
      <c r="Q618" t="str">
        <f t="shared" si="101"/>
        <v>technology</v>
      </c>
      <c r="R618" t="str">
        <f t="shared" si="102"/>
        <v>web</v>
      </c>
      <c r="S618">
        <f t="shared" si="103"/>
        <v>14</v>
      </c>
      <c r="T618">
        <f t="shared" si="104"/>
        <v>11</v>
      </c>
      <c r="U618">
        <f t="shared" si="105"/>
        <v>3</v>
      </c>
      <c r="V618" s="12">
        <f t="shared" si="106"/>
        <v>42761.376238425932</v>
      </c>
      <c r="W618" s="12">
        <f t="shared" si="107"/>
        <v>42791.376238425932</v>
      </c>
      <c r="X618" s="17" t="str">
        <f t="shared" si="108"/>
        <v>January</v>
      </c>
      <c r="Y618" t="str">
        <f t="shared" si="109"/>
        <v>2017</v>
      </c>
    </row>
    <row r="619" spans="1:25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99"/>
        <v>3</v>
      </c>
      <c r="P619" s="8">
        <f t="shared" si="100"/>
        <v>20</v>
      </c>
      <c r="Q619" t="str">
        <f t="shared" si="101"/>
        <v>technology</v>
      </c>
      <c r="R619" t="str">
        <f t="shared" si="102"/>
        <v>web</v>
      </c>
      <c r="S619">
        <f t="shared" si="103"/>
        <v>14</v>
      </c>
      <c r="T619">
        <f t="shared" si="104"/>
        <v>11</v>
      </c>
      <c r="U619">
        <f t="shared" si="105"/>
        <v>3</v>
      </c>
      <c r="V619" s="12">
        <f t="shared" si="106"/>
        <v>42087.343090277776</v>
      </c>
      <c r="W619" s="12">
        <f t="shared" si="107"/>
        <v>42132.343090277776</v>
      </c>
      <c r="X619" s="17" t="str">
        <f t="shared" si="108"/>
        <v>March</v>
      </c>
      <c r="Y619" t="str">
        <f t="shared" si="109"/>
        <v>2015</v>
      </c>
    </row>
    <row r="620" spans="1:25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99"/>
        <v>0</v>
      </c>
      <c r="P620" s="8" t="e">
        <f t="shared" si="100"/>
        <v>#DIV/0!</v>
      </c>
      <c r="Q620" t="str">
        <f t="shared" si="101"/>
        <v>technology</v>
      </c>
      <c r="R620" t="str">
        <f t="shared" si="102"/>
        <v>web</v>
      </c>
      <c r="S620">
        <f t="shared" si="103"/>
        <v>14</v>
      </c>
      <c r="T620">
        <f t="shared" si="104"/>
        <v>11</v>
      </c>
      <c r="U620">
        <f t="shared" si="105"/>
        <v>3</v>
      </c>
      <c r="V620" s="12">
        <f t="shared" si="106"/>
        <v>42317.810219907406</v>
      </c>
      <c r="W620" s="12">
        <f t="shared" si="107"/>
        <v>42347.810219907406</v>
      </c>
      <c r="X620" s="17" t="str">
        <f t="shared" si="108"/>
        <v>November</v>
      </c>
      <c r="Y620" t="str">
        <f t="shared" si="109"/>
        <v>2015</v>
      </c>
    </row>
    <row r="621" spans="1:25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99"/>
        <v>3.9999999999999996E-5</v>
      </c>
      <c r="P621" s="8">
        <f t="shared" si="100"/>
        <v>1</v>
      </c>
      <c r="Q621" t="str">
        <f t="shared" si="101"/>
        <v>technology</v>
      </c>
      <c r="R621" t="str">
        <f t="shared" si="102"/>
        <v>web</v>
      </c>
      <c r="S621">
        <f t="shared" si="103"/>
        <v>14</v>
      </c>
      <c r="T621">
        <f t="shared" si="104"/>
        <v>11</v>
      </c>
      <c r="U621">
        <f t="shared" si="105"/>
        <v>3</v>
      </c>
      <c r="V621" s="12">
        <f t="shared" si="106"/>
        <v>41908.650347222225</v>
      </c>
      <c r="W621" s="12">
        <f t="shared" si="107"/>
        <v>41968.692013888889</v>
      </c>
      <c r="X621" s="17" t="str">
        <f t="shared" si="108"/>
        <v>September</v>
      </c>
      <c r="Y621" t="str">
        <f t="shared" si="109"/>
        <v>2014</v>
      </c>
    </row>
    <row r="622" spans="1:25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99"/>
        <v>1</v>
      </c>
      <c r="P622" s="8">
        <f t="shared" si="100"/>
        <v>300</v>
      </c>
      <c r="Q622" t="str">
        <f t="shared" si="101"/>
        <v>technology</v>
      </c>
      <c r="R622" t="str">
        <f t="shared" si="102"/>
        <v>web</v>
      </c>
      <c r="S622">
        <f t="shared" si="103"/>
        <v>14</v>
      </c>
      <c r="T622">
        <f t="shared" si="104"/>
        <v>11</v>
      </c>
      <c r="U622">
        <f t="shared" si="105"/>
        <v>3</v>
      </c>
      <c r="V622" s="12">
        <f t="shared" si="106"/>
        <v>41831.716874999998</v>
      </c>
      <c r="W622" s="12">
        <f t="shared" si="107"/>
        <v>41876.716874999998</v>
      </c>
      <c r="X622" s="17" t="str">
        <f t="shared" si="108"/>
        <v>July</v>
      </c>
      <c r="Y622" t="str">
        <f t="shared" si="109"/>
        <v>2014</v>
      </c>
    </row>
    <row r="623" spans="1:25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99"/>
        <v>1.044</v>
      </c>
      <c r="P623" s="8">
        <f t="shared" si="100"/>
        <v>87</v>
      </c>
      <c r="Q623" t="str">
        <f t="shared" si="101"/>
        <v>technology</v>
      </c>
      <c r="R623" t="str">
        <f t="shared" si="102"/>
        <v>web</v>
      </c>
      <c r="S623">
        <f t="shared" si="103"/>
        <v>14</v>
      </c>
      <c r="T623">
        <f t="shared" si="104"/>
        <v>11</v>
      </c>
      <c r="U623">
        <f t="shared" si="105"/>
        <v>3</v>
      </c>
      <c r="V623" s="12">
        <f t="shared" si="106"/>
        <v>42528.987696759257</v>
      </c>
      <c r="W623" s="12">
        <f t="shared" si="107"/>
        <v>42558.987696759257</v>
      </c>
      <c r="X623" s="17" t="str">
        <f t="shared" si="108"/>
        <v>June</v>
      </c>
      <c r="Y623" t="str">
        <f t="shared" si="109"/>
        <v>2016</v>
      </c>
    </row>
    <row r="624" spans="1:25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99"/>
        <v>5.6833333333333336</v>
      </c>
      <c r="P624" s="8">
        <f t="shared" si="100"/>
        <v>37.888888888888886</v>
      </c>
      <c r="Q624" t="str">
        <f t="shared" si="101"/>
        <v>technology</v>
      </c>
      <c r="R624" t="str">
        <f t="shared" si="102"/>
        <v>web</v>
      </c>
      <c r="S624">
        <f t="shared" si="103"/>
        <v>14</v>
      </c>
      <c r="T624">
        <f t="shared" si="104"/>
        <v>11</v>
      </c>
      <c r="U624">
        <f t="shared" si="105"/>
        <v>3</v>
      </c>
      <c r="V624" s="12">
        <f t="shared" si="106"/>
        <v>42532.774745370371</v>
      </c>
      <c r="W624" s="12">
        <f t="shared" si="107"/>
        <v>42552.774745370371</v>
      </c>
      <c r="X624" s="17" t="str">
        <f t="shared" si="108"/>
        <v>June</v>
      </c>
      <c r="Y624" t="str">
        <f t="shared" si="109"/>
        <v>2016</v>
      </c>
    </row>
    <row r="625" spans="1:25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99"/>
        <v>0</v>
      </c>
      <c r="P625" s="8" t="e">
        <f t="shared" si="100"/>
        <v>#DIV/0!</v>
      </c>
      <c r="Q625" t="str">
        <f t="shared" si="101"/>
        <v>technology</v>
      </c>
      <c r="R625" t="str">
        <f t="shared" si="102"/>
        <v>web</v>
      </c>
      <c r="S625">
        <f t="shared" si="103"/>
        <v>14</v>
      </c>
      <c r="T625">
        <f t="shared" si="104"/>
        <v>11</v>
      </c>
      <c r="U625">
        <f t="shared" si="105"/>
        <v>3</v>
      </c>
      <c r="V625" s="12">
        <f t="shared" si="106"/>
        <v>42122.009224537032</v>
      </c>
      <c r="W625" s="12">
        <f t="shared" si="107"/>
        <v>42152.009224537032</v>
      </c>
      <c r="X625" s="17" t="str">
        <f t="shared" si="108"/>
        <v>April</v>
      </c>
      <c r="Y625" t="str">
        <f t="shared" si="109"/>
        <v>2015</v>
      </c>
    </row>
    <row r="626" spans="1:25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99"/>
        <v>0</v>
      </c>
      <c r="P626" s="8" t="e">
        <f t="shared" si="100"/>
        <v>#DIV/0!</v>
      </c>
      <c r="Q626" t="str">
        <f t="shared" si="101"/>
        <v>technology</v>
      </c>
      <c r="R626" t="str">
        <f t="shared" si="102"/>
        <v>web</v>
      </c>
      <c r="S626">
        <f t="shared" si="103"/>
        <v>14</v>
      </c>
      <c r="T626">
        <f t="shared" si="104"/>
        <v>11</v>
      </c>
      <c r="U626">
        <f t="shared" si="105"/>
        <v>3</v>
      </c>
      <c r="V626" s="12">
        <f t="shared" si="106"/>
        <v>42108.988900462966</v>
      </c>
      <c r="W626" s="12">
        <f t="shared" si="107"/>
        <v>42138.988900462966</v>
      </c>
      <c r="X626" s="17" t="str">
        <f t="shared" si="108"/>
        <v>April</v>
      </c>
      <c r="Y626" t="str">
        <f t="shared" si="109"/>
        <v>2015</v>
      </c>
    </row>
    <row r="627" spans="1:25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99"/>
        <v>0</v>
      </c>
      <c r="P627" s="8" t="e">
        <f t="shared" si="100"/>
        <v>#DIV/0!</v>
      </c>
      <c r="Q627" t="str">
        <f t="shared" si="101"/>
        <v>technology</v>
      </c>
      <c r="R627" t="str">
        <f t="shared" si="102"/>
        <v>web</v>
      </c>
      <c r="S627">
        <f t="shared" si="103"/>
        <v>14</v>
      </c>
      <c r="T627">
        <f t="shared" si="104"/>
        <v>11</v>
      </c>
      <c r="U627">
        <f t="shared" si="105"/>
        <v>3</v>
      </c>
      <c r="V627" s="12">
        <f t="shared" si="106"/>
        <v>42790.895567129628</v>
      </c>
      <c r="W627" s="12">
        <f t="shared" si="107"/>
        <v>42820.853900462964</v>
      </c>
      <c r="X627" s="17" t="str">
        <f t="shared" si="108"/>
        <v>February</v>
      </c>
      <c r="Y627" t="str">
        <f t="shared" si="109"/>
        <v>2017</v>
      </c>
    </row>
    <row r="628" spans="1:25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99"/>
        <v>17.380000000000003</v>
      </c>
      <c r="P628" s="8">
        <f t="shared" si="100"/>
        <v>111.41025641025641</v>
      </c>
      <c r="Q628" t="str">
        <f t="shared" si="101"/>
        <v>technology</v>
      </c>
      <c r="R628" t="str">
        <f t="shared" si="102"/>
        <v>web</v>
      </c>
      <c r="S628">
        <f t="shared" si="103"/>
        <v>14</v>
      </c>
      <c r="T628">
        <f t="shared" si="104"/>
        <v>11</v>
      </c>
      <c r="U628">
        <f t="shared" si="105"/>
        <v>3</v>
      </c>
      <c r="V628" s="12">
        <f t="shared" si="106"/>
        <v>42198.559479166666</v>
      </c>
      <c r="W628" s="12">
        <f t="shared" si="107"/>
        <v>42231.556944444441</v>
      </c>
      <c r="X628" s="17" t="str">
        <f t="shared" si="108"/>
        <v>July</v>
      </c>
      <c r="Y628" t="str">
        <f t="shared" si="109"/>
        <v>2015</v>
      </c>
    </row>
    <row r="629" spans="1:25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99"/>
        <v>0.02</v>
      </c>
      <c r="P629" s="8">
        <f t="shared" si="100"/>
        <v>90</v>
      </c>
      <c r="Q629" t="str">
        <f t="shared" si="101"/>
        <v>technology</v>
      </c>
      <c r="R629" t="str">
        <f t="shared" si="102"/>
        <v>web</v>
      </c>
      <c r="S629">
        <f t="shared" si="103"/>
        <v>14</v>
      </c>
      <c r="T629">
        <f t="shared" si="104"/>
        <v>11</v>
      </c>
      <c r="U629">
        <f t="shared" si="105"/>
        <v>3</v>
      </c>
      <c r="V629" s="12">
        <f t="shared" si="106"/>
        <v>42384.306840277779</v>
      </c>
      <c r="W629" s="12">
        <f t="shared" si="107"/>
        <v>42443.958333333328</v>
      </c>
      <c r="X629" s="17" t="str">
        <f t="shared" si="108"/>
        <v>January</v>
      </c>
      <c r="Y629" t="str">
        <f t="shared" si="109"/>
        <v>2016</v>
      </c>
    </row>
    <row r="630" spans="1:25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99"/>
        <v>0</v>
      </c>
      <c r="P630" s="8" t="e">
        <f t="shared" si="100"/>
        <v>#DIV/0!</v>
      </c>
      <c r="Q630" t="str">
        <f t="shared" si="101"/>
        <v>technology</v>
      </c>
      <c r="R630" t="str">
        <f t="shared" si="102"/>
        <v>web</v>
      </c>
      <c r="S630">
        <f t="shared" si="103"/>
        <v>14</v>
      </c>
      <c r="T630">
        <f t="shared" si="104"/>
        <v>11</v>
      </c>
      <c r="U630">
        <f t="shared" si="105"/>
        <v>3</v>
      </c>
      <c r="V630" s="12">
        <f t="shared" si="106"/>
        <v>41803.692789351851</v>
      </c>
      <c r="W630" s="12">
        <f t="shared" si="107"/>
        <v>41833.692789351851</v>
      </c>
      <c r="X630" s="17" t="str">
        <f t="shared" si="108"/>
        <v>June</v>
      </c>
      <c r="Y630" t="str">
        <f t="shared" si="109"/>
        <v>2014</v>
      </c>
    </row>
    <row r="631" spans="1:25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99"/>
        <v>0.17500000000000002</v>
      </c>
      <c r="P631" s="8">
        <f t="shared" si="100"/>
        <v>116.66666666666667</v>
      </c>
      <c r="Q631" t="str">
        <f t="shared" si="101"/>
        <v>technology</v>
      </c>
      <c r="R631" t="str">
        <f t="shared" si="102"/>
        <v>web</v>
      </c>
      <c r="S631">
        <f t="shared" si="103"/>
        <v>14</v>
      </c>
      <c r="T631">
        <f t="shared" si="104"/>
        <v>11</v>
      </c>
      <c r="U631">
        <f t="shared" si="105"/>
        <v>3</v>
      </c>
      <c r="V631" s="12">
        <f t="shared" si="106"/>
        <v>42474.637824074074</v>
      </c>
      <c r="W631" s="12">
        <f t="shared" si="107"/>
        <v>42504.637824074074</v>
      </c>
      <c r="X631" s="17" t="str">
        <f t="shared" si="108"/>
        <v>April</v>
      </c>
      <c r="Y631" t="str">
        <f t="shared" si="109"/>
        <v>2016</v>
      </c>
    </row>
    <row r="632" spans="1:25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99"/>
        <v>8.3340278356529712E-2</v>
      </c>
      <c r="P632" s="8">
        <f t="shared" si="100"/>
        <v>10</v>
      </c>
      <c r="Q632" t="str">
        <f t="shared" si="101"/>
        <v>technology</v>
      </c>
      <c r="R632" t="str">
        <f t="shared" si="102"/>
        <v>web</v>
      </c>
      <c r="S632">
        <f t="shared" si="103"/>
        <v>14</v>
      </c>
      <c r="T632">
        <f t="shared" si="104"/>
        <v>11</v>
      </c>
      <c r="U632">
        <f t="shared" si="105"/>
        <v>3</v>
      </c>
      <c r="V632" s="12">
        <f t="shared" si="106"/>
        <v>42223.619456018518</v>
      </c>
      <c r="W632" s="12">
        <f t="shared" si="107"/>
        <v>42253.215277777781</v>
      </c>
      <c r="X632" s="17" t="str">
        <f t="shared" si="108"/>
        <v>August</v>
      </c>
      <c r="Y632" t="str">
        <f t="shared" si="109"/>
        <v>2015</v>
      </c>
    </row>
    <row r="633" spans="1:25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99"/>
        <v>1.38</v>
      </c>
      <c r="P633" s="8">
        <f t="shared" si="100"/>
        <v>76.666666666666671</v>
      </c>
      <c r="Q633" t="str">
        <f t="shared" si="101"/>
        <v>technology</v>
      </c>
      <c r="R633" t="str">
        <f t="shared" si="102"/>
        <v>web</v>
      </c>
      <c r="S633">
        <f t="shared" si="103"/>
        <v>14</v>
      </c>
      <c r="T633">
        <f t="shared" si="104"/>
        <v>11</v>
      </c>
      <c r="U633">
        <f t="shared" si="105"/>
        <v>3</v>
      </c>
      <c r="V633" s="12">
        <f t="shared" si="106"/>
        <v>42489.772326388891</v>
      </c>
      <c r="W633" s="12">
        <f t="shared" si="107"/>
        <v>42518.772326388891</v>
      </c>
      <c r="X633" s="17" t="str">
        <f t="shared" si="108"/>
        <v>April</v>
      </c>
      <c r="Y633" t="str">
        <f t="shared" si="109"/>
        <v>2016</v>
      </c>
    </row>
    <row r="634" spans="1:25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99"/>
        <v>0</v>
      </c>
      <c r="P634" s="8" t="e">
        <f t="shared" si="100"/>
        <v>#DIV/0!</v>
      </c>
      <c r="Q634" t="str">
        <f t="shared" si="101"/>
        <v>technology</v>
      </c>
      <c r="R634" t="str">
        <f t="shared" si="102"/>
        <v>web</v>
      </c>
      <c r="S634">
        <f t="shared" si="103"/>
        <v>14</v>
      </c>
      <c r="T634">
        <f t="shared" si="104"/>
        <v>11</v>
      </c>
      <c r="U634">
        <f t="shared" si="105"/>
        <v>3</v>
      </c>
      <c r="V634" s="12">
        <f t="shared" si="106"/>
        <v>42303.659317129626</v>
      </c>
      <c r="W634" s="12">
        <f t="shared" si="107"/>
        <v>42333.700983796298</v>
      </c>
      <c r="X634" s="17" t="str">
        <f t="shared" si="108"/>
        <v>October</v>
      </c>
      <c r="Y634" t="str">
        <f t="shared" si="109"/>
        <v>2015</v>
      </c>
    </row>
    <row r="635" spans="1:25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99"/>
        <v>12.45</v>
      </c>
      <c r="P635" s="8">
        <f t="shared" si="100"/>
        <v>49.8</v>
      </c>
      <c r="Q635" t="str">
        <f t="shared" si="101"/>
        <v>technology</v>
      </c>
      <c r="R635" t="str">
        <f t="shared" si="102"/>
        <v>web</v>
      </c>
      <c r="S635">
        <f t="shared" si="103"/>
        <v>14</v>
      </c>
      <c r="T635">
        <f t="shared" si="104"/>
        <v>11</v>
      </c>
      <c r="U635">
        <f t="shared" si="105"/>
        <v>3</v>
      </c>
      <c r="V635" s="12">
        <f t="shared" si="106"/>
        <v>42507.29932870371</v>
      </c>
      <c r="W635" s="12">
        <f t="shared" si="107"/>
        <v>42538.958333333328</v>
      </c>
      <c r="X635" s="17" t="str">
        <f t="shared" si="108"/>
        <v>May</v>
      </c>
      <c r="Y635" t="str">
        <f t="shared" si="109"/>
        <v>2016</v>
      </c>
    </row>
    <row r="636" spans="1:25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99"/>
        <v>0.02</v>
      </c>
      <c r="P636" s="8">
        <f t="shared" si="100"/>
        <v>1</v>
      </c>
      <c r="Q636" t="str">
        <f t="shared" si="101"/>
        <v>technology</v>
      </c>
      <c r="R636" t="str">
        <f t="shared" si="102"/>
        <v>web</v>
      </c>
      <c r="S636">
        <f t="shared" si="103"/>
        <v>14</v>
      </c>
      <c r="T636">
        <f t="shared" si="104"/>
        <v>11</v>
      </c>
      <c r="U636">
        <f t="shared" si="105"/>
        <v>3</v>
      </c>
      <c r="V636" s="12">
        <f t="shared" si="106"/>
        <v>42031.928576388891</v>
      </c>
      <c r="W636" s="12">
        <f t="shared" si="107"/>
        <v>42061.928576388891</v>
      </c>
      <c r="X636" s="17" t="str">
        <f t="shared" si="108"/>
        <v>January</v>
      </c>
      <c r="Y636" t="str">
        <f t="shared" si="109"/>
        <v>2015</v>
      </c>
    </row>
    <row r="637" spans="1:25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99"/>
        <v>8.0000000000000002E-3</v>
      </c>
      <c r="P637" s="8">
        <f t="shared" si="100"/>
        <v>2</v>
      </c>
      <c r="Q637" t="str">
        <f t="shared" si="101"/>
        <v>technology</v>
      </c>
      <c r="R637" t="str">
        <f t="shared" si="102"/>
        <v>web</v>
      </c>
      <c r="S637">
        <f t="shared" si="103"/>
        <v>14</v>
      </c>
      <c r="T637">
        <f t="shared" si="104"/>
        <v>11</v>
      </c>
      <c r="U637">
        <f t="shared" si="105"/>
        <v>3</v>
      </c>
      <c r="V637" s="12">
        <f t="shared" si="106"/>
        <v>42076.092152777783</v>
      </c>
      <c r="W637" s="12">
        <f t="shared" si="107"/>
        <v>42106.092152777783</v>
      </c>
      <c r="X637" s="17" t="str">
        <f t="shared" si="108"/>
        <v>March</v>
      </c>
      <c r="Y637" t="str">
        <f t="shared" si="109"/>
        <v>2015</v>
      </c>
    </row>
    <row r="638" spans="1:25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99"/>
        <v>0.2</v>
      </c>
      <c r="P638" s="8">
        <f t="shared" si="100"/>
        <v>4</v>
      </c>
      <c r="Q638" t="str">
        <f t="shared" si="101"/>
        <v>technology</v>
      </c>
      <c r="R638" t="str">
        <f t="shared" si="102"/>
        <v>web</v>
      </c>
      <c r="S638">
        <f t="shared" si="103"/>
        <v>14</v>
      </c>
      <c r="T638">
        <f t="shared" si="104"/>
        <v>11</v>
      </c>
      <c r="U638">
        <f t="shared" si="105"/>
        <v>3</v>
      </c>
      <c r="V638" s="12">
        <f t="shared" si="106"/>
        <v>42131.455439814818</v>
      </c>
      <c r="W638" s="12">
        <f t="shared" si="107"/>
        <v>42161.44930555555</v>
      </c>
      <c r="X638" s="17" t="str">
        <f t="shared" si="108"/>
        <v>May</v>
      </c>
      <c r="Y638" t="str">
        <f t="shared" si="109"/>
        <v>2015</v>
      </c>
    </row>
    <row r="639" spans="1:25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99"/>
        <v>0</v>
      </c>
      <c r="P639" s="8" t="e">
        <f t="shared" si="100"/>
        <v>#DIV/0!</v>
      </c>
      <c r="Q639" t="str">
        <f t="shared" si="101"/>
        <v>technology</v>
      </c>
      <c r="R639" t="str">
        <f t="shared" si="102"/>
        <v>web</v>
      </c>
      <c r="S639">
        <f t="shared" si="103"/>
        <v>14</v>
      </c>
      <c r="T639">
        <f t="shared" si="104"/>
        <v>11</v>
      </c>
      <c r="U639">
        <f t="shared" si="105"/>
        <v>3</v>
      </c>
      <c r="V639" s="12">
        <f t="shared" si="106"/>
        <v>42762.962013888886</v>
      </c>
      <c r="W639" s="12">
        <f t="shared" si="107"/>
        <v>42791.961111111115</v>
      </c>
      <c r="X639" s="17" t="str">
        <f t="shared" si="108"/>
        <v>January</v>
      </c>
      <c r="Y639" t="str">
        <f t="shared" si="109"/>
        <v>2017</v>
      </c>
    </row>
    <row r="640" spans="1:25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99"/>
        <v>9.0000000000000011E-3</v>
      </c>
      <c r="P640" s="8">
        <f t="shared" si="100"/>
        <v>3</v>
      </c>
      <c r="Q640" t="str">
        <f t="shared" si="101"/>
        <v>technology</v>
      </c>
      <c r="R640" t="str">
        <f t="shared" si="102"/>
        <v>web</v>
      </c>
      <c r="S640">
        <f t="shared" si="103"/>
        <v>14</v>
      </c>
      <c r="T640">
        <f t="shared" si="104"/>
        <v>11</v>
      </c>
      <c r="U640">
        <f t="shared" si="105"/>
        <v>3</v>
      </c>
      <c r="V640" s="12">
        <f t="shared" si="106"/>
        <v>42759.593310185184</v>
      </c>
      <c r="W640" s="12">
        <f t="shared" si="107"/>
        <v>42819.55164351852</v>
      </c>
      <c r="X640" s="17" t="str">
        <f t="shared" si="108"/>
        <v>January</v>
      </c>
      <c r="Y640" t="str">
        <f t="shared" si="109"/>
        <v>2017</v>
      </c>
    </row>
    <row r="641" spans="1:25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99"/>
        <v>9.9999999999999991E-5</v>
      </c>
      <c r="P641" s="8">
        <f t="shared" si="100"/>
        <v>1</v>
      </c>
      <c r="Q641" t="str">
        <f t="shared" si="101"/>
        <v>technology</v>
      </c>
      <c r="R641" t="str">
        <f t="shared" si="102"/>
        <v>web</v>
      </c>
      <c r="S641">
        <f t="shared" si="103"/>
        <v>14</v>
      </c>
      <c r="T641">
        <f t="shared" si="104"/>
        <v>11</v>
      </c>
      <c r="U641">
        <f t="shared" si="105"/>
        <v>3</v>
      </c>
      <c r="V641" s="12">
        <f t="shared" si="106"/>
        <v>41865.583275462966</v>
      </c>
      <c r="W641" s="12">
        <f t="shared" si="107"/>
        <v>41925.583275462966</v>
      </c>
      <c r="X641" s="17" t="str">
        <f t="shared" si="108"/>
        <v>August</v>
      </c>
      <c r="Y641" t="str">
        <f t="shared" si="109"/>
        <v>2014</v>
      </c>
    </row>
    <row r="642" spans="1:25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110">E642/D642*100</f>
        <v>144.28571428571428</v>
      </c>
      <c r="P642" s="8">
        <f t="shared" ref="P642:P705" si="111">E642/L642</f>
        <v>50.5</v>
      </c>
      <c r="Q642" t="str">
        <f t="shared" ref="Q642:Q705" si="112">LEFT(N642,T642-1)</f>
        <v>technology</v>
      </c>
      <c r="R642" t="str">
        <f t="shared" ref="R642:R705" si="113">RIGHT(N642,U642)</f>
        <v>wearables</v>
      </c>
      <c r="S642">
        <f t="shared" ref="S642:S705" si="114">LEN(N642)</f>
        <v>20</v>
      </c>
      <c r="T642">
        <f t="shared" ref="T642:T705" si="115">FIND("/",N642)</f>
        <v>11</v>
      </c>
      <c r="U642">
        <f t="shared" ref="U642:U705" si="116">S642-T642</f>
        <v>9</v>
      </c>
      <c r="V642" s="12">
        <f t="shared" ref="V642:V705" si="117">(((J642/60)/60)/24)+DATE(1970,1,1)</f>
        <v>42683.420312500006</v>
      </c>
      <c r="W642" s="12">
        <f t="shared" ref="W642:W705" si="118">(((I642/60)/60)/24)+DATE(1970,1,1)</f>
        <v>42698.958333333328</v>
      </c>
      <c r="X642" s="17" t="str">
        <f t="shared" ref="X642:X705" si="119">TEXT(V642,"mmmm")</f>
        <v>November</v>
      </c>
      <c r="Y642" t="str">
        <f t="shared" ref="Y642:Y705" si="120">TEXT(V642,"yyyy")</f>
        <v>2016</v>
      </c>
    </row>
    <row r="643" spans="1:25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110"/>
        <v>119.16249999999999</v>
      </c>
      <c r="P643" s="8">
        <f t="shared" si="111"/>
        <v>151.31746031746033</v>
      </c>
      <c r="Q643" t="str">
        <f t="shared" si="112"/>
        <v>technology</v>
      </c>
      <c r="R643" t="str">
        <f t="shared" si="113"/>
        <v>wearables</v>
      </c>
      <c r="S643">
        <f t="shared" si="114"/>
        <v>20</v>
      </c>
      <c r="T643">
        <f t="shared" si="115"/>
        <v>11</v>
      </c>
      <c r="U643">
        <f t="shared" si="116"/>
        <v>9</v>
      </c>
      <c r="V643" s="12">
        <f t="shared" si="117"/>
        <v>42199.57</v>
      </c>
      <c r="W643" s="12">
        <f t="shared" si="118"/>
        <v>42229.57</v>
      </c>
      <c r="X643" s="17" t="str">
        <f t="shared" si="119"/>
        <v>July</v>
      </c>
      <c r="Y643" t="str">
        <f t="shared" si="120"/>
        <v>2015</v>
      </c>
    </row>
    <row r="644" spans="1:25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110"/>
        <v>1460.4850000000001</v>
      </c>
      <c r="P644" s="8">
        <f t="shared" si="111"/>
        <v>134.3592456301748</v>
      </c>
      <c r="Q644" t="str">
        <f t="shared" si="112"/>
        <v>technology</v>
      </c>
      <c r="R644" t="str">
        <f t="shared" si="113"/>
        <v>wearables</v>
      </c>
      <c r="S644">
        <f t="shared" si="114"/>
        <v>20</v>
      </c>
      <c r="T644">
        <f t="shared" si="115"/>
        <v>11</v>
      </c>
      <c r="U644">
        <f t="shared" si="116"/>
        <v>9</v>
      </c>
      <c r="V644" s="12">
        <f t="shared" si="117"/>
        <v>42199.651319444441</v>
      </c>
      <c r="W644" s="12">
        <f t="shared" si="118"/>
        <v>42235.651319444441</v>
      </c>
      <c r="X644" s="17" t="str">
        <f t="shared" si="119"/>
        <v>July</v>
      </c>
      <c r="Y644" t="str">
        <f t="shared" si="120"/>
        <v>2015</v>
      </c>
    </row>
    <row r="645" spans="1:25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110"/>
        <v>105.80799999999999</v>
      </c>
      <c r="P645" s="8">
        <f t="shared" si="111"/>
        <v>174.02631578947367</v>
      </c>
      <c r="Q645" t="str">
        <f t="shared" si="112"/>
        <v>technology</v>
      </c>
      <c r="R645" t="str">
        <f t="shared" si="113"/>
        <v>wearables</v>
      </c>
      <c r="S645">
        <f t="shared" si="114"/>
        <v>20</v>
      </c>
      <c r="T645">
        <f t="shared" si="115"/>
        <v>11</v>
      </c>
      <c r="U645">
        <f t="shared" si="116"/>
        <v>9</v>
      </c>
      <c r="V645" s="12">
        <f t="shared" si="117"/>
        <v>42100.642071759255</v>
      </c>
      <c r="W645" s="12">
        <f t="shared" si="118"/>
        <v>42155.642071759255</v>
      </c>
      <c r="X645" s="17" t="str">
        <f t="shared" si="119"/>
        <v>April</v>
      </c>
      <c r="Y645" t="str">
        <f t="shared" si="120"/>
        <v>2015</v>
      </c>
    </row>
    <row r="646" spans="1:25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110"/>
        <v>300.11791999999997</v>
      </c>
      <c r="P646" s="8">
        <f t="shared" si="111"/>
        <v>73.486268364348675</v>
      </c>
      <c r="Q646" t="str">
        <f t="shared" si="112"/>
        <v>technology</v>
      </c>
      <c r="R646" t="str">
        <f t="shared" si="113"/>
        <v>wearables</v>
      </c>
      <c r="S646">
        <f t="shared" si="114"/>
        <v>20</v>
      </c>
      <c r="T646">
        <f t="shared" si="115"/>
        <v>11</v>
      </c>
      <c r="U646">
        <f t="shared" si="116"/>
        <v>9</v>
      </c>
      <c r="V646" s="12">
        <f t="shared" si="117"/>
        <v>41898.665960648148</v>
      </c>
      <c r="W646" s="12">
        <f t="shared" si="118"/>
        <v>41941.041666666664</v>
      </c>
      <c r="X646" s="17" t="str">
        <f t="shared" si="119"/>
        <v>September</v>
      </c>
      <c r="Y646" t="str">
        <f t="shared" si="120"/>
        <v>2014</v>
      </c>
    </row>
    <row r="647" spans="1:25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110"/>
        <v>278.7</v>
      </c>
      <c r="P647" s="8">
        <f t="shared" si="111"/>
        <v>23.518987341772153</v>
      </c>
      <c r="Q647" t="str">
        <f t="shared" si="112"/>
        <v>technology</v>
      </c>
      <c r="R647" t="str">
        <f t="shared" si="113"/>
        <v>wearables</v>
      </c>
      <c r="S647">
        <f t="shared" si="114"/>
        <v>20</v>
      </c>
      <c r="T647">
        <f t="shared" si="115"/>
        <v>11</v>
      </c>
      <c r="U647">
        <f t="shared" si="116"/>
        <v>9</v>
      </c>
      <c r="V647" s="12">
        <f t="shared" si="117"/>
        <v>42564.026319444441</v>
      </c>
      <c r="W647" s="12">
        <f t="shared" si="118"/>
        <v>42594.026319444441</v>
      </c>
      <c r="X647" s="17" t="str">
        <f t="shared" si="119"/>
        <v>July</v>
      </c>
      <c r="Y647" t="str">
        <f t="shared" si="120"/>
        <v>2016</v>
      </c>
    </row>
    <row r="648" spans="1:25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110"/>
        <v>131.87625</v>
      </c>
      <c r="P648" s="8">
        <f t="shared" si="111"/>
        <v>39.074444444444445</v>
      </c>
      <c r="Q648" t="str">
        <f t="shared" si="112"/>
        <v>technology</v>
      </c>
      <c r="R648" t="str">
        <f t="shared" si="113"/>
        <v>wearables</v>
      </c>
      <c r="S648">
        <f t="shared" si="114"/>
        <v>20</v>
      </c>
      <c r="T648">
        <f t="shared" si="115"/>
        <v>11</v>
      </c>
      <c r="U648">
        <f t="shared" si="116"/>
        <v>9</v>
      </c>
      <c r="V648" s="12">
        <f t="shared" si="117"/>
        <v>41832.852627314816</v>
      </c>
      <c r="W648" s="12">
        <f t="shared" si="118"/>
        <v>41862.852627314816</v>
      </c>
      <c r="X648" s="17" t="str">
        <f t="shared" si="119"/>
        <v>July</v>
      </c>
      <c r="Y648" t="str">
        <f t="shared" si="120"/>
        <v>2014</v>
      </c>
    </row>
    <row r="649" spans="1:25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110"/>
        <v>107.05</v>
      </c>
      <c r="P649" s="8">
        <f t="shared" si="111"/>
        <v>125.94117647058823</v>
      </c>
      <c r="Q649" t="str">
        <f t="shared" si="112"/>
        <v>technology</v>
      </c>
      <c r="R649" t="str">
        <f t="shared" si="113"/>
        <v>wearables</v>
      </c>
      <c r="S649">
        <f t="shared" si="114"/>
        <v>20</v>
      </c>
      <c r="T649">
        <f t="shared" si="115"/>
        <v>11</v>
      </c>
      <c r="U649">
        <f t="shared" si="116"/>
        <v>9</v>
      </c>
      <c r="V649" s="12">
        <f t="shared" si="117"/>
        <v>42416.767928240741</v>
      </c>
      <c r="W649" s="12">
        <f t="shared" si="118"/>
        <v>42446.726261574076</v>
      </c>
      <c r="X649" s="17" t="str">
        <f t="shared" si="119"/>
        <v>February</v>
      </c>
      <c r="Y649" t="str">
        <f t="shared" si="120"/>
        <v>2016</v>
      </c>
    </row>
    <row r="650" spans="1:25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110"/>
        <v>126.82285714285715</v>
      </c>
      <c r="P650" s="8">
        <f t="shared" si="111"/>
        <v>1644</v>
      </c>
      <c r="Q650" t="str">
        <f t="shared" si="112"/>
        <v>technology</v>
      </c>
      <c r="R650" t="str">
        <f t="shared" si="113"/>
        <v>wearables</v>
      </c>
      <c r="S650">
        <f t="shared" si="114"/>
        <v>20</v>
      </c>
      <c r="T650">
        <f t="shared" si="115"/>
        <v>11</v>
      </c>
      <c r="U650">
        <f t="shared" si="116"/>
        <v>9</v>
      </c>
      <c r="V650" s="12">
        <f t="shared" si="117"/>
        <v>41891.693379629629</v>
      </c>
      <c r="W650" s="12">
        <f t="shared" si="118"/>
        <v>41926.693379629629</v>
      </c>
      <c r="X650" s="17" t="str">
        <f t="shared" si="119"/>
        <v>September</v>
      </c>
      <c r="Y650" t="str">
        <f t="shared" si="120"/>
        <v>2014</v>
      </c>
    </row>
    <row r="651" spans="1:25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110"/>
        <v>139.96</v>
      </c>
      <c r="P651" s="8">
        <f t="shared" si="111"/>
        <v>42.670731707317074</v>
      </c>
      <c r="Q651" t="str">
        <f t="shared" si="112"/>
        <v>technology</v>
      </c>
      <c r="R651" t="str">
        <f t="shared" si="113"/>
        <v>wearables</v>
      </c>
      <c r="S651">
        <f t="shared" si="114"/>
        <v>20</v>
      </c>
      <c r="T651">
        <f t="shared" si="115"/>
        <v>11</v>
      </c>
      <c r="U651">
        <f t="shared" si="116"/>
        <v>9</v>
      </c>
      <c r="V651" s="12">
        <f t="shared" si="117"/>
        <v>41877.912187499998</v>
      </c>
      <c r="W651" s="12">
        <f t="shared" si="118"/>
        <v>41898.912187499998</v>
      </c>
      <c r="X651" s="17" t="str">
        <f t="shared" si="119"/>
        <v>August</v>
      </c>
      <c r="Y651" t="str">
        <f t="shared" si="120"/>
        <v>2014</v>
      </c>
    </row>
    <row r="652" spans="1:25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110"/>
        <v>112.4</v>
      </c>
      <c r="P652" s="8">
        <f t="shared" si="111"/>
        <v>35.125</v>
      </c>
      <c r="Q652" t="str">
        <f t="shared" si="112"/>
        <v>technology</v>
      </c>
      <c r="R652" t="str">
        <f t="shared" si="113"/>
        <v>wearables</v>
      </c>
      <c r="S652">
        <f t="shared" si="114"/>
        <v>20</v>
      </c>
      <c r="T652">
        <f t="shared" si="115"/>
        <v>11</v>
      </c>
      <c r="U652">
        <f t="shared" si="116"/>
        <v>9</v>
      </c>
      <c r="V652" s="12">
        <f t="shared" si="117"/>
        <v>41932.036851851852</v>
      </c>
      <c r="W652" s="12">
        <f t="shared" si="118"/>
        <v>41992.078518518523</v>
      </c>
      <c r="X652" s="17" t="str">
        <f t="shared" si="119"/>
        <v>October</v>
      </c>
      <c r="Y652" t="str">
        <f t="shared" si="120"/>
        <v>2014</v>
      </c>
    </row>
    <row r="653" spans="1:25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110"/>
        <v>100.52799999999999</v>
      </c>
      <c r="P653" s="8">
        <f t="shared" si="111"/>
        <v>239.35238095238094</v>
      </c>
      <c r="Q653" t="str">
        <f t="shared" si="112"/>
        <v>technology</v>
      </c>
      <c r="R653" t="str">
        <f t="shared" si="113"/>
        <v>wearables</v>
      </c>
      <c r="S653">
        <f t="shared" si="114"/>
        <v>20</v>
      </c>
      <c r="T653">
        <f t="shared" si="115"/>
        <v>11</v>
      </c>
      <c r="U653">
        <f t="shared" si="116"/>
        <v>9</v>
      </c>
      <c r="V653" s="12">
        <f t="shared" si="117"/>
        <v>41956.017488425925</v>
      </c>
      <c r="W653" s="12">
        <f t="shared" si="118"/>
        <v>41986.017488425925</v>
      </c>
      <c r="X653" s="17" t="str">
        <f t="shared" si="119"/>
        <v>November</v>
      </c>
      <c r="Y653" t="str">
        <f t="shared" si="120"/>
        <v>2014</v>
      </c>
    </row>
    <row r="654" spans="1:25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110"/>
        <v>100.46666666666665</v>
      </c>
      <c r="P654" s="8">
        <f t="shared" si="111"/>
        <v>107.64285714285714</v>
      </c>
      <c r="Q654" t="str">
        <f t="shared" si="112"/>
        <v>technology</v>
      </c>
      <c r="R654" t="str">
        <f t="shared" si="113"/>
        <v>wearables</v>
      </c>
      <c r="S654">
        <f t="shared" si="114"/>
        <v>20</v>
      </c>
      <c r="T654">
        <f t="shared" si="115"/>
        <v>11</v>
      </c>
      <c r="U654">
        <f t="shared" si="116"/>
        <v>9</v>
      </c>
      <c r="V654" s="12">
        <f t="shared" si="117"/>
        <v>42675.690393518518</v>
      </c>
      <c r="W654" s="12">
        <f t="shared" si="118"/>
        <v>42705.732060185182</v>
      </c>
      <c r="X654" s="17" t="str">
        <f t="shared" si="119"/>
        <v>November</v>
      </c>
      <c r="Y654" t="str">
        <f t="shared" si="120"/>
        <v>2016</v>
      </c>
    </row>
    <row r="655" spans="1:25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110"/>
        <v>141.446</v>
      </c>
      <c r="P655" s="8">
        <f t="shared" si="111"/>
        <v>95.830623306233065</v>
      </c>
      <c r="Q655" t="str">
        <f t="shared" si="112"/>
        <v>technology</v>
      </c>
      <c r="R655" t="str">
        <f t="shared" si="113"/>
        <v>wearables</v>
      </c>
      <c r="S655">
        <f t="shared" si="114"/>
        <v>20</v>
      </c>
      <c r="T655">
        <f t="shared" si="115"/>
        <v>11</v>
      </c>
      <c r="U655">
        <f t="shared" si="116"/>
        <v>9</v>
      </c>
      <c r="V655" s="12">
        <f t="shared" si="117"/>
        <v>42199.618518518517</v>
      </c>
      <c r="W655" s="12">
        <f t="shared" si="118"/>
        <v>42236.618518518517</v>
      </c>
      <c r="X655" s="17" t="str">
        <f t="shared" si="119"/>
        <v>July</v>
      </c>
      <c r="Y655" t="str">
        <f t="shared" si="120"/>
        <v>2015</v>
      </c>
    </row>
    <row r="656" spans="1:25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110"/>
        <v>267.29166666666669</v>
      </c>
      <c r="P656" s="8">
        <f t="shared" si="111"/>
        <v>31.663376110562684</v>
      </c>
      <c r="Q656" t="str">
        <f t="shared" si="112"/>
        <v>technology</v>
      </c>
      <c r="R656" t="str">
        <f t="shared" si="113"/>
        <v>wearables</v>
      </c>
      <c r="S656">
        <f t="shared" si="114"/>
        <v>20</v>
      </c>
      <c r="T656">
        <f t="shared" si="115"/>
        <v>11</v>
      </c>
      <c r="U656">
        <f t="shared" si="116"/>
        <v>9</v>
      </c>
      <c r="V656" s="12">
        <f t="shared" si="117"/>
        <v>42163.957326388889</v>
      </c>
      <c r="W656" s="12">
        <f t="shared" si="118"/>
        <v>42193.957326388889</v>
      </c>
      <c r="X656" s="17" t="str">
        <f t="shared" si="119"/>
        <v>June</v>
      </c>
      <c r="Y656" t="str">
        <f t="shared" si="120"/>
        <v>2015</v>
      </c>
    </row>
    <row r="657" spans="1:25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110"/>
        <v>146.88749999999999</v>
      </c>
      <c r="P657" s="8">
        <f t="shared" si="111"/>
        <v>42.886861313868614</v>
      </c>
      <c r="Q657" t="str">
        <f t="shared" si="112"/>
        <v>technology</v>
      </c>
      <c r="R657" t="str">
        <f t="shared" si="113"/>
        <v>wearables</v>
      </c>
      <c r="S657">
        <f t="shared" si="114"/>
        <v>20</v>
      </c>
      <c r="T657">
        <f t="shared" si="115"/>
        <v>11</v>
      </c>
      <c r="U657">
        <f t="shared" si="116"/>
        <v>9</v>
      </c>
      <c r="V657" s="12">
        <f t="shared" si="117"/>
        <v>42045.957314814819</v>
      </c>
      <c r="W657" s="12">
        <f t="shared" si="118"/>
        <v>42075.915648148148</v>
      </c>
      <c r="X657" s="17" t="str">
        <f t="shared" si="119"/>
        <v>February</v>
      </c>
      <c r="Y657" t="str">
        <f t="shared" si="120"/>
        <v>2015</v>
      </c>
    </row>
    <row r="658" spans="1:25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110"/>
        <v>213.56</v>
      </c>
      <c r="P658" s="8">
        <f t="shared" si="111"/>
        <v>122.73563218390805</v>
      </c>
      <c r="Q658" t="str">
        <f t="shared" si="112"/>
        <v>technology</v>
      </c>
      <c r="R658" t="str">
        <f t="shared" si="113"/>
        <v>wearables</v>
      </c>
      <c r="S658">
        <f t="shared" si="114"/>
        <v>20</v>
      </c>
      <c r="T658">
        <f t="shared" si="115"/>
        <v>11</v>
      </c>
      <c r="U658">
        <f t="shared" si="116"/>
        <v>9</v>
      </c>
      <c r="V658" s="12">
        <f t="shared" si="117"/>
        <v>42417.804618055554</v>
      </c>
      <c r="W658" s="12">
        <f t="shared" si="118"/>
        <v>42477.762951388882</v>
      </c>
      <c r="X658" s="17" t="str">
        <f t="shared" si="119"/>
        <v>February</v>
      </c>
      <c r="Y658" t="str">
        <f t="shared" si="120"/>
        <v>2016</v>
      </c>
    </row>
    <row r="659" spans="1:25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110"/>
        <v>125.69999999999999</v>
      </c>
      <c r="P659" s="8">
        <f t="shared" si="111"/>
        <v>190.45454545454547</v>
      </c>
      <c r="Q659" t="str">
        <f t="shared" si="112"/>
        <v>technology</v>
      </c>
      <c r="R659" t="str">
        <f t="shared" si="113"/>
        <v>wearables</v>
      </c>
      <c r="S659">
        <f t="shared" si="114"/>
        <v>20</v>
      </c>
      <c r="T659">
        <f t="shared" si="115"/>
        <v>11</v>
      </c>
      <c r="U659">
        <f t="shared" si="116"/>
        <v>9</v>
      </c>
      <c r="V659" s="12">
        <f t="shared" si="117"/>
        <v>42331.84574074074</v>
      </c>
      <c r="W659" s="12">
        <f t="shared" si="118"/>
        <v>42361.84574074074</v>
      </c>
      <c r="X659" s="17" t="str">
        <f t="shared" si="119"/>
        <v>November</v>
      </c>
      <c r="Y659" t="str">
        <f t="shared" si="120"/>
        <v>2015</v>
      </c>
    </row>
    <row r="660" spans="1:25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110"/>
        <v>104.46206037108834</v>
      </c>
      <c r="P660" s="8">
        <f t="shared" si="111"/>
        <v>109.33695652173913</v>
      </c>
      <c r="Q660" t="str">
        <f t="shared" si="112"/>
        <v>technology</v>
      </c>
      <c r="R660" t="str">
        <f t="shared" si="113"/>
        <v>wearables</v>
      </c>
      <c r="S660">
        <f t="shared" si="114"/>
        <v>20</v>
      </c>
      <c r="T660">
        <f t="shared" si="115"/>
        <v>11</v>
      </c>
      <c r="U660">
        <f t="shared" si="116"/>
        <v>9</v>
      </c>
      <c r="V660" s="12">
        <f t="shared" si="117"/>
        <v>42179.160752314812</v>
      </c>
      <c r="W660" s="12">
        <f t="shared" si="118"/>
        <v>42211.75</v>
      </c>
      <c r="X660" s="17" t="str">
        <f t="shared" si="119"/>
        <v>June</v>
      </c>
      <c r="Y660" t="str">
        <f t="shared" si="120"/>
        <v>2015</v>
      </c>
    </row>
    <row r="661" spans="1:25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110"/>
        <v>100.56666666666668</v>
      </c>
      <c r="P661" s="8">
        <f t="shared" si="111"/>
        <v>143.66666666666666</v>
      </c>
      <c r="Q661" t="str">
        <f t="shared" si="112"/>
        <v>technology</v>
      </c>
      <c r="R661" t="str">
        <f t="shared" si="113"/>
        <v>wearables</v>
      </c>
      <c r="S661">
        <f t="shared" si="114"/>
        <v>20</v>
      </c>
      <c r="T661">
        <f t="shared" si="115"/>
        <v>11</v>
      </c>
      <c r="U661">
        <f t="shared" si="116"/>
        <v>9</v>
      </c>
      <c r="V661" s="12">
        <f t="shared" si="117"/>
        <v>42209.593692129631</v>
      </c>
      <c r="W661" s="12">
        <f t="shared" si="118"/>
        <v>42239.593692129631</v>
      </c>
      <c r="X661" s="17" t="str">
        <f t="shared" si="119"/>
        <v>July</v>
      </c>
      <c r="Y661" t="str">
        <f t="shared" si="120"/>
        <v>2015</v>
      </c>
    </row>
    <row r="662" spans="1:25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110"/>
        <v>3.0579999999999998</v>
      </c>
      <c r="P662" s="8">
        <f t="shared" si="111"/>
        <v>84.944444444444443</v>
      </c>
      <c r="Q662" t="str">
        <f t="shared" si="112"/>
        <v>technology</v>
      </c>
      <c r="R662" t="str">
        <f t="shared" si="113"/>
        <v>wearables</v>
      </c>
      <c r="S662">
        <f t="shared" si="114"/>
        <v>20</v>
      </c>
      <c r="T662">
        <f t="shared" si="115"/>
        <v>11</v>
      </c>
      <c r="U662">
        <f t="shared" si="116"/>
        <v>9</v>
      </c>
      <c r="V662" s="12">
        <f t="shared" si="117"/>
        <v>41922.741655092592</v>
      </c>
      <c r="W662" s="12">
        <f t="shared" si="118"/>
        <v>41952.783321759263</v>
      </c>
      <c r="X662" s="17" t="str">
        <f t="shared" si="119"/>
        <v>October</v>
      </c>
      <c r="Y662" t="str">
        <f t="shared" si="120"/>
        <v>2014</v>
      </c>
    </row>
    <row r="663" spans="1:25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110"/>
        <v>0.95</v>
      </c>
      <c r="P663" s="8">
        <f t="shared" si="111"/>
        <v>10.555555555555555</v>
      </c>
      <c r="Q663" t="str">
        <f t="shared" si="112"/>
        <v>technology</v>
      </c>
      <c r="R663" t="str">
        <f t="shared" si="113"/>
        <v>wearables</v>
      </c>
      <c r="S663">
        <f t="shared" si="114"/>
        <v>20</v>
      </c>
      <c r="T663">
        <f t="shared" si="115"/>
        <v>11</v>
      </c>
      <c r="U663">
        <f t="shared" si="116"/>
        <v>9</v>
      </c>
      <c r="V663" s="12">
        <f t="shared" si="117"/>
        <v>42636.645358796297</v>
      </c>
      <c r="W663" s="12">
        <f t="shared" si="118"/>
        <v>42666.645358796297</v>
      </c>
      <c r="X663" s="17" t="str">
        <f t="shared" si="119"/>
        <v>September</v>
      </c>
      <c r="Y663" t="str">
        <f t="shared" si="120"/>
        <v>2016</v>
      </c>
    </row>
    <row r="664" spans="1:25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110"/>
        <v>0.4</v>
      </c>
      <c r="P664" s="8">
        <f t="shared" si="111"/>
        <v>39</v>
      </c>
      <c r="Q664" t="str">
        <f t="shared" si="112"/>
        <v>technology</v>
      </c>
      <c r="R664" t="str">
        <f t="shared" si="113"/>
        <v>wearables</v>
      </c>
      <c r="S664">
        <f t="shared" si="114"/>
        <v>20</v>
      </c>
      <c r="T664">
        <f t="shared" si="115"/>
        <v>11</v>
      </c>
      <c r="U664">
        <f t="shared" si="116"/>
        <v>9</v>
      </c>
      <c r="V664" s="12">
        <f t="shared" si="117"/>
        <v>41990.438043981485</v>
      </c>
      <c r="W664" s="12">
        <f t="shared" si="118"/>
        <v>42020.438043981485</v>
      </c>
      <c r="X664" s="17" t="str">
        <f t="shared" si="119"/>
        <v>December</v>
      </c>
      <c r="Y664" t="str">
        <f t="shared" si="120"/>
        <v>2014</v>
      </c>
    </row>
    <row r="665" spans="1:25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110"/>
        <v>0.35000000000000003</v>
      </c>
      <c r="P665" s="8">
        <f t="shared" si="111"/>
        <v>100</v>
      </c>
      <c r="Q665" t="str">
        <f t="shared" si="112"/>
        <v>technology</v>
      </c>
      <c r="R665" t="str">
        <f t="shared" si="113"/>
        <v>wearables</v>
      </c>
      <c r="S665">
        <f t="shared" si="114"/>
        <v>20</v>
      </c>
      <c r="T665">
        <f t="shared" si="115"/>
        <v>11</v>
      </c>
      <c r="U665">
        <f t="shared" si="116"/>
        <v>9</v>
      </c>
      <c r="V665" s="12">
        <f t="shared" si="117"/>
        <v>42173.843240740738</v>
      </c>
      <c r="W665" s="12">
        <f t="shared" si="118"/>
        <v>42203.843240740738</v>
      </c>
      <c r="X665" s="17" t="str">
        <f t="shared" si="119"/>
        <v>June</v>
      </c>
      <c r="Y665" t="str">
        <f t="shared" si="120"/>
        <v>2015</v>
      </c>
    </row>
    <row r="666" spans="1:25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110"/>
        <v>7.5333333333333332</v>
      </c>
      <c r="P666" s="8">
        <f t="shared" si="111"/>
        <v>31.172413793103448</v>
      </c>
      <c r="Q666" t="str">
        <f t="shared" si="112"/>
        <v>technology</v>
      </c>
      <c r="R666" t="str">
        <f t="shared" si="113"/>
        <v>wearables</v>
      </c>
      <c r="S666">
        <f t="shared" si="114"/>
        <v>20</v>
      </c>
      <c r="T666">
        <f t="shared" si="115"/>
        <v>11</v>
      </c>
      <c r="U666">
        <f t="shared" si="116"/>
        <v>9</v>
      </c>
      <c r="V666" s="12">
        <f t="shared" si="117"/>
        <v>42077.666377314818</v>
      </c>
      <c r="W666" s="12">
        <f t="shared" si="118"/>
        <v>42107.666377314818</v>
      </c>
      <c r="X666" s="17" t="str">
        <f t="shared" si="119"/>
        <v>March</v>
      </c>
      <c r="Y666" t="str">
        <f t="shared" si="120"/>
        <v>2015</v>
      </c>
    </row>
    <row r="667" spans="1:25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110"/>
        <v>18.64</v>
      </c>
      <c r="P667" s="8">
        <f t="shared" si="111"/>
        <v>155.33333333333334</v>
      </c>
      <c r="Q667" t="str">
        <f t="shared" si="112"/>
        <v>technology</v>
      </c>
      <c r="R667" t="str">
        <f t="shared" si="113"/>
        <v>wearables</v>
      </c>
      <c r="S667">
        <f t="shared" si="114"/>
        <v>20</v>
      </c>
      <c r="T667">
        <f t="shared" si="115"/>
        <v>11</v>
      </c>
      <c r="U667">
        <f t="shared" si="116"/>
        <v>9</v>
      </c>
      <c r="V667" s="12">
        <f t="shared" si="117"/>
        <v>42688.711354166662</v>
      </c>
      <c r="W667" s="12">
        <f t="shared" si="118"/>
        <v>42748.711354166662</v>
      </c>
      <c r="X667" s="17" t="str">
        <f t="shared" si="119"/>
        <v>November</v>
      </c>
      <c r="Y667" t="str">
        <f t="shared" si="120"/>
        <v>2016</v>
      </c>
    </row>
    <row r="668" spans="1:25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110"/>
        <v>4.0000000000000001E-3</v>
      </c>
      <c r="P668" s="8">
        <f t="shared" si="111"/>
        <v>2</v>
      </c>
      <c r="Q668" t="str">
        <f t="shared" si="112"/>
        <v>technology</v>
      </c>
      <c r="R668" t="str">
        <f t="shared" si="113"/>
        <v>wearables</v>
      </c>
      <c r="S668">
        <f t="shared" si="114"/>
        <v>20</v>
      </c>
      <c r="T668">
        <f t="shared" si="115"/>
        <v>11</v>
      </c>
      <c r="U668">
        <f t="shared" si="116"/>
        <v>9</v>
      </c>
      <c r="V668" s="12">
        <f t="shared" si="117"/>
        <v>41838.832152777781</v>
      </c>
      <c r="W668" s="12">
        <f t="shared" si="118"/>
        <v>41868.832152777781</v>
      </c>
      <c r="X668" s="17" t="str">
        <f t="shared" si="119"/>
        <v>July</v>
      </c>
      <c r="Y668" t="str">
        <f t="shared" si="120"/>
        <v>2014</v>
      </c>
    </row>
    <row r="669" spans="1:25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110"/>
        <v>10.02</v>
      </c>
      <c r="P669" s="8">
        <f t="shared" si="111"/>
        <v>178.92857142857142</v>
      </c>
      <c r="Q669" t="str">
        <f t="shared" si="112"/>
        <v>technology</v>
      </c>
      <c r="R669" t="str">
        <f t="shared" si="113"/>
        <v>wearables</v>
      </c>
      <c r="S669">
        <f t="shared" si="114"/>
        <v>20</v>
      </c>
      <c r="T669">
        <f t="shared" si="115"/>
        <v>11</v>
      </c>
      <c r="U669">
        <f t="shared" si="116"/>
        <v>9</v>
      </c>
      <c r="V669" s="12">
        <f t="shared" si="117"/>
        <v>42632.373414351852</v>
      </c>
      <c r="W669" s="12">
        <f t="shared" si="118"/>
        <v>42672.373414351852</v>
      </c>
      <c r="X669" s="17" t="str">
        <f t="shared" si="119"/>
        <v>September</v>
      </c>
      <c r="Y669" t="str">
        <f t="shared" si="120"/>
        <v>2016</v>
      </c>
    </row>
    <row r="670" spans="1:25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110"/>
        <v>4.5600000000000005</v>
      </c>
      <c r="P670" s="8">
        <f t="shared" si="111"/>
        <v>27.36</v>
      </c>
      <c r="Q670" t="str">
        <f t="shared" si="112"/>
        <v>technology</v>
      </c>
      <c r="R670" t="str">
        <f t="shared" si="113"/>
        <v>wearables</v>
      </c>
      <c r="S670">
        <f t="shared" si="114"/>
        <v>20</v>
      </c>
      <c r="T670">
        <f t="shared" si="115"/>
        <v>11</v>
      </c>
      <c r="U670">
        <f t="shared" si="116"/>
        <v>9</v>
      </c>
      <c r="V670" s="12">
        <f t="shared" si="117"/>
        <v>42090.831273148149</v>
      </c>
      <c r="W670" s="12">
        <f t="shared" si="118"/>
        <v>42135.831273148149</v>
      </c>
      <c r="X670" s="17" t="str">
        <f t="shared" si="119"/>
        <v>March</v>
      </c>
      <c r="Y670" t="str">
        <f t="shared" si="120"/>
        <v>2015</v>
      </c>
    </row>
    <row r="671" spans="1:25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110"/>
        <v>21.5075</v>
      </c>
      <c r="P671" s="8">
        <f t="shared" si="111"/>
        <v>1536.25</v>
      </c>
      <c r="Q671" t="str">
        <f t="shared" si="112"/>
        <v>technology</v>
      </c>
      <c r="R671" t="str">
        <f t="shared" si="113"/>
        <v>wearables</v>
      </c>
      <c r="S671">
        <f t="shared" si="114"/>
        <v>20</v>
      </c>
      <c r="T671">
        <f t="shared" si="115"/>
        <v>11</v>
      </c>
      <c r="U671">
        <f t="shared" si="116"/>
        <v>9</v>
      </c>
      <c r="V671" s="12">
        <f t="shared" si="117"/>
        <v>42527.625671296293</v>
      </c>
      <c r="W671" s="12">
        <f t="shared" si="118"/>
        <v>42557.625671296293</v>
      </c>
      <c r="X671" s="17" t="str">
        <f t="shared" si="119"/>
        <v>June</v>
      </c>
      <c r="Y671" t="str">
        <f t="shared" si="120"/>
        <v>2016</v>
      </c>
    </row>
    <row r="672" spans="1:25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110"/>
        <v>29.276666666666667</v>
      </c>
      <c r="P672" s="8">
        <f t="shared" si="111"/>
        <v>84.99677419354839</v>
      </c>
      <c r="Q672" t="str">
        <f t="shared" si="112"/>
        <v>technology</v>
      </c>
      <c r="R672" t="str">
        <f t="shared" si="113"/>
        <v>wearables</v>
      </c>
      <c r="S672">
        <f t="shared" si="114"/>
        <v>20</v>
      </c>
      <c r="T672">
        <f t="shared" si="115"/>
        <v>11</v>
      </c>
      <c r="U672">
        <f t="shared" si="116"/>
        <v>9</v>
      </c>
      <c r="V672" s="12">
        <f t="shared" si="117"/>
        <v>42506.709722222222</v>
      </c>
      <c r="W672" s="12">
        <f t="shared" si="118"/>
        <v>42540.340277777781</v>
      </c>
      <c r="X672" s="17" t="str">
        <f t="shared" si="119"/>
        <v>May</v>
      </c>
      <c r="Y672" t="str">
        <f t="shared" si="120"/>
        <v>2016</v>
      </c>
    </row>
    <row r="673" spans="1:25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110"/>
        <v>39.426666666666662</v>
      </c>
      <c r="P673" s="8">
        <f t="shared" si="111"/>
        <v>788.5333333333333</v>
      </c>
      <c r="Q673" t="str">
        <f t="shared" si="112"/>
        <v>technology</v>
      </c>
      <c r="R673" t="str">
        <f t="shared" si="113"/>
        <v>wearables</v>
      </c>
      <c r="S673">
        <f t="shared" si="114"/>
        <v>20</v>
      </c>
      <c r="T673">
        <f t="shared" si="115"/>
        <v>11</v>
      </c>
      <c r="U673">
        <f t="shared" si="116"/>
        <v>9</v>
      </c>
      <c r="V673" s="12">
        <f t="shared" si="117"/>
        <v>41984.692731481482</v>
      </c>
      <c r="W673" s="12">
        <f t="shared" si="118"/>
        <v>42018.166666666672</v>
      </c>
      <c r="X673" s="17" t="str">
        <f t="shared" si="119"/>
        <v>December</v>
      </c>
      <c r="Y673" t="str">
        <f t="shared" si="120"/>
        <v>2014</v>
      </c>
    </row>
    <row r="674" spans="1:25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110"/>
        <v>21.628</v>
      </c>
      <c r="P674" s="8">
        <f t="shared" si="111"/>
        <v>50.29767441860465</v>
      </c>
      <c r="Q674" t="str">
        <f t="shared" si="112"/>
        <v>technology</v>
      </c>
      <c r="R674" t="str">
        <f t="shared" si="113"/>
        <v>wearables</v>
      </c>
      <c r="S674">
        <f t="shared" si="114"/>
        <v>20</v>
      </c>
      <c r="T674">
        <f t="shared" si="115"/>
        <v>11</v>
      </c>
      <c r="U674">
        <f t="shared" si="116"/>
        <v>9</v>
      </c>
      <c r="V674" s="12">
        <f t="shared" si="117"/>
        <v>41974.219490740739</v>
      </c>
      <c r="W674" s="12">
        <f t="shared" si="118"/>
        <v>42005.207638888889</v>
      </c>
      <c r="X674" s="17" t="str">
        <f t="shared" si="119"/>
        <v>December</v>
      </c>
      <c r="Y674" t="str">
        <f t="shared" si="120"/>
        <v>2014</v>
      </c>
    </row>
    <row r="675" spans="1:25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110"/>
        <v>0.20500000000000002</v>
      </c>
      <c r="P675" s="8">
        <f t="shared" si="111"/>
        <v>68.333333333333329</v>
      </c>
      <c r="Q675" t="str">
        <f t="shared" si="112"/>
        <v>technology</v>
      </c>
      <c r="R675" t="str">
        <f t="shared" si="113"/>
        <v>wearables</v>
      </c>
      <c r="S675">
        <f t="shared" si="114"/>
        <v>20</v>
      </c>
      <c r="T675">
        <f t="shared" si="115"/>
        <v>11</v>
      </c>
      <c r="U675">
        <f t="shared" si="116"/>
        <v>9</v>
      </c>
      <c r="V675" s="12">
        <f t="shared" si="117"/>
        <v>41838.840474537035</v>
      </c>
      <c r="W675" s="12">
        <f t="shared" si="118"/>
        <v>41883.840474537035</v>
      </c>
      <c r="X675" s="17" t="str">
        <f t="shared" si="119"/>
        <v>July</v>
      </c>
      <c r="Y675" t="str">
        <f t="shared" si="120"/>
        <v>2014</v>
      </c>
    </row>
    <row r="676" spans="1:25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110"/>
        <v>0.03</v>
      </c>
      <c r="P676" s="8">
        <f t="shared" si="111"/>
        <v>7.5</v>
      </c>
      <c r="Q676" t="str">
        <f t="shared" si="112"/>
        <v>technology</v>
      </c>
      <c r="R676" t="str">
        <f t="shared" si="113"/>
        <v>wearables</v>
      </c>
      <c r="S676">
        <f t="shared" si="114"/>
        <v>20</v>
      </c>
      <c r="T676">
        <f t="shared" si="115"/>
        <v>11</v>
      </c>
      <c r="U676">
        <f t="shared" si="116"/>
        <v>9</v>
      </c>
      <c r="V676" s="12">
        <f t="shared" si="117"/>
        <v>41803.116053240738</v>
      </c>
      <c r="W676" s="12">
        <f t="shared" si="118"/>
        <v>41863.116053240738</v>
      </c>
      <c r="X676" s="17" t="str">
        <f t="shared" si="119"/>
        <v>June</v>
      </c>
      <c r="Y676" t="str">
        <f t="shared" si="120"/>
        <v>2014</v>
      </c>
    </row>
    <row r="677" spans="1:25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110"/>
        <v>14.85</v>
      </c>
      <c r="P677" s="8">
        <f t="shared" si="111"/>
        <v>34.269230769230766</v>
      </c>
      <c r="Q677" t="str">
        <f t="shared" si="112"/>
        <v>technology</v>
      </c>
      <c r="R677" t="str">
        <f t="shared" si="113"/>
        <v>wearables</v>
      </c>
      <c r="S677">
        <f t="shared" si="114"/>
        <v>20</v>
      </c>
      <c r="T677">
        <f t="shared" si="115"/>
        <v>11</v>
      </c>
      <c r="U677">
        <f t="shared" si="116"/>
        <v>9</v>
      </c>
      <c r="V677" s="12">
        <f t="shared" si="117"/>
        <v>41975.930601851855</v>
      </c>
      <c r="W677" s="12">
        <f t="shared" si="118"/>
        <v>42005.290972222225</v>
      </c>
      <c r="X677" s="17" t="str">
        <f t="shared" si="119"/>
        <v>December</v>
      </c>
      <c r="Y677" t="str">
        <f t="shared" si="120"/>
        <v>2014</v>
      </c>
    </row>
    <row r="678" spans="1:25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110"/>
        <v>1.4710000000000001</v>
      </c>
      <c r="P678" s="8">
        <f t="shared" si="111"/>
        <v>61.291666666666664</v>
      </c>
      <c r="Q678" t="str">
        <f t="shared" si="112"/>
        <v>technology</v>
      </c>
      <c r="R678" t="str">
        <f t="shared" si="113"/>
        <v>wearables</v>
      </c>
      <c r="S678">
        <f t="shared" si="114"/>
        <v>20</v>
      </c>
      <c r="T678">
        <f t="shared" si="115"/>
        <v>11</v>
      </c>
      <c r="U678">
        <f t="shared" si="116"/>
        <v>9</v>
      </c>
      <c r="V678" s="12">
        <f t="shared" si="117"/>
        <v>42012.768298611118</v>
      </c>
      <c r="W678" s="12">
        <f t="shared" si="118"/>
        <v>42042.768298611118</v>
      </c>
      <c r="X678" s="17" t="str">
        <f t="shared" si="119"/>
        <v>January</v>
      </c>
      <c r="Y678" t="str">
        <f t="shared" si="120"/>
        <v>2015</v>
      </c>
    </row>
    <row r="679" spans="1:25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110"/>
        <v>25.584</v>
      </c>
      <c r="P679" s="8">
        <f t="shared" si="111"/>
        <v>133.25</v>
      </c>
      <c r="Q679" t="str">
        <f t="shared" si="112"/>
        <v>technology</v>
      </c>
      <c r="R679" t="str">
        <f t="shared" si="113"/>
        <v>wearables</v>
      </c>
      <c r="S679">
        <f t="shared" si="114"/>
        <v>20</v>
      </c>
      <c r="T679">
        <f t="shared" si="115"/>
        <v>11</v>
      </c>
      <c r="U679">
        <f t="shared" si="116"/>
        <v>9</v>
      </c>
      <c r="V679" s="12">
        <f t="shared" si="117"/>
        <v>42504.403877314813</v>
      </c>
      <c r="W679" s="12">
        <f t="shared" si="118"/>
        <v>42549.403877314813</v>
      </c>
      <c r="X679" s="17" t="str">
        <f t="shared" si="119"/>
        <v>May</v>
      </c>
      <c r="Y679" t="str">
        <f t="shared" si="120"/>
        <v>2016</v>
      </c>
    </row>
    <row r="680" spans="1:25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110"/>
        <v>3.8206896551724134</v>
      </c>
      <c r="P680" s="8">
        <f t="shared" si="111"/>
        <v>65.17647058823529</v>
      </c>
      <c r="Q680" t="str">
        <f t="shared" si="112"/>
        <v>technology</v>
      </c>
      <c r="R680" t="str">
        <f t="shared" si="113"/>
        <v>wearables</v>
      </c>
      <c r="S680">
        <f t="shared" si="114"/>
        <v>20</v>
      </c>
      <c r="T680">
        <f t="shared" si="115"/>
        <v>11</v>
      </c>
      <c r="U680">
        <f t="shared" si="116"/>
        <v>9</v>
      </c>
      <c r="V680" s="12">
        <f t="shared" si="117"/>
        <v>42481.376597222217</v>
      </c>
      <c r="W680" s="12">
        <f t="shared" si="118"/>
        <v>42511.376597222217</v>
      </c>
      <c r="X680" s="17" t="str">
        <f t="shared" si="119"/>
        <v>April</v>
      </c>
      <c r="Y680" t="str">
        <f t="shared" si="120"/>
        <v>2016</v>
      </c>
    </row>
    <row r="681" spans="1:25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110"/>
        <v>15.485964912280703</v>
      </c>
      <c r="P681" s="8">
        <f t="shared" si="111"/>
        <v>93.90425531914893</v>
      </c>
      <c r="Q681" t="str">
        <f t="shared" si="112"/>
        <v>technology</v>
      </c>
      <c r="R681" t="str">
        <f t="shared" si="113"/>
        <v>wearables</v>
      </c>
      <c r="S681">
        <f t="shared" si="114"/>
        <v>20</v>
      </c>
      <c r="T681">
        <f t="shared" si="115"/>
        <v>11</v>
      </c>
      <c r="U681">
        <f t="shared" si="116"/>
        <v>9</v>
      </c>
      <c r="V681" s="12">
        <f t="shared" si="117"/>
        <v>42556.695706018523</v>
      </c>
      <c r="W681" s="12">
        <f t="shared" si="118"/>
        <v>42616.695706018523</v>
      </c>
      <c r="X681" s="17" t="str">
        <f t="shared" si="119"/>
        <v>July</v>
      </c>
      <c r="Y681" t="str">
        <f t="shared" si="120"/>
        <v>2016</v>
      </c>
    </row>
    <row r="682" spans="1:25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110"/>
        <v>25.912000000000003</v>
      </c>
      <c r="P682" s="8">
        <f t="shared" si="111"/>
        <v>150.65116279069767</v>
      </c>
      <c r="Q682" t="str">
        <f t="shared" si="112"/>
        <v>technology</v>
      </c>
      <c r="R682" t="str">
        <f t="shared" si="113"/>
        <v>wearables</v>
      </c>
      <c r="S682">
        <f t="shared" si="114"/>
        <v>20</v>
      </c>
      <c r="T682">
        <f t="shared" si="115"/>
        <v>11</v>
      </c>
      <c r="U682">
        <f t="shared" si="116"/>
        <v>9</v>
      </c>
      <c r="V682" s="12">
        <f t="shared" si="117"/>
        <v>41864.501516203702</v>
      </c>
      <c r="W682" s="12">
        <f t="shared" si="118"/>
        <v>41899.501516203702</v>
      </c>
      <c r="X682" s="17" t="str">
        <f t="shared" si="119"/>
        <v>August</v>
      </c>
      <c r="Y682" t="str">
        <f t="shared" si="120"/>
        <v>2014</v>
      </c>
    </row>
    <row r="683" spans="1:25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110"/>
        <v>0.04</v>
      </c>
      <c r="P683" s="8">
        <f t="shared" si="111"/>
        <v>1</v>
      </c>
      <c r="Q683" t="str">
        <f t="shared" si="112"/>
        <v>technology</v>
      </c>
      <c r="R683" t="str">
        <f t="shared" si="113"/>
        <v>wearables</v>
      </c>
      <c r="S683">
        <f t="shared" si="114"/>
        <v>20</v>
      </c>
      <c r="T683">
        <f t="shared" si="115"/>
        <v>11</v>
      </c>
      <c r="U683">
        <f t="shared" si="116"/>
        <v>9</v>
      </c>
      <c r="V683" s="12">
        <f t="shared" si="117"/>
        <v>42639.805601851855</v>
      </c>
      <c r="W683" s="12">
        <f t="shared" si="118"/>
        <v>42669.805601851855</v>
      </c>
      <c r="X683" s="17" t="str">
        <f t="shared" si="119"/>
        <v>September</v>
      </c>
      <c r="Y683" t="str">
        <f t="shared" si="120"/>
        <v>2016</v>
      </c>
    </row>
    <row r="684" spans="1:25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110"/>
        <v>0.106</v>
      </c>
      <c r="P684" s="8">
        <f t="shared" si="111"/>
        <v>13.25</v>
      </c>
      <c r="Q684" t="str">
        <f t="shared" si="112"/>
        <v>technology</v>
      </c>
      <c r="R684" t="str">
        <f t="shared" si="113"/>
        <v>wearables</v>
      </c>
      <c r="S684">
        <f t="shared" si="114"/>
        <v>20</v>
      </c>
      <c r="T684">
        <f t="shared" si="115"/>
        <v>11</v>
      </c>
      <c r="U684">
        <f t="shared" si="116"/>
        <v>9</v>
      </c>
      <c r="V684" s="12">
        <f t="shared" si="117"/>
        <v>42778.765300925923</v>
      </c>
      <c r="W684" s="12">
        <f t="shared" si="118"/>
        <v>42808.723634259266</v>
      </c>
      <c r="X684" s="17" t="str">
        <f t="shared" si="119"/>
        <v>February</v>
      </c>
      <c r="Y684" t="str">
        <f t="shared" si="120"/>
        <v>2017</v>
      </c>
    </row>
    <row r="685" spans="1:25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110"/>
        <v>0.85142857142857142</v>
      </c>
      <c r="P685" s="8">
        <f t="shared" si="111"/>
        <v>99.333333333333329</v>
      </c>
      <c r="Q685" t="str">
        <f t="shared" si="112"/>
        <v>technology</v>
      </c>
      <c r="R685" t="str">
        <f t="shared" si="113"/>
        <v>wearables</v>
      </c>
      <c r="S685">
        <f t="shared" si="114"/>
        <v>20</v>
      </c>
      <c r="T685">
        <f t="shared" si="115"/>
        <v>11</v>
      </c>
      <c r="U685">
        <f t="shared" si="116"/>
        <v>9</v>
      </c>
      <c r="V685" s="12">
        <f t="shared" si="117"/>
        <v>42634.900046296301</v>
      </c>
      <c r="W685" s="12">
        <f t="shared" si="118"/>
        <v>42674.900046296301</v>
      </c>
      <c r="X685" s="17" t="str">
        <f t="shared" si="119"/>
        <v>September</v>
      </c>
      <c r="Y685" t="str">
        <f t="shared" si="120"/>
        <v>2016</v>
      </c>
    </row>
    <row r="686" spans="1:25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110"/>
        <v>7.4837500000000006</v>
      </c>
      <c r="P686" s="8">
        <f t="shared" si="111"/>
        <v>177.39259259259259</v>
      </c>
      <c r="Q686" t="str">
        <f t="shared" si="112"/>
        <v>technology</v>
      </c>
      <c r="R686" t="str">
        <f t="shared" si="113"/>
        <v>wearables</v>
      </c>
      <c r="S686">
        <f t="shared" si="114"/>
        <v>20</v>
      </c>
      <c r="T686">
        <f t="shared" si="115"/>
        <v>11</v>
      </c>
      <c r="U686">
        <f t="shared" si="116"/>
        <v>9</v>
      </c>
      <c r="V686" s="12">
        <f t="shared" si="117"/>
        <v>41809.473275462966</v>
      </c>
      <c r="W686" s="12">
        <f t="shared" si="118"/>
        <v>41845.125</v>
      </c>
      <c r="X686" s="17" t="str">
        <f t="shared" si="119"/>
        <v>June</v>
      </c>
      <c r="Y686" t="str">
        <f t="shared" si="120"/>
        <v>2014</v>
      </c>
    </row>
    <row r="687" spans="1:25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110"/>
        <v>27.650000000000002</v>
      </c>
      <c r="P687" s="8">
        <f t="shared" si="111"/>
        <v>55.3</v>
      </c>
      <c r="Q687" t="str">
        <f t="shared" si="112"/>
        <v>technology</v>
      </c>
      <c r="R687" t="str">
        <f t="shared" si="113"/>
        <v>wearables</v>
      </c>
      <c r="S687">
        <f t="shared" si="114"/>
        <v>20</v>
      </c>
      <c r="T687">
        <f t="shared" si="115"/>
        <v>11</v>
      </c>
      <c r="U687">
        <f t="shared" si="116"/>
        <v>9</v>
      </c>
      <c r="V687" s="12">
        <f t="shared" si="117"/>
        <v>41971.866574074069</v>
      </c>
      <c r="W687" s="12">
        <f t="shared" si="118"/>
        <v>42016.866574074069</v>
      </c>
      <c r="X687" s="17" t="str">
        <f t="shared" si="119"/>
        <v>November</v>
      </c>
      <c r="Y687" t="str">
        <f t="shared" si="120"/>
        <v>2014</v>
      </c>
    </row>
    <row r="688" spans="1:25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110"/>
        <v>0</v>
      </c>
      <c r="P688" s="8" t="e">
        <f t="shared" si="111"/>
        <v>#DIV/0!</v>
      </c>
      <c r="Q688" t="str">
        <f t="shared" si="112"/>
        <v>technology</v>
      </c>
      <c r="R688" t="str">
        <f t="shared" si="113"/>
        <v>wearables</v>
      </c>
      <c r="S688">
        <f t="shared" si="114"/>
        <v>20</v>
      </c>
      <c r="T688">
        <f t="shared" si="115"/>
        <v>11</v>
      </c>
      <c r="U688">
        <f t="shared" si="116"/>
        <v>9</v>
      </c>
      <c r="V688" s="12">
        <f t="shared" si="117"/>
        <v>42189.673263888893</v>
      </c>
      <c r="W688" s="12">
        <f t="shared" si="118"/>
        <v>42219.673263888893</v>
      </c>
      <c r="X688" s="17" t="str">
        <f t="shared" si="119"/>
        <v>July</v>
      </c>
      <c r="Y688" t="str">
        <f t="shared" si="120"/>
        <v>2015</v>
      </c>
    </row>
    <row r="689" spans="1:25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110"/>
        <v>3.55</v>
      </c>
      <c r="P689" s="8">
        <f t="shared" si="111"/>
        <v>591.66666666666663</v>
      </c>
      <c r="Q689" t="str">
        <f t="shared" si="112"/>
        <v>technology</v>
      </c>
      <c r="R689" t="str">
        <f t="shared" si="113"/>
        <v>wearables</v>
      </c>
      <c r="S689">
        <f t="shared" si="114"/>
        <v>20</v>
      </c>
      <c r="T689">
        <f t="shared" si="115"/>
        <v>11</v>
      </c>
      <c r="U689">
        <f t="shared" si="116"/>
        <v>9</v>
      </c>
      <c r="V689" s="12">
        <f t="shared" si="117"/>
        <v>42711.750613425931</v>
      </c>
      <c r="W689" s="12">
        <f t="shared" si="118"/>
        <v>42771.750613425931</v>
      </c>
      <c r="X689" s="17" t="str">
        <f t="shared" si="119"/>
        <v>December</v>
      </c>
      <c r="Y689" t="str">
        <f t="shared" si="120"/>
        <v>2016</v>
      </c>
    </row>
    <row r="690" spans="1:25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110"/>
        <v>72.989999999999995</v>
      </c>
      <c r="P690" s="8">
        <f t="shared" si="111"/>
        <v>405.5</v>
      </c>
      <c r="Q690" t="str">
        <f t="shared" si="112"/>
        <v>technology</v>
      </c>
      <c r="R690" t="str">
        <f t="shared" si="113"/>
        <v>wearables</v>
      </c>
      <c r="S690">
        <f t="shared" si="114"/>
        <v>20</v>
      </c>
      <c r="T690">
        <f t="shared" si="115"/>
        <v>11</v>
      </c>
      <c r="U690">
        <f t="shared" si="116"/>
        <v>9</v>
      </c>
      <c r="V690" s="12">
        <f t="shared" si="117"/>
        <v>42262.104780092588</v>
      </c>
      <c r="W690" s="12">
        <f t="shared" si="118"/>
        <v>42292.104780092588</v>
      </c>
      <c r="X690" s="17" t="str">
        <f t="shared" si="119"/>
        <v>September</v>
      </c>
      <c r="Y690" t="str">
        <f t="shared" si="120"/>
        <v>2015</v>
      </c>
    </row>
    <row r="691" spans="1:25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110"/>
        <v>57.648750000000007</v>
      </c>
      <c r="P691" s="8">
        <f t="shared" si="111"/>
        <v>343.14732142857144</v>
      </c>
      <c r="Q691" t="str">
        <f t="shared" si="112"/>
        <v>technology</v>
      </c>
      <c r="R691" t="str">
        <f t="shared" si="113"/>
        <v>wearables</v>
      </c>
      <c r="S691">
        <f t="shared" si="114"/>
        <v>20</v>
      </c>
      <c r="T691">
        <f t="shared" si="115"/>
        <v>11</v>
      </c>
      <c r="U691">
        <f t="shared" si="116"/>
        <v>9</v>
      </c>
      <c r="V691" s="12">
        <f t="shared" si="117"/>
        <v>42675.66778935185</v>
      </c>
      <c r="W691" s="12">
        <f t="shared" si="118"/>
        <v>42712.207638888889</v>
      </c>
      <c r="X691" s="17" t="str">
        <f t="shared" si="119"/>
        <v>November</v>
      </c>
      <c r="Y691" t="str">
        <f t="shared" si="120"/>
        <v>2016</v>
      </c>
    </row>
    <row r="692" spans="1:25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110"/>
        <v>12.34</v>
      </c>
      <c r="P692" s="8">
        <f t="shared" si="111"/>
        <v>72.588235294117652</v>
      </c>
      <c r="Q692" t="str">
        <f t="shared" si="112"/>
        <v>technology</v>
      </c>
      <c r="R692" t="str">
        <f t="shared" si="113"/>
        <v>wearables</v>
      </c>
      <c r="S692">
        <f t="shared" si="114"/>
        <v>20</v>
      </c>
      <c r="T692">
        <f t="shared" si="115"/>
        <v>11</v>
      </c>
      <c r="U692">
        <f t="shared" si="116"/>
        <v>9</v>
      </c>
      <c r="V692" s="12">
        <f t="shared" si="117"/>
        <v>42579.634733796294</v>
      </c>
      <c r="W692" s="12">
        <f t="shared" si="118"/>
        <v>42622.25</v>
      </c>
      <c r="X692" s="17" t="str">
        <f t="shared" si="119"/>
        <v>July</v>
      </c>
      <c r="Y692" t="str">
        <f t="shared" si="120"/>
        <v>2016</v>
      </c>
    </row>
    <row r="693" spans="1:25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110"/>
        <v>0.52</v>
      </c>
      <c r="P693" s="8">
        <f t="shared" si="111"/>
        <v>26</v>
      </c>
      <c r="Q693" t="str">
        <f t="shared" si="112"/>
        <v>technology</v>
      </c>
      <c r="R693" t="str">
        <f t="shared" si="113"/>
        <v>wearables</v>
      </c>
      <c r="S693">
        <f t="shared" si="114"/>
        <v>20</v>
      </c>
      <c r="T693">
        <f t="shared" si="115"/>
        <v>11</v>
      </c>
      <c r="U693">
        <f t="shared" si="116"/>
        <v>9</v>
      </c>
      <c r="V693" s="12">
        <f t="shared" si="117"/>
        <v>42158.028310185182</v>
      </c>
      <c r="W693" s="12">
        <f t="shared" si="118"/>
        <v>42186.028310185182</v>
      </c>
      <c r="X693" s="17" t="str">
        <f t="shared" si="119"/>
        <v>June</v>
      </c>
      <c r="Y693" t="str">
        <f t="shared" si="120"/>
        <v>2015</v>
      </c>
    </row>
    <row r="694" spans="1:25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110"/>
        <v>6.5299999999999994</v>
      </c>
      <c r="P694" s="8">
        <f t="shared" si="111"/>
        <v>6.4975124378109452</v>
      </c>
      <c r="Q694" t="str">
        <f t="shared" si="112"/>
        <v>technology</v>
      </c>
      <c r="R694" t="str">
        <f t="shared" si="113"/>
        <v>wearables</v>
      </c>
      <c r="S694">
        <f t="shared" si="114"/>
        <v>20</v>
      </c>
      <c r="T694">
        <f t="shared" si="115"/>
        <v>11</v>
      </c>
      <c r="U694">
        <f t="shared" si="116"/>
        <v>9</v>
      </c>
      <c r="V694" s="12">
        <f t="shared" si="117"/>
        <v>42696.37572916667</v>
      </c>
      <c r="W694" s="12">
        <f t="shared" si="118"/>
        <v>42726.37572916667</v>
      </c>
      <c r="X694" s="17" t="str">
        <f t="shared" si="119"/>
        <v>November</v>
      </c>
      <c r="Y694" t="str">
        <f t="shared" si="120"/>
        <v>2016</v>
      </c>
    </row>
    <row r="695" spans="1:25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110"/>
        <v>35.338000000000001</v>
      </c>
      <c r="P695" s="8">
        <f t="shared" si="111"/>
        <v>119.38513513513513</v>
      </c>
      <c r="Q695" t="str">
        <f t="shared" si="112"/>
        <v>technology</v>
      </c>
      <c r="R695" t="str">
        <f t="shared" si="113"/>
        <v>wearables</v>
      </c>
      <c r="S695">
        <f t="shared" si="114"/>
        <v>20</v>
      </c>
      <c r="T695">
        <f t="shared" si="115"/>
        <v>11</v>
      </c>
      <c r="U695">
        <f t="shared" si="116"/>
        <v>9</v>
      </c>
      <c r="V695" s="12">
        <f t="shared" si="117"/>
        <v>42094.808182870373</v>
      </c>
      <c r="W695" s="12">
        <f t="shared" si="118"/>
        <v>42124.808182870373</v>
      </c>
      <c r="X695" s="17" t="str">
        <f t="shared" si="119"/>
        <v>March</v>
      </c>
      <c r="Y695" t="str">
        <f t="shared" si="120"/>
        <v>2015</v>
      </c>
    </row>
    <row r="696" spans="1:25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110"/>
        <v>0.39333333333333331</v>
      </c>
      <c r="P696" s="8">
        <f t="shared" si="111"/>
        <v>84.285714285714292</v>
      </c>
      <c r="Q696" t="str">
        <f t="shared" si="112"/>
        <v>technology</v>
      </c>
      <c r="R696" t="str">
        <f t="shared" si="113"/>
        <v>wearables</v>
      </c>
      <c r="S696">
        <f t="shared" si="114"/>
        <v>20</v>
      </c>
      <c r="T696">
        <f t="shared" si="115"/>
        <v>11</v>
      </c>
      <c r="U696">
        <f t="shared" si="116"/>
        <v>9</v>
      </c>
      <c r="V696" s="12">
        <f t="shared" si="117"/>
        <v>42737.663877314815</v>
      </c>
      <c r="W696" s="12">
        <f t="shared" si="118"/>
        <v>42767.663877314815</v>
      </c>
      <c r="X696" s="17" t="str">
        <f t="shared" si="119"/>
        <v>January</v>
      </c>
      <c r="Y696" t="str">
        <f t="shared" si="120"/>
        <v>2017</v>
      </c>
    </row>
    <row r="697" spans="1:25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110"/>
        <v>1.06</v>
      </c>
      <c r="P697" s="8">
        <f t="shared" si="111"/>
        <v>90.857142857142861</v>
      </c>
      <c r="Q697" t="str">
        <f t="shared" si="112"/>
        <v>technology</v>
      </c>
      <c r="R697" t="str">
        <f t="shared" si="113"/>
        <v>wearables</v>
      </c>
      <c r="S697">
        <f t="shared" si="114"/>
        <v>20</v>
      </c>
      <c r="T697">
        <f t="shared" si="115"/>
        <v>11</v>
      </c>
      <c r="U697">
        <f t="shared" si="116"/>
        <v>9</v>
      </c>
      <c r="V697" s="12">
        <f t="shared" si="117"/>
        <v>41913.521064814813</v>
      </c>
      <c r="W697" s="12">
        <f t="shared" si="118"/>
        <v>41943.521064814813</v>
      </c>
      <c r="X697" s="17" t="str">
        <f t="shared" si="119"/>
        <v>October</v>
      </c>
      <c r="Y697" t="str">
        <f t="shared" si="120"/>
        <v>2014</v>
      </c>
    </row>
    <row r="698" spans="1:25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110"/>
        <v>5.7142857142857147E-4</v>
      </c>
      <c r="P698" s="8">
        <f t="shared" si="111"/>
        <v>1</v>
      </c>
      <c r="Q698" t="str">
        <f t="shared" si="112"/>
        <v>technology</v>
      </c>
      <c r="R698" t="str">
        <f t="shared" si="113"/>
        <v>wearables</v>
      </c>
      <c r="S698">
        <f t="shared" si="114"/>
        <v>20</v>
      </c>
      <c r="T698">
        <f t="shared" si="115"/>
        <v>11</v>
      </c>
      <c r="U698">
        <f t="shared" si="116"/>
        <v>9</v>
      </c>
      <c r="V698" s="12">
        <f t="shared" si="117"/>
        <v>41815.927106481482</v>
      </c>
      <c r="W698" s="12">
        <f t="shared" si="118"/>
        <v>41845.927106481482</v>
      </c>
      <c r="X698" s="17" t="str">
        <f t="shared" si="119"/>
        <v>June</v>
      </c>
      <c r="Y698" t="str">
        <f t="shared" si="120"/>
        <v>2014</v>
      </c>
    </row>
    <row r="699" spans="1:25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110"/>
        <v>46.379999999999995</v>
      </c>
      <c r="P699" s="8">
        <f t="shared" si="111"/>
        <v>20.342105263157894</v>
      </c>
      <c r="Q699" t="str">
        <f t="shared" si="112"/>
        <v>technology</v>
      </c>
      <c r="R699" t="str">
        <f t="shared" si="113"/>
        <v>wearables</v>
      </c>
      <c r="S699">
        <f t="shared" si="114"/>
        <v>20</v>
      </c>
      <c r="T699">
        <f t="shared" si="115"/>
        <v>11</v>
      </c>
      <c r="U699">
        <f t="shared" si="116"/>
        <v>9</v>
      </c>
      <c r="V699" s="12">
        <f t="shared" si="117"/>
        <v>42388.523020833338</v>
      </c>
      <c r="W699" s="12">
        <f t="shared" si="118"/>
        <v>42403.523020833338</v>
      </c>
      <c r="X699" s="17" t="str">
        <f t="shared" si="119"/>
        <v>January</v>
      </c>
      <c r="Y699" t="str">
        <f t="shared" si="120"/>
        <v>2016</v>
      </c>
    </row>
    <row r="700" spans="1:25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110"/>
        <v>15.39</v>
      </c>
      <c r="P700" s="8">
        <f t="shared" si="111"/>
        <v>530.68965517241384</v>
      </c>
      <c r="Q700" t="str">
        <f t="shared" si="112"/>
        <v>technology</v>
      </c>
      <c r="R700" t="str">
        <f t="shared" si="113"/>
        <v>wearables</v>
      </c>
      <c r="S700">
        <f t="shared" si="114"/>
        <v>20</v>
      </c>
      <c r="T700">
        <f t="shared" si="115"/>
        <v>11</v>
      </c>
      <c r="U700">
        <f t="shared" si="116"/>
        <v>9</v>
      </c>
      <c r="V700" s="12">
        <f t="shared" si="117"/>
        <v>41866.931076388886</v>
      </c>
      <c r="W700" s="12">
        <f t="shared" si="118"/>
        <v>41900.083333333336</v>
      </c>
      <c r="X700" s="17" t="str">
        <f t="shared" si="119"/>
        <v>August</v>
      </c>
      <c r="Y700" t="str">
        <f t="shared" si="120"/>
        <v>2014</v>
      </c>
    </row>
    <row r="701" spans="1:25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110"/>
        <v>82.422107692307705</v>
      </c>
      <c r="P701" s="8">
        <f t="shared" si="111"/>
        <v>120.39184269662923</v>
      </c>
      <c r="Q701" t="str">
        <f t="shared" si="112"/>
        <v>technology</v>
      </c>
      <c r="R701" t="str">
        <f t="shared" si="113"/>
        <v>wearables</v>
      </c>
      <c r="S701">
        <f t="shared" si="114"/>
        <v>20</v>
      </c>
      <c r="T701">
        <f t="shared" si="115"/>
        <v>11</v>
      </c>
      <c r="U701">
        <f t="shared" si="116"/>
        <v>9</v>
      </c>
      <c r="V701" s="12">
        <f t="shared" si="117"/>
        <v>41563.485509259262</v>
      </c>
      <c r="W701" s="12">
        <f t="shared" si="118"/>
        <v>41600.666666666664</v>
      </c>
      <c r="X701" s="17" t="str">
        <f t="shared" si="119"/>
        <v>October</v>
      </c>
      <c r="Y701" t="str">
        <f t="shared" si="120"/>
        <v>2013</v>
      </c>
    </row>
    <row r="702" spans="1:25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110"/>
        <v>2.6866666666666665</v>
      </c>
      <c r="P702" s="8">
        <f t="shared" si="111"/>
        <v>13</v>
      </c>
      <c r="Q702" t="str">
        <f t="shared" si="112"/>
        <v>technology</v>
      </c>
      <c r="R702" t="str">
        <f t="shared" si="113"/>
        <v>wearables</v>
      </c>
      <c r="S702">
        <f t="shared" si="114"/>
        <v>20</v>
      </c>
      <c r="T702">
        <f t="shared" si="115"/>
        <v>11</v>
      </c>
      <c r="U702">
        <f t="shared" si="116"/>
        <v>9</v>
      </c>
      <c r="V702" s="12">
        <f t="shared" si="117"/>
        <v>42715.688437500001</v>
      </c>
      <c r="W702" s="12">
        <f t="shared" si="118"/>
        <v>42745.688437500001</v>
      </c>
      <c r="X702" s="17" t="str">
        <f t="shared" si="119"/>
        <v>December</v>
      </c>
      <c r="Y702" t="str">
        <f t="shared" si="120"/>
        <v>2016</v>
      </c>
    </row>
    <row r="703" spans="1:25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110"/>
        <v>26.6</v>
      </c>
      <c r="P703" s="8">
        <f t="shared" si="111"/>
        <v>291.33333333333331</v>
      </c>
      <c r="Q703" t="str">
        <f t="shared" si="112"/>
        <v>technology</v>
      </c>
      <c r="R703" t="str">
        <f t="shared" si="113"/>
        <v>wearables</v>
      </c>
      <c r="S703">
        <f t="shared" si="114"/>
        <v>20</v>
      </c>
      <c r="T703">
        <f t="shared" si="115"/>
        <v>11</v>
      </c>
      <c r="U703">
        <f t="shared" si="116"/>
        <v>9</v>
      </c>
      <c r="V703" s="12">
        <f t="shared" si="117"/>
        <v>41813.662962962961</v>
      </c>
      <c r="W703" s="12">
        <f t="shared" si="118"/>
        <v>41843.662962962961</v>
      </c>
      <c r="X703" s="17" t="str">
        <f t="shared" si="119"/>
        <v>June</v>
      </c>
      <c r="Y703" t="str">
        <f t="shared" si="120"/>
        <v>2014</v>
      </c>
    </row>
    <row r="704" spans="1:25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110"/>
        <v>30.813400000000001</v>
      </c>
      <c r="P704" s="8">
        <f t="shared" si="111"/>
        <v>124.9191891891892</v>
      </c>
      <c r="Q704" t="str">
        <f t="shared" si="112"/>
        <v>technology</v>
      </c>
      <c r="R704" t="str">
        <f t="shared" si="113"/>
        <v>wearables</v>
      </c>
      <c r="S704">
        <f t="shared" si="114"/>
        <v>20</v>
      </c>
      <c r="T704">
        <f t="shared" si="115"/>
        <v>11</v>
      </c>
      <c r="U704">
        <f t="shared" si="116"/>
        <v>9</v>
      </c>
      <c r="V704" s="12">
        <f t="shared" si="117"/>
        <v>42668.726701388892</v>
      </c>
      <c r="W704" s="12">
        <f t="shared" si="118"/>
        <v>42698.768368055549</v>
      </c>
      <c r="X704" s="17" t="str">
        <f t="shared" si="119"/>
        <v>October</v>
      </c>
      <c r="Y704" t="str">
        <f t="shared" si="120"/>
        <v>2016</v>
      </c>
    </row>
    <row r="705" spans="1:25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110"/>
        <v>5.58</v>
      </c>
      <c r="P705" s="8">
        <f t="shared" si="111"/>
        <v>119.57142857142857</v>
      </c>
      <c r="Q705" t="str">
        <f t="shared" si="112"/>
        <v>technology</v>
      </c>
      <c r="R705" t="str">
        <f t="shared" si="113"/>
        <v>wearables</v>
      </c>
      <c r="S705">
        <f t="shared" si="114"/>
        <v>20</v>
      </c>
      <c r="T705">
        <f t="shared" si="115"/>
        <v>11</v>
      </c>
      <c r="U705">
        <f t="shared" si="116"/>
        <v>9</v>
      </c>
      <c r="V705" s="12">
        <f t="shared" si="117"/>
        <v>42711.950798611113</v>
      </c>
      <c r="W705" s="12">
        <f t="shared" si="118"/>
        <v>42766.98055555555</v>
      </c>
      <c r="X705" s="17" t="str">
        <f t="shared" si="119"/>
        <v>December</v>
      </c>
      <c r="Y705" t="str">
        <f t="shared" si="120"/>
        <v>2016</v>
      </c>
    </row>
    <row r="706" spans="1:25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121">E706/D706*100</f>
        <v>0.87454545454545463</v>
      </c>
      <c r="P706" s="8">
        <f t="shared" ref="P706:P769" si="122">E706/L706</f>
        <v>120.25</v>
      </c>
      <c r="Q706" t="str">
        <f t="shared" ref="Q706:Q769" si="123">LEFT(N706,T706-1)</f>
        <v>technology</v>
      </c>
      <c r="R706" t="str">
        <f t="shared" ref="R706:R769" si="124">RIGHT(N706,U706)</f>
        <v>wearables</v>
      </c>
      <c r="S706">
        <f t="shared" ref="S706:S769" si="125">LEN(N706)</f>
        <v>20</v>
      </c>
      <c r="T706">
        <f t="shared" ref="T706:T769" si="126">FIND("/",N706)</f>
        <v>11</v>
      </c>
      <c r="U706">
        <f t="shared" ref="U706:U769" si="127">S706-T706</f>
        <v>9</v>
      </c>
      <c r="V706" s="12">
        <f t="shared" ref="V706:V769" si="128">(((J706/60)/60)/24)+DATE(1970,1,1)</f>
        <v>42726.192916666667</v>
      </c>
      <c r="W706" s="12">
        <f t="shared" ref="W706:W769" si="129">(((I706/60)/60)/24)+DATE(1970,1,1)</f>
        <v>42786.192916666667</v>
      </c>
      <c r="X706" s="17" t="str">
        <f t="shared" ref="X706:X769" si="130">TEXT(V706,"mmmm")</f>
        <v>December</v>
      </c>
      <c r="Y706" t="str">
        <f t="shared" ref="Y706:Y769" si="131">TEXT(V706,"yyyy")</f>
        <v>2016</v>
      </c>
    </row>
    <row r="707" spans="1:25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121"/>
        <v>0.97699999999999987</v>
      </c>
      <c r="P707" s="8">
        <f t="shared" si="122"/>
        <v>195.4</v>
      </c>
      <c r="Q707" t="str">
        <f t="shared" si="123"/>
        <v>technology</v>
      </c>
      <c r="R707" t="str">
        <f t="shared" si="124"/>
        <v>wearables</v>
      </c>
      <c r="S707">
        <f t="shared" si="125"/>
        <v>20</v>
      </c>
      <c r="T707">
        <f t="shared" si="126"/>
        <v>11</v>
      </c>
      <c r="U707">
        <f t="shared" si="127"/>
        <v>9</v>
      </c>
      <c r="V707" s="12">
        <f t="shared" si="128"/>
        <v>42726.491643518515</v>
      </c>
      <c r="W707" s="12">
        <f t="shared" si="129"/>
        <v>42756.491643518515</v>
      </c>
      <c r="X707" s="17" t="str">
        <f t="shared" si="130"/>
        <v>December</v>
      </c>
      <c r="Y707" t="str">
        <f t="shared" si="131"/>
        <v>2016</v>
      </c>
    </row>
    <row r="708" spans="1:25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121"/>
        <v>0</v>
      </c>
      <c r="P708" s="8" t="e">
        <f t="shared" si="122"/>
        <v>#DIV/0!</v>
      </c>
      <c r="Q708" t="str">
        <f t="shared" si="123"/>
        <v>technology</v>
      </c>
      <c r="R708" t="str">
        <f t="shared" si="124"/>
        <v>wearables</v>
      </c>
      <c r="S708">
        <f t="shared" si="125"/>
        <v>20</v>
      </c>
      <c r="T708">
        <f t="shared" si="126"/>
        <v>11</v>
      </c>
      <c r="U708">
        <f t="shared" si="127"/>
        <v>9</v>
      </c>
      <c r="V708" s="12">
        <f t="shared" si="128"/>
        <v>42676.995173611111</v>
      </c>
      <c r="W708" s="12">
        <f t="shared" si="129"/>
        <v>42718.777083333334</v>
      </c>
      <c r="X708" s="17" t="str">
        <f t="shared" si="130"/>
        <v>November</v>
      </c>
      <c r="Y708" t="str">
        <f t="shared" si="131"/>
        <v>2016</v>
      </c>
    </row>
    <row r="709" spans="1:25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121"/>
        <v>78.927352941176466</v>
      </c>
      <c r="P709" s="8">
        <f t="shared" si="122"/>
        <v>117.69868421052631</v>
      </c>
      <c r="Q709" t="str">
        <f t="shared" si="123"/>
        <v>technology</v>
      </c>
      <c r="R709" t="str">
        <f t="shared" si="124"/>
        <v>wearables</v>
      </c>
      <c r="S709">
        <f t="shared" si="125"/>
        <v>20</v>
      </c>
      <c r="T709">
        <f t="shared" si="126"/>
        <v>11</v>
      </c>
      <c r="U709">
        <f t="shared" si="127"/>
        <v>9</v>
      </c>
      <c r="V709" s="12">
        <f t="shared" si="128"/>
        <v>42696.663506944446</v>
      </c>
      <c r="W709" s="12">
        <f t="shared" si="129"/>
        <v>42736.663506944446</v>
      </c>
      <c r="X709" s="17" t="str">
        <f t="shared" si="130"/>
        <v>November</v>
      </c>
      <c r="Y709" t="str">
        <f t="shared" si="131"/>
        <v>2016</v>
      </c>
    </row>
    <row r="710" spans="1:25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121"/>
        <v>22.092500000000001</v>
      </c>
      <c r="P710" s="8">
        <f t="shared" si="122"/>
        <v>23.948509485094849</v>
      </c>
      <c r="Q710" t="str">
        <f t="shared" si="123"/>
        <v>technology</v>
      </c>
      <c r="R710" t="str">
        <f t="shared" si="124"/>
        <v>wearables</v>
      </c>
      <c r="S710">
        <f t="shared" si="125"/>
        <v>20</v>
      </c>
      <c r="T710">
        <f t="shared" si="126"/>
        <v>11</v>
      </c>
      <c r="U710">
        <f t="shared" si="127"/>
        <v>9</v>
      </c>
      <c r="V710" s="12">
        <f t="shared" si="128"/>
        <v>41835.581018518518</v>
      </c>
      <c r="W710" s="12">
        <f t="shared" si="129"/>
        <v>41895.581018518518</v>
      </c>
      <c r="X710" s="17" t="str">
        <f t="shared" si="130"/>
        <v>July</v>
      </c>
      <c r="Y710" t="str">
        <f t="shared" si="131"/>
        <v>2014</v>
      </c>
    </row>
    <row r="711" spans="1:25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121"/>
        <v>0.40666666666666662</v>
      </c>
      <c r="P711" s="8">
        <f t="shared" si="122"/>
        <v>30.5</v>
      </c>
      <c r="Q711" t="str">
        <f t="shared" si="123"/>
        <v>technology</v>
      </c>
      <c r="R711" t="str">
        <f t="shared" si="124"/>
        <v>wearables</v>
      </c>
      <c r="S711">
        <f t="shared" si="125"/>
        <v>20</v>
      </c>
      <c r="T711">
        <f t="shared" si="126"/>
        <v>11</v>
      </c>
      <c r="U711">
        <f t="shared" si="127"/>
        <v>9</v>
      </c>
      <c r="V711" s="12">
        <f t="shared" si="128"/>
        <v>41948.041192129633</v>
      </c>
      <c r="W711" s="12">
        <f t="shared" si="129"/>
        <v>41978.041192129633</v>
      </c>
      <c r="X711" s="17" t="str">
        <f t="shared" si="130"/>
        <v>November</v>
      </c>
      <c r="Y711" t="str">
        <f t="shared" si="131"/>
        <v>2014</v>
      </c>
    </row>
    <row r="712" spans="1:25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121"/>
        <v>0</v>
      </c>
      <c r="P712" s="8" t="e">
        <f t="shared" si="122"/>
        <v>#DIV/0!</v>
      </c>
      <c r="Q712" t="str">
        <f t="shared" si="123"/>
        <v>technology</v>
      </c>
      <c r="R712" t="str">
        <f t="shared" si="124"/>
        <v>wearables</v>
      </c>
      <c r="S712">
        <f t="shared" si="125"/>
        <v>20</v>
      </c>
      <c r="T712">
        <f t="shared" si="126"/>
        <v>11</v>
      </c>
      <c r="U712">
        <f t="shared" si="127"/>
        <v>9</v>
      </c>
      <c r="V712" s="12">
        <f t="shared" si="128"/>
        <v>41837.984976851854</v>
      </c>
      <c r="W712" s="12">
        <f t="shared" si="129"/>
        <v>41871.030555555553</v>
      </c>
      <c r="X712" s="17" t="str">
        <f t="shared" si="130"/>
        <v>July</v>
      </c>
      <c r="Y712" t="str">
        <f t="shared" si="131"/>
        <v>2014</v>
      </c>
    </row>
    <row r="713" spans="1:25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121"/>
        <v>33.790999999999997</v>
      </c>
      <c r="P713" s="8">
        <f t="shared" si="122"/>
        <v>99.973372781065095</v>
      </c>
      <c r="Q713" t="str">
        <f t="shared" si="123"/>
        <v>technology</v>
      </c>
      <c r="R713" t="str">
        <f t="shared" si="124"/>
        <v>wearables</v>
      </c>
      <c r="S713">
        <f t="shared" si="125"/>
        <v>20</v>
      </c>
      <c r="T713">
        <f t="shared" si="126"/>
        <v>11</v>
      </c>
      <c r="U713">
        <f t="shared" si="127"/>
        <v>9</v>
      </c>
      <c r="V713" s="12">
        <f t="shared" si="128"/>
        <v>42678.459120370375</v>
      </c>
      <c r="W713" s="12">
        <f t="shared" si="129"/>
        <v>42718.500787037032</v>
      </c>
      <c r="X713" s="17" t="str">
        <f t="shared" si="130"/>
        <v>November</v>
      </c>
      <c r="Y713" t="str">
        <f t="shared" si="131"/>
        <v>2016</v>
      </c>
    </row>
    <row r="714" spans="1:25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121"/>
        <v>0.21649484536082475</v>
      </c>
      <c r="P714" s="8">
        <f t="shared" si="122"/>
        <v>26.25</v>
      </c>
      <c r="Q714" t="str">
        <f t="shared" si="123"/>
        <v>technology</v>
      </c>
      <c r="R714" t="str">
        <f t="shared" si="124"/>
        <v>wearables</v>
      </c>
      <c r="S714">
        <f t="shared" si="125"/>
        <v>20</v>
      </c>
      <c r="T714">
        <f t="shared" si="126"/>
        <v>11</v>
      </c>
      <c r="U714">
        <f t="shared" si="127"/>
        <v>9</v>
      </c>
      <c r="V714" s="12">
        <f t="shared" si="128"/>
        <v>42384.680925925932</v>
      </c>
      <c r="W714" s="12">
        <f t="shared" si="129"/>
        <v>42414.680925925932</v>
      </c>
      <c r="X714" s="17" t="str">
        <f t="shared" si="130"/>
        <v>January</v>
      </c>
      <c r="Y714" t="str">
        <f t="shared" si="131"/>
        <v>2016</v>
      </c>
    </row>
    <row r="715" spans="1:25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121"/>
        <v>0.79600000000000004</v>
      </c>
      <c r="P715" s="8">
        <f t="shared" si="122"/>
        <v>199</v>
      </c>
      <c r="Q715" t="str">
        <f t="shared" si="123"/>
        <v>technology</v>
      </c>
      <c r="R715" t="str">
        <f t="shared" si="124"/>
        <v>wearables</v>
      </c>
      <c r="S715">
        <f t="shared" si="125"/>
        <v>20</v>
      </c>
      <c r="T715">
        <f t="shared" si="126"/>
        <v>11</v>
      </c>
      <c r="U715">
        <f t="shared" si="127"/>
        <v>9</v>
      </c>
      <c r="V715" s="12">
        <f t="shared" si="128"/>
        <v>42496.529305555552</v>
      </c>
      <c r="W715" s="12">
        <f t="shared" si="129"/>
        <v>42526.529305555552</v>
      </c>
      <c r="X715" s="17" t="str">
        <f t="shared" si="130"/>
        <v>May</v>
      </c>
      <c r="Y715" t="str">
        <f t="shared" si="131"/>
        <v>2016</v>
      </c>
    </row>
    <row r="716" spans="1:25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121"/>
        <v>14.993333333333334</v>
      </c>
      <c r="P716" s="8">
        <f t="shared" si="122"/>
        <v>80.321428571428569</v>
      </c>
      <c r="Q716" t="str">
        <f t="shared" si="123"/>
        <v>technology</v>
      </c>
      <c r="R716" t="str">
        <f t="shared" si="124"/>
        <v>wearables</v>
      </c>
      <c r="S716">
        <f t="shared" si="125"/>
        <v>20</v>
      </c>
      <c r="T716">
        <f t="shared" si="126"/>
        <v>11</v>
      </c>
      <c r="U716">
        <f t="shared" si="127"/>
        <v>9</v>
      </c>
      <c r="V716" s="12">
        <f t="shared" si="128"/>
        <v>42734.787986111114</v>
      </c>
      <c r="W716" s="12">
        <f t="shared" si="129"/>
        <v>42794.787986111114</v>
      </c>
      <c r="X716" s="17" t="str">
        <f t="shared" si="130"/>
        <v>December</v>
      </c>
      <c r="Y716" t="str">
        <f t="shared" si="131"/>
        <v>2016</v>
      </c>
    </row>
    <row r="717" spans="1:25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121"/>
        <v>5.0509090909090908</v>
      </c>
      <c r="P717" s="8">
        <f t="shared" si="122"/>
        <v>115.75</v>
      </c>
      <c r="Q717" t="str">
        <f t="shared" si="123"/>
        <v>technology</v>
      </c>
      <c r="R717" t="str">
        <f t="shared" si="124"/>
        <v>wearables</v>
      </c>
      <c r="S717">
        <f t="shared" si="125"/>
        <v>20</v>
      </c>
      <c r="T717">
        <f t="shared" si="126"/>
        <v>11</v>
      </c>
      <c r="U717">
        <f t="shared" si="127"/>
        <v>9</v>
      </c>
      <c r="V717" s="12">
        <f t="shared" si="128"/>
        <v>42273.090740740736</v>
      </c>
      <c r="W717" s="12">
        <f t="shared" si="129"/>
        <v>42313.132407407407</v>
      </c>
      <c r="X717" s="17" t="str">
        <f t="shared" si="130"/>
        <v>September</v>
      </c>
      <c r="Y717" t="str">
        <f t="shared" si="131"/>
        <v>2015</v>
      </c>
    </row>
    <row r="718" spans="1:25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121"/>
        <v>10.214285714285715</v>
      </c>
      <c r="P718" s="8">
        <f t="shared" si="122"/>
        <v>44.6875</v>
      </c>
      <c r="Q718" t="str">
        <f t="shared" si="123"/>
        <v>technology</v>
      </c>
      <c r="R718" t="str">
        <f t="shared" si="124"/>
        <v>wearables</v>
      </c>
      <c r="S718">
        <f t="shared" si="125"/>
        <v>20</v>
      </c>
      <c r="T718">
        <f t="shared" si="126"/>
        <v>11</v>
      </c>
      <c r="U718">
        <f t="shared" si="127"/>
        <v>9</v>
      </c>
      <c r="V718" s="12">
        <f t="shared" si="128"/>
        <v>41940.658645833333</v>
      </c>
      <c r="W718" s="12">
        <f t="shared" si="129"/>
        <v>41974</v>
      </c>
      <c r="X718" s="17" t="str">
        <f t="shared" si="130"/>
        <v>October</v>
      </c>
      <c r="Y718" t="str">
        <f t="shared" si="131"/>
        <v>2014</v>
      </c>
    </row>
    <row r="719" spans="1:25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121"/>
        <v>0.30499999999999999</v>
      </c>
      <c r="P719" s="8">
        <f t="shared" si="122"/>
        <v>76.25</v>
      </c>
      <c r="Q719" t="str">
        <f t="shared" si="123"/>
        <v>technology</v>
      </c>
      <c r="R719" t="str">
        <f t="shared" si="124"/>
        <v>wearables</v>
      </c>
      <c r="S719">
        <f t="shared" si="125"/>
        <v>20</v>
      </c>
      <c r="T719">
        <f t="shared" si="126"/>
        <v>11</v>
      </c>
      <c r="U719">
        <f t="shared" si="127"/>
        <v>9</v>
      </c>
      <c r="V719" s="12">
        <f t="shared" si="128"/>
        <v>41857.854189814818</v>
      </c>
      <c r="W719" s="12">
        <f t="shared" si="129"/>
        <v>41887.854189814818</v>
      </c>
      <c r="X719" s="17" t="str">
        <f t="shared" si="130"/>
        <v>August</v>
      </c>
      <c r="Y719" t="str">
        <f t="shared" si="131"/>
        <v>2014</v>
      </c>
    </row>
    <row r="720" spans="1:25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121"/>
        <v>0.75</v>
      </c>
      <c r="P720" s="8">
        <f t="shared" si="122"/>
        <v>22.5</v>
      </c>
      <c r="Q720" t="str">
        <f t="shared" si="123"/>
        <v>technology</v>
      </c>
      <c r="R720" t="str">
        <f t="shared" si="124"/>
        <v>wearables</v>
      </c>
      <c r="S720">
        <f t="shared" si="125"/>
        <v>20</v>
      </c>
      <c r="T720">
        <f t="shared" si="126"/>
        <v>11</v>
      </c>
      <c r="U720">
        <f t="shared" si="127"/>
        <v>9</v>
      </c>
      <c r="V720" s="12">
        <f t="shared" si="128"/>
        <v>42752.845451388886</v>
      </c>
      <c r="W720" s="12">
        <f t="shared" si="129"/>
        <v>42784.249305555553</v>
      </c>
      <c r="X720" s="17" t="str">
        <f t="shared" si="130"/>
        <v>January</v>
      </c>
      <c r="Y720" t="str">
        <f t="shared" si="131"/>
        <v>2017</v>
      </c>
    </row>
    <row r="721" spans="1:25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121"/>
        <v>1.2933333333333332</v>
      </c>
      <c r="P721" s="8">
        <f t="shared" si="122"/>
        <v>19.399999999999999</v>
      </c>
      <c r="Q721" t="str">
        <f t="shared" si="123"/>
        <v>technology</v>
      </c>
      <c r="R721" t="str">
        <f t="shared" si="124"/>
        <v>wearables</v>
      </c>
      <c r="S721">
        <f t="shared" si="125"/>
        <v>20</v>
      </c>
      <c r="T721">
        <f t="shared" si="126"/>
        <v>11</v>
      </c>
      <c r="U721">
        <f t="shared" si="127"/>
        <v>9</v>
      </c>
      <c r="V721" s="12">
        <f t="shared" si="128"/>
        <v>42409.040231481486</v>
      </c>
      <c r="W721" s="12">
        <f t="shared" si="129"/>
        <v>42423.040231481486</v>
      </c>
      <c r="X721" s="17" t="str">
        <f t="shared" si="130"/>
        <v>February</v>
      </c>
      <c r="Y721" t="str">
        <f t="shared" si="131"/>
        <v>2016</v>
      </c>
    </row>
    <row r="722" spans="1:25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121"/>
        <v>143.94736842105263</v>
      </c>
      <c r="P722" s="8">
        <f t="shared" si="122"/>
        <v>66.707317073170728</v>
      </c>
      <c r="Q722" t="str">
        <f t="shared" si="123"/>
        <v>publishing</v>
      </c>
      <c r="R722" t="str">
        <f t="shared" si="124"/>
        <v>nonfiction</v>
      </c>
      <c r="S722">
        <f t="shared" si="125"/>
        <v>21</v>
      </c>
      <c r="T722">
        <f t="shared" si="126"/>
        <v>11</v>
      </c>
      <c r="U722">
        <f t="shared" si="127"/>
        <v>10</v>
      </c>
      <c r="V722" s="12">
        <f t="shared" si="128"/>
        <v>40909.649201388893</v>
      </c>
      <c r="W722" s="12">
        <f t="shared" si="129"/>
        <v>40937.649201388893</v>
      </c>
      <c r="X722" s="17" t="str">
        <f t="shared" si="130"/>
        <v>January</v>
      </c>
      <c r="Y722" t="str">
        <f t="shared" si="131"/>
        <v>2012</v>
      </c>
    </row>
    <row r="723" spans="1:25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121"/>
        <v>122.10975609756099</v>
      </c>
      <c r="P723" s="8">
        <f t="shared" si="122"/>
        <v>84.142857142857139</v>
      </c>
      <c r="Q723" t="str">
        <f t="shared" si="123"/>
        <v>publishing</v>
      </c>
      <c r="R723" t="str">
        <f t="shared" si="124"/>
        <v>nonfiction</v>
      </c>
      <c r="S723">
        <f t="shared" si="125"/>
        <v>21</v>
      </c>
      <c r="T723">
        <f t="shared" si="126"/>
        <v>11</v>
      </c>
      <c r="U723">
        <f t="shared" si="127"/>
        <v>10</v>
      </c>
      <c r="V723" s="12">
        <f t="shared" si="128"/>
        <v>41807.571840277778</v>
      </c>
      <c r="W723" s="12">
        <f t="shared" si="129"/>
        <v>41852.571840277778</v>
      </c>
      <c r="X723" s="17" t="str">
        <f t="shared" si="130"/>
        <v>June</v>
      </c>
      <c r="Y723" t="str">
        <f t="shared" si="131"/>
        <v>2014</v>
      </c>
    </row>
    <row r="724" spans="1:25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121"/>
        <v>132.024</v>
      </c>
      <c r="P724" s="8">
        <f t="shared" si="122"/>
        <v>215.72549019607843</v>
      </c>
      <c r="Q724" t="str">
        <f t="shared" si="123"/>
        <v>publishing</v>
      </c>
      <c r="R724" t="str">
        <f t="shared" si="124"/>
        <v>nonfiction</v>
      </c>
      <c r="S724">
        <f t="shared" si="125"/>
        <v>21</v>
      </c>
      <c r="T724">
        <f t="shared" si="126"/>
        <v>11</v>
      </c>
      <c r="U724">
        <f t="shared" si="127"/>
        <v>10</v>
      </c>
      <c r="V724" s="12">
        <f t="shared" si="128"/>
        <v>40977.805300925924</v>
      </c>
      <c r="W724" s="12">
        <f t="shared" si="129"/>
        <v>41007.76363425926</v>
      </c>
      <c r="X724" s="17" t="str">
        <f t="shared" si="130"/>
        <v>March</v>
      </c>
      <c r="Y724" t="str">
        <f t="shared" si="131"/>
        <v>2012</v>
      </c>
    </row>
    <row r="725" spans="1:25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121"/>
        <v>109.38000000000001</v>
      </c>
      <c r="P725" s="8">
        <f t="shared" si="122"/>
        <v>54.69</v>
      </c>
      <c r="Q725" t="str">
        <f t="shared" si="123"/>
        <v>publishing</v>
      </c>
      <c r="R725" t="str">
        <f t="shared" si="124"/>
        <v>nonfiction</v>
      </c>
      <c r="S725">
        <f t="shared" si="125"/>
        <v>21</v>
      </c>
      <c r="T725">
        <f t="shared" si="126"/>
        <v>11</v>
      </c>
      <c r="U725">
        <f t="shared" si="127"/>
        <v>10</v>
      </c>
      <c r="V725" s="12">
        <f t="shared" si="128"/>
        <v>42184.816539351858</v>
      </c>
      <c r="W725" s="12">
        <f t="shared" si="129"/>
        <v>42215.165972222225</v>
      </c>
      <c r="X725" s="17" t="str">
        <f t="shared" si="130"/>
        <v>June</v>
      </c>
      <c r="Y725" t="str">
        <f t="shared" si="131"/>
        <v>2015</v>
      </c>
    </row>
    <row r="726" spans="1:25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121"/>
        <v>105.47157142857144</v>
      </c>
      <c r="P726" s="8">
        <f t="shared" si="122"/>
        <v>51.62944055944056</v>
      </c>
      <c r="Q726" t="str">
        <f t="shared" si="123"/>
        <v>publishing</v>
      </c>
      <c r="R726" t="str">
        <f t="shared" si="124"/>
        <v>nonfiction</v>
      </c>
      <c r="S726">
        <f t="shared" si="125"/>
        <v>21</v>
      </c>
      <c r="T726">
        <f t="shared" si="126"/>
        <v>11</v>
      </c>
      <c r="U726">
        <f t="shared" si="127"/>
        <v>10</v>
      </c>
      <c r="V726" s="12">
        <f t="shared" si="128"/>
        <v>40694.638460648144</v>
      </c>
      <c r="W726" s="12">
        <f t="shared" si="129"/>
        <v>40724.638460648144</v>
      </c>
      <c r="X726" s="17" t="str">
        <f t="shared" si="130"/>
        <v>May</v>
      </c>
      <c r="Y726" t="str">
        <f t="shared" si="131"/>
        <v>2011</v>
      </c>
    </row>
    <row r="727" spans="1:25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121"/>
        <v>100.35000000000001</v>
      </c>
      <c r="P727" s="8">
        <f t="shared" si="122"/>
        <v>143.35714285714286</v>
      </c>
      <c r="Q727" t="str">
        <f t="shared" si="123"/>
        <v>publishing</v>
      </c>
      <c r="R727" t="str">
        <f t="shared" si="124"/>
        <v>nonfiction</v>
      </c>
      <c r="S727">
        <f t="shared" si="125"/>
        <v>21</v>
      </c>
      <c r="T727">
        <f t="shared" si="126"/>
        <v>11</v>
      </c>
      <c r="U727">
        <f t="shared" si="127"/>
        <v>10</v>
      </c>
      <c r="V727" s="12">
        <f t="shared" si="128"/>
        <v>42321.626296296294</v>
      </c>
      <c r="W727" s="12">
        <f t="shared" si="129"/>
        <v>42351.626296296294</v>
      </c>
      <c r="X727" s="17" t="str">
        <f t="shared" si="130"/>
        <v>November</v>
      </c>
      <c r="Y727" t="str">
        <f t="shared" si="131"/>
        <v>2015</v>
      </c>
    </row>
    <row r="728" spans="1:25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121"/>
        <v>101.4</v>
      </c>
      <c r="P728" s="8">
        <f t="shared" si="122"/>
        <v>72.428571428571431</v>
      </c>
      <c r="Q728" t="str">
        <f t="shared" si="123"/>
        <v>publishing</v>
      </c>
      <c r="R728" t="str">
        <f t="shared" si="124"/>
        <v>nonfiction</v>
      </c>
      <c r="S728">
        <f t="shared" si="125"/>
        <v>21</v>
      </c>
      <c r="T728">
        <f t="shared" si="126"/>
        <v>11</v>
      </c>
      <c r="U728">
        <f t="shared" si="127"/>
        <v>10</v>
      </c>
      <c r="V728" s="12">
        <f t="shared" si="128"/>
        <v>41346.042673611111</v>
      </c>
      <c r="W728" s="12">
        <f t="shared" si="129"/>
        <v>41376.042673611111</v>
      </c>
      <c r="X728" s="17" t="str">
        <f t="shared" si="130"/>
        <v>March</v>
      </c>
      <c r="Y728" t="str">
        <f t="shared" si="131"/>
        <v>2013</v>
      </c>
    </row>
    <row r="729" spans="1:25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121"/>
        <v>155.51428571428571</v>
      </c>
      <c r="P729" s="8">
        <f t="shared" si="122"/>
        <v>36.530201342281877</v>
      </c>
      <c r="Q729" t="str">
        <f t="shared" si="123"/>
        <v>publishing</v>
      </c>
      <c r="R729" t="str">
        <f t="shared" si="124"/>
        <v>nonfiction</v>
      </c>
      <c r="S729">
        <f t="shared" si="125"/>
        <v>21</v>
      </c>
      <c r="T729">
        <f t="shared" si="126"/>
        <v>11</v>
      </c>
      <c r="U729">
        <f t="shared" si="127"/>
        <v>10</v>
      </c>
      <c r="V729" s="12">
        <f t="shared" si="128"/>
        <v>41247.020243055551</v>
      </c>
      <c r="W729" s="12">
        <f t="shared" si="129"/>
        <v>41288.888888888891</v>
      </c>
      <c r="X729" s="17" t="str">
        <f t="shared" si="130"/>
        <v>December</v>
      </c>
      <c r="Y729" t="str">
        <f t="shared" si="131"/>
        <v>2012</v>
      </c>
    </row>
    <row r="730" spans="1:25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121"/>
        <v>105.566</v>
      </c>
      <c r="P730" s="8">
        <f t="shared" si="122"/>
        <v>60.903461538461535</v>
      </c>
      <c r="Q730" t="str">
        <f t="shared" si="123"/>
        <v>publishing</v>
      </c>
      <c r="R730" t="str">
        <f t="shared" si="124"/>
        <v>nonfiction</v>
      </c>
      <c r="S730">
        <f t="shared" si="125"/>
        <v>21</v>
      </c>
      <c r="T730">
        <f t="shared" si="126"/>
        <v>11</v>
      </c>
      <c r="U730">
        <f t="shared" si="127"/>
        <v>10</v>
      </c>
      <c r="V730" s="12">
        <f t="shared" si="128"/>
        <v>40731.837465277778</v>
      </c>
      <c r="W730" s="12">
        <f t="shared" si="129"/>
        <v>40776.837465277778</v>
      </c>
      <c r="X730" s="17" t="str">
        <f t="shared" si="130"/>
        <v>July</v>
      </c>
      <c r="Y730" t="str">
        <f t="shared" si="131"/>
        <v>2011</v>
      </c>
    </row>
    <row r="731" spans="1:25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121"/>
        <v>130.65</v>
      </c>
      <c r="P731" s="8">
        <f t="shared" si="122"/>
        <v>43.55</v>
      </c>
      <c r="Q731" t="str">
        <f t="shared" si="123"/>
        <v>publishing</v>
      </c>
      <c r="R731" t="str">
        <f t="shared" si="124"/>
        <v>nonfiction</v>
      </c>
      <c r="S731">
        <f t="shared" si="125"/>
        <v>21</v>
      </c>
      <c r="T731">
        <f t="shared" si="126"/>
        <v>11</v>
      </c>
      <c r="U731">
        <f t="shared" si="127"/>
        <v>10</v>
      </c>
      <c r="V731" s="12">
        <f t="shared" si="128"/>
        <v>41111.185891203706</v>
      </c>
      <c r="W731" s="12">
        <f t="shared" si="129"/>
        <v>41171.185891203706</v>
      </c>
      <c r="X731" s="17" t="str">
        <f t="shared" si="130"/>
        <v>July</v>
      </c>
      <c r="Y731" t="str">
        <f t="shared" si="131"/>
        <v>2012</v>
      </c>
    </row>
    <row r="732" spans="1:25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121"/>
        <v>132.19</v>
      </c>
      <c r="P732" s="8">
        <f t="shared" si="122"/>
        <v>99.766037735849054</v>
      </c>
      <c r="Q732" t="str">
        <f t="shared" si="123"/>
        <v>publishing</v>
      </c>
      <c r="R732" t="str">
        <f t="shared" si="124"/>
        <v>nonfiction</v>
      </c>
      <c r="S732">
        <f t="shared" si="125"/>
        <v>21</v>
      </c>
      <c r="T732">
        <f t="shared" si="126"/>
        <v>11</v>
      </c>
      <c r="U732">
        <f t="shared" si="127"/>
        <v>10</v>
      </c>
      <c r="V732" s="12">
        <f t="shared" si="128"/>
        <v>40854.745266203703</v>
      </c>
      <c r="W732" s="12">
        <f t="shared" si="129"/>
        <v>40884.745266203703</v>
      </c>
      <c r="X732" s="17" t="str">
        <f t="shared" si="130"/>
        <v>November</v>
      </c>
      <c r="Y732" t="str">
        <f t="shared" si="131"/>
        <v>2011</v>
      </c>
    </row>
    <row r="733" spans="1:25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121"/>
        <v>126</v>
      </c>
      <c r="P733" s="8">
        <f t="shared" si="122"/>
        <v>88.732394366197184</v>
      </c>
      <c r="Q733" t="str">
        <f t="shared" si="123"/>
        <v>publishing</v>
      </c>
      <c r="R733" t="str">
        <f t="shared" si="124"/>
        <v>nonfiction</v>
      </c>
      <c r="S733">
        <f t="shared" si="125"/>
        <v>21</v>
      </c>
      <c r="T733">
        <f t="shared" si="126"/>
        <v>11</v>
      </c>
      <c r="U733">
        <f t="shared" si="127"/>
        <v>10</v>
      </c>
      <c r="V733" s="12">
        <f t="shared" si="128"/>
        <v>40879.795682870368</v>
      </c>
      <c r="W733" s="12">
        <f t="shared" si="129"/>
        <v>40930.25</v>
      </c>
      <c r="X733" s="17" t="str">
        <f t="shared" si="130"/>
        <v>December</v>
      </c>
      <c r="Y733" t="str">
        <f t="shared" si="131"/>
        <v>2011</v>
      </c>
    </row>
    <row r="734" spans="1:25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121"/>
        <v>160</v>
      </c>
      <c r="P734" s="8">
        <f t="shared" si="122"/>
        <v>4.9230769230769234</v>
      </c>
      <c r="Q734" t="str">
        <f t="shared" si="123"/>
        <v>publishing</v>
      </c>
      <c r="R734" t="str">
        <f t="shared" si="124"/>
        <v>nonfiction</v>
      </c>
      <c r="S734">
        <f t="shared" si="125"/>
        <v>21</v>
      </c>
      <c r="T734">
        <f t="shared" si="126"/>
        <v>11</v>
      </c>
      <c r="U734">
        <f t="shared" si="127"/>
        <v>10</v>
      </c>
      <c r="V734" s="12">
        <f t="shared" si="128"/>
        <v>41486.424317129626</v>
      </c>
      <c r="W734" s="12">
        <f t="shared" si="129"/>
        <v>41546.424317129626</v>
      </c>
      <c r="X734" s="17" t="str">
        <f t="shared" si="130"/>
        <v>July</v>
      </c>
      <c r="Y734" t="str">
        <f t="shared" si="131"/>
        <v>2013</v>
      </c>
    </row>
    <row r="735" spans="1:25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121"/>
        <v>120.48</v>
      </c>
      <c r="P735" s="8">
        <f t="shared" si="122"/>
        <v>17.822485207100591</v>
      </c>
      <c r="Q735" t="str">
        <f t="shared" si="123"/>
        <v>publishing</v>
      </c>
      <c r="R735" t="str">
        <f t="shared" si="124"/>
        <v>nonfiction</v>
      </c>
      <c r="S735">
        <f t="shared" si="125"/>
        <v>21</v>
      </c>
      <c r="T735">
        <f t="shared" si="126"/>
        <v>11</v>
      </c>
      <c r="U735">
        <f t="shared" si="127"/>
        <v>10</v>
      </c>
      <c r="V735" s="12">
        <f t="shared" si="128"/>
        <v>41598.420046296298</v>
      </c>
      <c r="W735" s="12">
        <f t="shared" si="129"/>
        <v>41628.420046296298</v>
      </c>
      <c r="X735" s="17" t="str">
        <f t="shared" si="130"/>
        <v>November</v>
      </c>
      <c r="Y735" t="str">
        <f t="shared" si="131"/>
        <v>2013</v>
      </c>
    </row>
    <row r="736" spans="1:25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121"/>
        <v>125.52941176470588</v>
      </c>
      <c r="P736" s="8">
        <f t="shared" si="122"/>
        <v>187.19298245614036</v>
      </c>
      <c r="Q736" t="str">
        <f t="shared" si="123"/>
        <v>publishing</v>
      </c>
      <c r="R736" t="str">
        <f t="shared" si="124"/>
        <v>nonfiction</v>
      </c>
      <c r="S736">
        <f t="shared" si="125"/>
        <v>21</v>
      </c>
      <c r="T736">
        <f t="shared" si="126"/>
        <v>11</v>
      </c>
      <c r="U736">
        <f t="shared" si="127"/>
        <v>10</v>
      </c>
      <c r="V736" s="12">
        <f t="shared" si="128"/>
        <v>42102.164583333331</v>
      </c>
      <c r="W736" s="12">
        <f t="shared" si="129"/>
        <v>42133.208333333328</v>
      </c>
      <c r="X736" s="17" t="str">
        <f t="shared" si="130"/>
        <v>April</v>
      </c>
      <c r="Y736" t="str">
        <f t="shared" si="131"/>
        <v>2015</v>
      </c>
    </row>
    <row r="737" spans="1:25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121"/>
        <v>114.40638297872341</v>
      </c>
      <c r="P737" s="8">
        <f t="shared" si="122"/>
        <v>234.80786026200875</v>
      </c>
      <c r="Q737" t="str">
        <f t="shared" si="123"/>
        <v>publishing</v>
      </c>
      <c r="R737" t="str">
        <f t="shared" si="124"/>
        <v>nonfiction</v>
      </c>
      <c r="S737">
        <f t="shared" si="125"/>
        <v>21</v>
      </c>
      <c r="T737">
        <f t="shared" si="126"/>
        <v>11</v>
      </c>
      <c r="U737">
        <f t="shared" si="127"/>
        <v>10</v>
      </c>
      <c r="V737" s="12">
        <f t="shared" si="128"/>
        <v>41946.029467592591</v>
      </c>
      <c r="W737" s="12">
        <f t="shared" si="129"/>
        <v>41977.027083333334</v>
      </c>
      <c r="X737" s="17" t="str">
        <f t="shared" si="130"/>
        <v>November</v>
      </c>
      <c r="Y737" t="str">
        <f t="shared" si="131"/>
        <v>2014</v>
      </c>
    </row>
    <row r="738" spans="1:25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121"/>
        <v>315.13888888888891</v>
      </c>
      <c r="P738" s="8">
        <f t="shared" si="122"/>
        <v>105.04629629629629</v>
      </c>
      <c r="Q738" t="str">
        <f t="shared" si="123"/>
        <v>publishing</v>
      </c>
      <c r="R738" t="str">
        <f t="shared" si="124"/>
        <v>nonfiction</v>
      </c>
      <c r="S738">
        <f t="shared" si="125"/>
        <v>21</v>
      </c>
      <c r="T738">
        <f t="shared" si="126"/>
        <v>11</v>
      </c>
      <c r="U738">
        <f t="shared" si="127"/>
        <v>10</v>
      </c>
      <c r="V738" s="12">
        <f t="shared" si="128"/>
        <v>41579.734259259261</v>
      </c>
      <c r="W738" s="12">
        <f t="shared" si="129"/>
        <v>41599.207638888889</v>
      </c>
      <c r="X738" s="17" t="str">
        <f t="shared" si="130"/>
        <v>November</v>
      </c>
      <c r="Y738" t="str">
        <f t="shared" si="131"/>
        <v>2013</v>
      </c>
    </row>
    <row r="739" spans="1:25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121"/>
        <v>122.39999999999999</v>
      </c>
      <c r="P739" s="8">
        <f t="shared" si="122"/>
        <v>56.666666666666664</v>
      </c>
      <c r="Q739" t="str">
        <f t="shared" si="123"/>
        <v>publishing</v>
      </c>
      <c r="R739" t="str">
        <f t="shared" si="124"/>
        <v>nonfiction</v>
      </c>
      <c r="S739">
        <f t="shared" si="125"/>
        <v>21</v>
      </c>
      <c r="T739">
        <f t="shared" si="126"/>
        <v>11</v>
      </c>
      <c r="U739">
        <f t="shared" si="127"/>
        <v>10</v>
      </c>
      <c r="V739" s="12">
        <f t="shared" si="128"/>
        <v>41667.275312500002</v>
      </c>
      <c r="W739" s="12">
        <f t="shared" si="129"/>
        <v>41684.833333333336</v>
      </c>
      <c r="X739" s="17" t="str">
        <f t="shared" si="130"/>
        <v>January</v>
      </c>
      <c r="Y739" t="str">
        <f t="shared" si="131"/>
        <v>2014</v>
      </c>
    </row>
    <row r="740" spans="1:25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121"/>
        <v>106.73333333333332</v>
      </c>
      <c r="P740" s="8">
        <f t="shared" si="122"/>
        <v>39.048780487804876</v>
      </c>
      <c r="Q740" t="str">
        <f t="shared" si="123"/>
        <v>publishing</v>
      </c>
      <c r="R740" t="str">
        <f t="shared" si="124"/>
        <v>nonfiction</v>
      </c>
      <c r="S740">
        <f t="shared" si="125"/>
        <v>21</v>
      </c>
      <c r="T740">
        <f t="shared" si="126"/>
        <v>11</v>
      </c>
      <c r="U740">
        <f t="shared" si="127"/>
        <v>10</v>
      </c>
      <c r="V740" s="12">
        <f t="shared" si="128"/>
        <v>41943.604097222218</v>
      </c>
      <c r="W740" s="12">
        <f t="shared" si="129"/>
        <v>41974.207638888889</v>
      </c>
      <c r="X740" s="17" t="str">
        <f t="shared" si="130"/>
        <v>October</v>
      </c>
      <c r="Y740" t="str">
        <f t="shared" si="131"/>
        <v>2014</v>
      </c>
    </row>
    <row r="741" spans="1:25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121"/>
        <v>158.33333333333331</v>
      </c>
      <c r="P741" s="8">
        <f t="shared" si="122"/>
        <v>68.345323741007192</v>
      </c>
      <c r="Q741" t="str">
        <f t="shared" si="123"/>
        <v>publishing</v>
      </c>
      <c r="R741" t="str">
        <f t="shared" si="124"/>
        <v>nonfiction</v>
      </c>
      <c r="S741">
        <f t="shared" si="125"/>
        <v>21</v>
      </c>
      <c r="T741">
        <f t="shared" si="126"/>
        <v>11</v>
      </c>
      <c r="U741">
        <f t="shared" si="127"/>
        <v>10</v>
      </c>
      <c r="V741" s="12">
        <f t="shared" si="128"/>
        <v>41829.502650462964</v>
      </c>
      <c r="W741" s="12">
        <f t="shared" si="129"/>
        <v>41862.502650462964</v>
      </c>
      <c r="X741" s="17" t="str">
        <f t="shared" si="130"/>
        <v>July</v>
      </c>
      <c r="Y741" t="str">
        <f t="shared" si="131"/>
        <v>2014</v>
      </c>
    </row>
    <row r="742" spans="1:25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121"/>
        <v>107.4</v>
      </c>
      <c r="P742" s="8">
        <f t="shared" si="122"/>
        <v>169.57894736842104</v>
      </c>
      <c r="Q742" t="str">
        <f t="shared" si="123"/>
        <v>publishing</v>
      </c>
      <c r="R742" t="str">
        <f t="shared" si="124"/>
        <v>nonfiction</v>
      </c>
      <c r="S742">
        <f t="shared" si="125"/>
        <v>21</v>
      </c>
      <c r="T742">
        <f t="shared" si="126"/>
        <v>11</v>
      </c>
      <c r="U742">
        <f t="shared" si="127"/>
        <v>10</v>
      </c>
      <c r="V742" s="12">
        <f t="shared" si="128"/>
        <v>42162.146782407406</v>
      </c>
      <c r="W742" s="12">
        <f t="shared" si="129"/>
        <v>42176.146782407406</v>
      </c>
      <c r="X742" s="17" t="str">
        <f t="shared" si="130"/>
        <v>June</v>
      </c>
      <c r="Y742" t="str">
        <f t="shared" si="131"/>
        <v>2015</v>
      </c>
    </row>
    <row r="743" spans="1:25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121"/>
        <v>102.25999999999999</v>
      </c>
      <c r="P743" s="8">
        <f t="shared" si="122"/>
        <v>141.42340425531913</v>
      </c>
      <c r="Q743" t="str">
        <f t="shared" si="123"/>
        <v>publishing</v>
      </c>
      <c r="R743" t="str">
        <f t="shared" si="124"/>
        <v>nonfiction</v>
      </c>
      <c r="S743">
        <f t="shared" si="125"/>
        <v>21</v>
      </c>
      <c r="T743">
        <f t="shared" si="126"/>
        <v>11</v>
      </c>
      <c r="U743">
        <f t="shared" si="127"/>
        <v>10</v>
      </c>
      <c r="V743" s="12">
        <f t="shared" si="128"/>
        <v>41401.648217592592</v>
      </c>
      <c r="W743" s="12">
        <f t="shared" si="129"/>
        <v>41436.648217592592</v>
      </c>
      <c r="X743" s="17" t="str">
        <f t="shared" si="130"/>
        <v>May</v>
      </c>
      <c r="Y743" t="str">
        <f t="shared" si="131"/>
        <v>2013</v>
      </c>
    </row>
    <row r="744" spans="1:25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121"/>
        <v>110.71428571428572</v>
      </c>
      <c r="P744" s="8">
        <f t="shared" si="122"/>
        <v>67.391304347826093</v>
      </c>
      <c r="Q744" t="str">
        <f t="shared" si="123"/>
        <v>publishing</v>
      </c>
      <c r="R744" t="str">
        <f t="shared" si="124"/>
        <v>nonfiction</v>
      </c>
      <c r="S744">
        <f t="shared" si="125"/>
        <v>21</v>
      </c>
      <c r="T744">
        <f t="shared" si="126"/>
        <v>11</v>
      </c>
      <c r="U744">
        <f t="shared" si="127"/>
        <v>10</v>
      </c>
      <c r="V744" s="12">
        <f t="shared" si="128"/>
        <v>41689.917962962965</v>
      </c>
      <c r="W744" s="12">
        <f t="shared" si="129"/>
        <v>41719.876296296294</v>
      </c>
      <c r="X744" s="17" t="str">
        <f t="shared" si="130"/>
        <v>February</v>
      </c>
      <c r="Y744" t="str">
        <f t="shared" si="131"/>
        <v>2014</v>
      </c>
    </row>
    <row r="745" spans="1:25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121"/>
        <v>148</v>
      </c>
      <c r="P745" s="8">
        <f t="shared" si="122"/>
        <v>54.266666666666666</v>
      </c>
      <c r="Q745" t="str">
        <f t="shared" si="123"/>
        <v>publishing</v>
      </c>
      <c r="R745" t="str">
        <f t="shared" si="124"/>
        <v>nonfiction</v>
      </c>
      <c r="S745">
        <f t="shared" si="125"/>
        <v>21</v>
      </c>
      <c r="T745">
        <f t="shared" si="126"/>
        <v>11</v>
      </c>
      <c r="U745">
        <f t="shared" si="127"/>
        <v>10</v>
      </c>
      <c r="V745" s="12">
        <f t="shared" si="128"/>
        <v>40990.709317129629</v>
      </c>
      <c r="W745" s="12">
        <f t="shared" si="129"/>
        <v>41015.875</v>
      </c>
      <c r="X745" s="17" t="str">
        <f t="shared" si="130"/>
        <v>March</v>
      </c>
      <c r="Y745" t="str">
        <f t="shared" si="131"/>
        <v>2012</v>
      </c>
    </row>
    <row r="746" spans="1:25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121"/>
        <v>102.32000000000001</v>
      </c>
      <c r="P746" s="8">
        <f t="shared" si="122"/>
        <v>82.516129032258064</v>
      </c>
      <c r="Q746" t="str">
        <f t="shared" si="123"/>
        <v>publishing</v>
      </c>
      <c r="R746" t="str">
        <f t="shared" si="124"/>
        <v>nonfiction</v>
      </c>
      <c r="S746">
        <f t="shared" si="125"/>
        <v>21</v>
      </c>
      <c r="T746">
        <f t="shared" si="126"/>
        <v>11</v>
      </c>
      <c r="U746">
        <f t="shared" si="127"/>
        <v>10</v>
      </c>
      <c r="V746" s="12">
        <f t="shared" si="128"/>
        <v>41226.95721064815</v>
      </c>
      <c r="W746" s="12">
        <f t="shared" si="129"/>
        <v>41256.95721064815</v>
      </c>
      <c r="X746" s="17" t="str">
        <f t="shared" si="130"/>
        <v>November</v>
      </c>
      <c r="Y746" t="str">
        <f t="shared" si="131"/>
        <v>2012</v>
      </c>
    </row>
    <row r="747" spans="1:25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121"/>
        <v>179.09909909909908</v>
      </c>
      <c r="P747" s="8">
        <f t="shared" si="122"/>
        <v>53.729729729729726</v>
      </c>
      <c r="Q747" t="str">
        <f t="shared" si="123"/>
        <v>publishing</v>
      </c>
      <c r="R747" t="str">
        <f t="shared" si="124"/>
        <v>nonfiction</v>
      </c>
      <c r="S747">
        <f t="shared" si="125"/>
        <v>21</v>
      </c>
      <c r="T747">
        <f t="shared" si="126"/>
        <v>11</v>
      </c>
      <c r="U747">
        <f t="shared" si="127"/>
        <v>10</v>
      </c>
      <c r="V747" s="12">
        <f t="shared" si="128"/>
        <v>41367.572280092594</v>
      </c>
      <c r="W747" s="12">
        <f t="shared" si="129"/>
        <v>41397.572280092594</v>
      </c>
      <c r="X747" s="17" t="str">
        <f t="shared" si="130"/>
        <v>April</v>
      </c>
      <c r="Y747" t="str">
        <f t="shared" si="131"/>
        <v>2013</v>
      </c>
    </row>
    <row r="748" spans="1:25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121"/>
        <v>111.08135252761969</v>
      </c>
      <c r="P748" s="8">
        <f t="shared" si="122"/>
        <v>34.206185567010309</v>
      </c>
      <c r="Q748" t="str">
        <f t="shared" si="123"/>
        <v>publishing</v>
      </c>
      <c r="R748" t="str">
        <f t="shared" si="124"/>
        <v>nonfiction</v>
      </c>
      <c r="S748">
        <f t="shared" si="125"/>
        <v>21</v>
      </c>
      <c r="T748">
        <f t="shared" si="126"/>
        <v>11</v>
      </c>
      <c r="U748">
        <f t="shared" si="127"/>
        <v>10</v>
      </c>
      <c r="V748" s="12">
        <f t="shared" si="128"/>
        <v>41157.042928240742</v>
      </c>
      <c r="W748" s="12">
        <f t="shared" si="129"/>
        <v>41175.165972222225</v>
      </c>
      <c r="X748" s="17" t="str">
        <f t="shared" si="130"/>
        <v>September</v>
      </c>
      <c r="Y748" t="str">
        <f t="shared" si="131"/>
        <v>2012</v>
      </c>
    </row>
    <row r="749" spans="1:25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121"/>
        <v>100.04285714285714</v>
      </c>
      <c r="P749" s="8">
        <f t="shared" si="122"/>
        <v>127.32727272727273</v>
      </c>
      <c r="Q749" t="str">
        <f t="shared" si="123"/>
        <v>publishing</v>
      </c>
      <c r="R749" t="str">
        <f t="shared" si="124"/>
        <v>nonfiction</v>
      </c>
      <c r="S749">
        <f t="shared" si="125"/>
        <v>21</v>
      </c>
      <c r="T749">
        <f t="shared" si="126"/>
        <v>11</v>
      </c>
      <c r="U749">
        <f t="shared" si="127"/>
        <v>10</v>
      </c>
      <c r="V749" s="12">
        <f t="shared" si="128"/>
        <v>41988.548831018517</v>
      </c>
      <c r="W749" s="12">
        <f t="shared" si="129"/>
        <v>42019.454166666663</v>
      </c>
      <c r="X749" s="17" t="str">
        <f t="shared" si="130"/>
        <v>December</v>
      </c>
      <c r="Y749" t="str">
        <f t="shared" si="131"/>
        <v>2014</v>
      </c>
    </row>
    <row r="750" spans="1:25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121"/>
        <v>100.25</v>
      </c>
      <c r="P750" s="8">
        <f t="shared" si="122"/>
        <v>45.56818181818182</v>
      </c>
      <c r="Q750" t="str">
        <f t="shared" si="123"/>
        <v>publishing</v>
      </c>
      <c r="R750" t="str">
        <f t="shared" si="124"/>
        <v>nonfiction</v>
      </c>
      <c r="S750">
        <f t="shared" si="125"/>
        <v>21</v>
      </c>
      <c r="T750">
        <f t="shared" si="126"/>
        <v>11</v>
      </c>
      <c r="U750">
        <f t="shared" si="127"/>
        <v>10</v>
      </c>
      <c r="V750" s="12">
        <f t="shared" si="128"/>
        <v>41831.846828703703</v>
      </c>
      <c r="W750" s="12">
        <f t="shared" si="129"/>
        <v>41861.846828703703</v>
      </c>
      <c r="X750" s="17" t="str">
        <f t="shared" si="130"/>
        <v>July</v>
      </c>
      <c r="Y750" t="str">
        <f t="shared" si="131"/>
        <v>2014</v>
      </c>
    </row>
    <row r="751" spans="1:25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121"/>
        <v>105.56</v>
      </c>
      <c r="P751" s="8">
        <f t="shared" si="122"/>
        <v>95.963636363636368</v>
      </c>
      <c r="Q751" t="str">
        <f t="shared" si="123"/>
        <v>publishing</v>
      </c>
      <c r="R751" t="str">
        <f t="shared" si="124"/>
        <v>nonfiction</v>
      </c>
      <c r="S751">
        <f t="shared" si="125"/>
        <v>21</v>
      </c>
      <c r="T751">
        <f t="shared" si="126"/>
        <v>11</v>
      </c>
      <c r="U751">
        <f t="shared" si="127"/>
        <v>10</v>
      </c>
      <c r="V751" s="12">
        <f t="shared" si="128"/>
        <v>42733.94131944445</v>
      </c>
      <c r="W751" s="12">
        <f t="shared" si="129"/>
        <v>42763.94131944445</v>
      </c>
      <c r="X751" s="17" t="str">
        <f t="shared" si="130"/>
        <v>December</v>
      </c>
      <c r="Y751" t="str">
        <f t="shared" si="131"/>
        <v>2016</v>
      </c>
    </row>
    <row r="752" spans="1:25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121"/>
        <v>102.58775877587757</v>
      </c>
      <c r="P752" s="8">
        <f t="shared" si="122"/>
        <v>77.271186440677965</v>
      </c>
      <c r="Q752" t="str">
        <f t="shared" si="123"/>
        <v>publishing</v>
      </c>
      <c r="R752" t="str">
        <f t="shared" si="124"/>
        <v>nonfiction</v>
      </c>
      <c r="S752">
        <f t="shared" si="125"/>
        <v>21</v>
      </c>
      <c r="T752">
        <f t="shared" si="126"/>
        <v>11</v>
      </c>
      <c r="U752">
        <f t="shared" si="127"/>
        <v>10</v>
      </c>
      <c r="V752" s="12">
        <f t="shared" si="128"/>
        <v>41299.878148148149</v>
      </c>
      <c r="W752" s="12">
        <f t="shared" si="129"/>
        <v>41329.878148148149</v>
      </c>
      <c r="X752" s="17" t="str">
        <f t="shared" si="130"/>
        <v>January</v>
      </c>
      <c r="Y752" t="str">
        <f t="shared" si="131"/>
        <v>2013</v>
      </c>
    </row>
    <row r="753" spans="1:25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121"/>
        <v>118.5</v>
      </c>
      <c r="P753" s="8">
        <f t="shared" si="122"/>
        <v>57.338709677419352</v>
      </c>
      <c r="Q753" t="str">
        <f t="shared" si="123"/>
        <v>publishing</v>
      </c>
      <c r="R753" t="str">
        <f t="shared" si="124"/>
        <v>nonfiction</v>
      </c>
      <c r="S753">
        <f t="shared" si="125"/>
        <v>21</v>
      </c>
      <c r="T753">
        <f t="shared" si="126"/>
        <v>11</v>
      </c>
      <c r="U753">
        <f t="shared" si="127"/>
        <v>10</v>
      </c>
      <c r="V753" s="12">
        <f t="shared" si="128"/>
        <v>40713.630497685182</v>
      </c>
      <c r="W753" s="12">
        <f t="shared" si="129"/>
        <v>40759.630497685182</v>
      </c>
      <c r="X753" s="17" t="str">
        <f t="shared" si="130"/>
        <v>June</v>
      </c>
      <c r="Y753" t="str">
        <f t="shared" si="131"/>
        <v>2011</v>
      </c>
    </row>
    <row r="754" spans="1:25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121"/>
        <v>111.7</v>
      </c>
      <c r="P754" s="8">
        <f t="shared" si="122"/>
        <v>53.19047619047619</v>
      </c>
      <c r="Q754" t="str">
        <f t="shared" si="123"/>
        <v>publishing</v>
      </c>
      <c r="R754" t="str">
        <f t="shared" si="124"/>
        <v>nonfiction</v>
      </c>
      <c r="S754">
        <f t="shared" si="125"/>
        <v>21</v>
      </c>
      <c r="T754">
        <f t="shared" si="126"/>
        <v>11</v>
      </c>
      <c r="U754">
        <f t="shared" si="127"/>
        <v>10</v>
      </c>
      <c r="V754" s="12">
        <f t="shared" si="128"/>
        <v>42639.421493055561</v>
      </c>
      <c r="W754" s="12">
        <f t="shared" si="129"/>
        <v>42659.458333333328</v>
      </c>
      <c r="X754" s="17" t="str">
        <f t="shared" si="130"/>
        <v>September</v>
      </c>
      <c r="Y754" t="str">
        <f t="shared" si="131"/>
        <v>2016</v>
      </c>
    </row>
    <row r="755" spans="1:25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121"/>
        <v>128</v>
      </c>
      <c r="P755" s="8">
        <f t="shared" si="122"/>
        <v>492.30769230769232</v>
      </c>
      <c r="Q755" t="str">
        <f t="shared" si="123"/>
        <v>publishing</v>
      </c>
      <c r="R755" t="str">
        <f t="shared" si="124"/>
        <v>nonfiction</v>
      </c>
      <c r="S755">
        <f t="shared" si="125"/>
        <v>21</v>
      </c>
      <c r="T755">
        <f t="shared" si="126"/>
        <v>11</v>
      </c>
      <c r="U755">
        <f t="shared" si="127"/>
        <v>10</v>
      </c>
      <c r="V755" s="12">
        <f t="shared" si="128"/>
        <v>42019.590173611112</v>
      </c>
      <c r="W755" s="12">
        <f t="shared" si="129"/>
        <v>42049.590173611112</v>
      </c>
      <c r="X755" s="17" t="str">
        <f t="shared" si="130"/>
        <v>January</v>
      </c>
      <c r="Y755" t="str">
        <f t="shared" si="131"/>
        <v>2015</v>
      </c>
    </row>
    <row r="756" spans="1:25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121"/>
        <v>103.75000000000001</v>
      </c>
      <c r="P756" s="8">
        <f t="shared" si="122"/>
        <v>42.346938775510203</v>
      </c>
      <c r="Q756" t="str">
        <f t="shared" si="123"/>
        <v>publishing</v>
      </c>
      <c r="R756" t="str">
        <f t="shared" si="124"/>
        <v>nonfiction</v>
      </c>
      <c r="S756">
        <f t="shared" si="125"/>
        <v>21</v>
      </c>
      <c r="T756">
        <f t="shared" si="126"/>
        <v>11</v>
      </c>
      <c r="U756">
        <f t="shared" si="127"/>
        <v>10</v>
      </c>
      <c r="V756" s="12">
        <f t="shared" si="128"/>
        <v>41249.749085648145</v>
      </c>
      <c r="W756" s="12">
        <f t="shared" si="129"/>
        <v>41279.749085648145</v>
      </c>
      <c r="X756" s="17" t="str">
        <f t="shared" si="130"/>
        <v>December</v>
      </c>
      <c r="Y756" t="str">
        <f t="shared" si="131"/>
        <v>2012</v>
      </c>
    </row>
    <row r="757" spans="1:25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121"/>
        <v>101.9076</v>
      </c>
      <c r="P757" s="8">
        <f t="shared" si="122"/>
        <v>37.466029411764708</v>
      </c>
      <c r="Q757" t="str">
        <f t="shared" si="123"/>
        <v>publishing</v>
      </c>
      <c r="R757" t="str">
        <f t="shared" si="124"/>
        <v>nonfiction</v>
      </c>
      <c r="S757">
        <f t="shared" si="125"/>
        <v>21</v>
      </c>
      <c r="T757">
        <f t="shared" si="126"/>
        <v>11</v>
      </c>
      <c r="U757">
        <f t="shared" si="127"/>
        <v>10</v>
      </c>
      <c r="V757" s="12">
        <f t="shared" si="128"/>
        <v>41383.605057870373</v>
      </c>
      <c r="W757" s="12">
        <f t="shared" si="129"/>
        <v>41414.02847222222</v>
      </c>
      <c r="X757" s="17" t="str">
        <f t="shared" si="130"/>
        <v>April</v>
      </c>
      <c r="Y757" t="str">
        <f t="shared" si="131"/>
        <v>2013</v>
      </c>
    </row>
    <row r="758" spans="1:25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121"/>
        <v>117.71428571428571</v>
      </c>
      <c r="P758" s="8">
        <f t="shared" si="122"/>
        <v>37.454545454545453</v>
      </c>
      <c r="Q758" t="str">
        <f t="shared" si="123"/>
        <v>publishing</v>
      </c>
      <c r="R758" t="str">
        <f t="shared" si="124"/>
        <v>nonfiction</v>
      </c>
      <c r="S758">
        <f t="shared" si="125"/>
        <v>21</v>
      </c>
      <c r="T758">
        <f t="shared" si="126"/>
        <v>11</v>
      </c>
      <c r="U758">
        <f t="shared" si="127"/>
        <v>10</v>
      </c>
      <c r="V758" s="12">
        <f t="shared" si="128"/>
        <v>40590.766886574071</v>
      </c>
      <c r="W758" s="12">
        <f t="shared" si="129"/>
        <v>40651.725219907406</v>
      </c>
      <c r="X758" s="17" t="str">
        <f t="shared" si="130"/>
        <v>February</v>
      </c>
      <c r="Y758" t="str">
        <f t="shared" si="131"/>
        <v>2011</v>
      </c>
    </row>
    <row r="759" spans="1:25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121"/>
        <v>238</v>
      </c>
      <c r="P759" s="8">
        <f t="shared" si="122"/>
        <v>33.055555555555557</v>
      </c>
      <c r="Q759" t="str">
        <f t="shared" si="123"/>
        <v>publishing</v>
      </c>
      <c r="R759" t="str">
        <f t="shared" si="124"/>
        <v>nonfiction</v>
      </c>
      <c r="S759">
        <f t="shared" si="125"/>
        <v>21</v>
      </c>
      <c r="T759">
        <f t="shared" si="126"/>
        <v>11</v>
      </c>
      <c r="U759">
        <f t="shared" si="127"/>
        <v>10</v>
      </c>
      <c r="V759" s="12">
        <f t="shared" si="128"/>
        <v>41235.054560185185</v>
      </c>
      <c r="W759" s="12">
        <f t="shared" si="129"/>
        <v>41249.054560185185</v>
      </c>
      <c r="X759" s="17" t="str">
        <f t="shared" si="130"/>
        <v>November</v>
      </c>
      <c r="Y759" t="str">
        <f t="shared" si="131"/>
        <v>2012</v>
      </c>
    </row>
    <row r="760" spans="1:25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121"/>
        <v>102</v>
      </c>
      <c r="P760" s="8">
        <f t="shared" si="122"/>
        <v>134.21052631578948</v>
      </c>
      <c r="Q760" t="str">
        <f t="shared" si="123"/>
        <v>publishing</v>
      </c>
      <c r="R760" t="str">
        <f t="shared" si="124"/>
        <v>nonfiction</v>
      </c>
      <c r="S760">
        <f t="shared" si="125"/>
        <v>21</v>
      </c>
      <c r="T760">
        <f t="shared" si="126"/>
        <v>11</v>
      </c>
      <c r="U760">
        <f t="shared" si="127"/>
        <v>10</v>
      </c>
      <c r="V760" s="12">
        <f t="shared" si="128"/>
        <v>40429.836435185185</v>
      </c>
      <c r="W760" s="12">
        <f t="shared" si="129"/>
        <v>40459.836435185185</v>
      </c>
      <c r="X760" s="17" t="str">
        <f t="shared" si="130"/>
        <v>September</v>
      </c>
      <c r="Y760" t="str">
        <f t="shared" si="131"/>
        <v>2010</v>
      </c>
    </row>
    <row r="761" spans="1:25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121"/>
        <v>101.92000000000002</v>
      </c>
      <c r="P761" s="8">
        <f t="shared" si="122"/>
        <v>51.474747474747474</v>
      </c>
      <c r="Q761" t="str">
        <f t="shared" si="123"/>
        <v>publishing</v>
      </c>
      <c r="R761" t="str">
        <f t="shared" si="124"/>
        <v>nonfiction</v>
      </c>
      <c r="S761">
        <f t="shared" si="125"/>
        <v>21</v>
      </c>
      <c r="T761">
        <f t="shared" si="126"/>
        <v>11</v>
      </c>
      <c r="U761">
        <f t="shared" si="127"/>
        <v>10</v>
      </c>
      <c r="V761" s="12">
        <f t="shared" si="128"/>
        <v>41789.330312500002</v>
      </c>
      <c r="W761" s="12">
        <f t="shared" si="129"/>
        <v>41829.330312500002</v>
      </c>
      <c r="X761" s="17" t="str">
        <f t="shared" si="130"/>
        <v>May</v>
      </c>
      <c r="Y761" t="str">
        <f t="shared" si="131"/>
        <v>2014</v>
      </c>
    </row>
    <row r="762" spans="1:25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121"/>
        <v>0</v>
      </c>
      <c r="P762" s="8" t="e">
        <f t="shared" si="122"/>
        <v>#DIV/0!</v>
      </c>
      <c r="Q762" t="str">
        <f t="shared" si="123"/>
        <v>publishing</v>
      </c>
      <c r="R762" t="str">
        <f t="shared" si="124"/>
        <v>fiction</v>
      </c>
      <c r="S762">
        <f t="shared" si="125"/>
        <v>18</v>
      </c>
      <c r="T762">
        <f t="shared" si="126"/>
        <v>11</v>
      </c>
      <c r="U762">
        <f t="shared" si="127"/>
        <v>7</v>
      </c>
      <c r="V762" s="12">
        <f t="shared" si="128"/>
        <v>42670.764039351852</v>
      </c>
      <c r="W762" s="12">
        <f t="shared" si="129"/>
        <v>42700.805706018517</v>
      </c>
      <c r="X762" s="17" t="str">
        <f t="shared" si="130"/>
        <v>October</v>
      </c>
      <c r="Y762" t="str">
        <f t="shared" si="131"/>
        <v>2016</v>
      </c>
    </row>
    <row r="763" spans="1:25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121"/>
        <v>4.7</v>
      </c>
      <c r="P763" s="8">
        <f t="shared" si="122"/>
        <v>39.166666666666664</v>
      </c>
      <c r="Q763" t="str">
        <f t="shared" si="123"/>
        <v>publishing</v>
      </c>
      <c r="R763" t="str">
        <f t="shared" si="124"/>
        <v>fiction</v>
      </c>
      <c r="S763">
        <f t="shared" si="125"/>
        <v>18</v>
      </c>
      <c r="T763">
        <f t="shared" si="126"/>
        <v>11</v>
      </c>
      <c r="U763">
        <f t="shared" si="127"/>
        <v>7</v>
      </c>
      <c r="V763" s="12">
        <f t="shared" si="128"/>
        <v>41642.751458333332</v>
      </c>
      <c r="W763" s="12">
        <f t="shared" si="129"/>
        <v>41672.751458333332</v>
      </c>
      <c r="X763" s="17" t="str">
        <f t="shared" si="130"/>
        <v>January</v>
      </c>
      <c r="Y763" t="str">
        <f t="shared" si="131"/>
        <v>2014</v>
      </c>
    </row>
    <row r="764" spans="1:25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121"/>
        <v>0</v>
      </c>
      <c r="P764" s="8" t="e">
        <f t="shared" si="122"/>
        <v>#DIV/0!</v>
      </c>
      <c r="Q764" t="str">
        <f t="shared" si="123"/>
        <v>publishing</v>
      </c>
      <c r="R764" t="str">
        <f t="shared" si="124"/>
        <v>fiction</v>
      </c>
      <c r="S764">
        <f t="shared" si="125"/>
        <v>18</v>
      </c>
      <c r="T764">
        <f t="shared" si="126"/>
        <v>11</v>
      </c>
      <c r="U764">
        <f t="shared" si="127"/>
        <v>7</v>
      </c>
      <c r="V764" s="12">
        <f t="shared" si="128"/>
        <v>42690.858449074076</v>
      </c>
      <c r="W764" s="12">
        <f t="shared" si="129"/>
        <v>42708.25</v>
      </c>
      <c r="X764" s="17" t="str">
        <f t="shared" si="130"/>
        <v>November</v>
      </c>
      <c r="Y764" t="str">
        <f t="shared" si="131"/>
        <v>2016</v>
      </c>
    </row>
    <row r="765" spans="1:25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121"/>
        <v>0.11655011655011654</v>
      </c>
      <c r="P765" s="8">
        <f t="shared" si="122"/>
        <v>5</v>
      </c>
      <c r="Q765" t="str">
        <f t="shared" si="123"/>
        <v>publishing</v>
      </c>
      <c r="R765" t="str">
        <f t="shared" si="124"/>
        <v>fiction</v>
      </c>
      <c r="S765">
        <f t="shared" si="125"/>
        <v>18</v>
      </c>
      <c r="T765">
        <f t="shared" si="126"/>
        <v>11</v>
      </c>
      <c r="U765">
        <f t="shared" si="127"/>
        <v>7</v>
      </c>
      <c r="V765" s="12">
        <f t="shared" si="128"/>
        <v>41471.446851851848</v>
      </c>
      <c r="W765" s="12">
        <f t="shared" si="129"/>
        <v>41501.446851851848</v>
      </c>
      <c r="X765" s="17" t="str">
        <f t="shared" si="130"/>
        <v>July</v>
      </c>
      <c r="Y765" t="str">
        <f t="shared" si="131"/>
        <v>2013</v>
      </c>
    </row>
    <row r="766" spans="1:25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121"/>
        <v>0</v>
      </c>
      <c r="P766" s="8" t="e">
        <f t="shared" si="122"/>
        <v>#DIV/0!</v>
      </c>
      <c r="Q766" t="str">
        <f t="shared" si="123"/>
        <v>publishing</v>
      </c>
      <c r="R766" t="str">
        <f t="shared" si="124"/>
        <v>fiction</v>
      </c>
      <c r="S766">
        <f t="shared" si="125"/>
        <v>18</v>
      </c>
      <c r="T766">
        <f t="shared" si="126"/>
        <v>11</v>
      </c>
      <c r="U766">
        <f t="shared" si="127"/>
        <v>7</v>
      </c>
      <c r="V766" s="12">
        <f t="shared" si="128"/>
        <v>42227.173159722224</v>
      </c>
      <c r="W766" s="12">
        <f t="shared" si="129"/>
        <v>42257.173159722224</v>
      </c>
      <c r="X766" s="17" t="str">
        <f t="shared" si="130"/>
        <v>August</v>
      </c>
      <c r="Y766" t="str">
        <f t="shared" si="131"/>
        <v>2015</v>
      </c>
    </row>
    <row r="767" spans="1:25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121"/>
        <v>36.014285714285712</v>
      </c>
      <c r="P767" s="8">
        <f t="shared" si="122"/>
        <v>57.295454545454547</v>
      </c>
      <c r="Q767" t="str">
        <f t="shared" si="123"/>
        <v>publishing</v>
      </c>
      <c r="R767" t="str">
        <f t="shared" si="124"/>
        <v>fiction</v>
      </c>
      <c r="S767">
        <f t="shared" si="125"/>
        <v>18</v>
      </c>
      <c r="T767">
        <f t="shared" si="126"/>
        <v>11</v>
      </c>
      <c r="U767">
        <f t="shared" si="127"/>
        <v>7</v>
      </c>
      <c r="V767" s="12">
        <f t="shared" si="128"/>
        <v>41901.542638888888</v>
      </c>
      <c r="W767" s="12">
        <f t="shared" si="129"/>
        <v>41931.542638888888</v>
      </c>
      <c r="X767" s="17" t="str">
        <f t="shared" si="130"/>
        <v>September</v>
      </c>
      <c r="Y767" t="str">
        <f t="shared" si="131"/>
        <v>2014</v>
      </c>
    </row>
    <row r="768" spans="1:25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121"/>
        <v>0</v>
      </c>
      <c r="P768" s="8" t="e">
        <f t="shared" si="122"/>
        <v>#DIV/0!</v>
      </c>
      <c r="Q768" t="str">
        <f t="shared" si="123"/>
        <v>publishing</v>
      </c>
      <c r="R768" t="str">
        <f t="shared" si="124"/>
        <v>fiction</v>
      </c>
      <c r="S768">
        <f t="shared" si="125"/>
        <v>18</v>
      </c>
      <c r="T768">
        <f t="shared" si="126"/>
        <v>11</v>
      </c>
      <c r="U768">
        <f t="shared" si="127"/>
        <v>7</v>
      </c>
      <c r="V768" s="12">
        <f t="shared" si="128"/>
        <v>42021.783368055556</v>
      </c>
      <c r="W768" s="12">
        <f t="shared" si="129"/>
        <v>42051.783368055556</v>
      </c>
      <c r="X768" s="17" t="str">
        <f t="shared" si="130"/>
        <v>January</v>
      </c>
      <c r="Y768" t="str">
        <f t="shared" si="131"/>
        <v>2015</v>
      </c>
    </row>
    <row r="769" spans="1:25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121"/>
        <v>3.54</v>
      </c>
      <c r="P769" s="8">
        <f t="shared" si="122"/>
        <v>59</v>
      </c>
      <c r="Q769" t="str">
        <f t="shared" si="123"/>
        <v>publishing</v>
      </c>
      <c r="R769" t="str">
        <f t="shared" si="124"/>
        <v>fiction</v>
      </c>
      <c r="S769">
        <f t="shared" si="125"/>
        <v>18</v>
      </c>
      <c r="T769">
        <f t="shared" si="126"/>
        <v>11</v>
      </c>
      <c r="U769">
        <f t="shared" si="127"/>
        <v>7</v>
      </c>
      <c r="V769" s="12">
        <f t="shared" si="128"/>
        <v>42115.143634259264</v>
      </c>
      <c r="W769" s="12">
        <f t="shared" si="129"/>
        <v>42145.143634259264</v>
      </c>
      <c r="X769" s="17" t="str">
        <f t="shared" si="130"/>
        <v>April</v>
      </c>
      <c r="Y769" t="str">
        <f t="shared" si="131"/>
        <v>2015</v>
      </c>
    </row>
    <row r="770" spans="1:25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132">E770/D770*100</f>
        <v>0</v>
      </c>
      <c r="P770" s="8" t="e">
        <f t="shared" ref="P770:P833" si="133">E770/L770</f>
        <v>#DIV/0!</v>
      </c>
      <c r="Q770" t="str">
        <f t="shared" ref="Q770:Q833" si="134">LEFT(N770,T770-1)</f>
        <v>publishing</v>
      </c>
      <c r="R770" t="str">
        <f t="shared" ref="R770:R833" si="135">RIGHT(N770,U770)</f>
        <v>fiction</v>
      </c>
      <c r="S770">
        <f t="shared" ref="S770:S833" si="136">LEN(N770)</f>
        <v>18</v>
      </c>
      <c r="T770">
        <f t="shared" ref="T770:T833" si="137">FIND("/",N770)</f>
        <v>11</v>
      </c>
      <c r="U770">
        <f t="shared" ref="U770:U833" si="138">S770-T770</f>
        <v>7</v>
      </c>
      <c r="V770" s="12">
        <f t="shared" ref="V770:V833" si="139">(((J770/60)/60)/24)+DATE(1970,1,1)</f>
        <v>41594.207060185188</v>
      </c>
      <c r="W770" s="12">
        <f t="shared" ref="W770:W833" si="140">(((I770/60)/60)/24)+DATE(1970,1,1)</f>
        <v>41624.207060185188</v>
      </c>
      <c r="X770" s="17" t="str">
        <f t="shared" ref="X770:X833" si="141">TEXT(V770,"mmmm")</f>
        <v>November</v>
      </c>
      <c r="Y770" t="str">
        <f t="shared" ref="Y770:Y833" si="142">TEXT(V770,"yyyy")</f>
        <v>2013</v>
      </c>
    </row>
    <row r="771" spans="1:25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132"/>
        <v>41.4</v>
      </c>
      <c r="P771" s="8">
        <f t="shared" si="133"/>
        <v>31.846153846153847</v>
      </c>
      <c r="Q771" t="str">
        <f t="shared" si="134"/>
        <v>publishing</v>
      </c>
      <c r="R771" t="str">
        <f t="shared" si="135"/>
        <v>fiction</v>
      </c>
      <c r="S771">
        <f t="shared" si="136"/>
        <v>18</v>
      </c>
      <c r="T771">
        <f t="shared" si="137"/>
        <v>11</v>
      </c>
      <c r="U771">
        <f t="shared" si="138"/>
        <v>7</v>
      </c>
      <c r="V771" s="12">
        <f t="shared" si="139"/>
        <v>41604.996458333335</v>
      </c>
      <c r="W771" s="12">
        <f t="shared" si="140"/>
        <v>41634.996458333335</v>
      </c>
      <c r="X771" s="17" t="str">
        <f t="shared" si="141"/>
        <v>November</v>
      </c>
      <c r="Y771" t="str">
        <f t="shared" si="142"/>
        <v>2013</v>
      </c>
    </row>
    <row r="772" spans="1:25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132"/>
        <v>0</v>
      </c>
      <c r="P772" s="8" t="e">
        <f t="shared" si="133"/>
        <v>#DIV/0!</v>
      </c>
      <c r="Q772" t="str">
        <f t="shared" si="134"/>
        <v>publishing</v>
      </c>
      <c r="R772" t="str">
        <f t="shared" si="135"/>
        <v>fiction</v>
      </c>
      <c r="S772">
        <f t="shared" si="136"/>
        <v>18</v>
      </c>
      <c r="T772">
        <f t="shared" si="137"/>
        <v>11</v>
      </c>
      <c r="U772">
        <f t="shared" si="138"/>
        <v>7</v>
      </c>
      <c r="V772" s="12">
        <f t="shared" si="139"/>
        <v>41289.999641203707</v>
      </c>
      <c r="W772" s="12">
        <f t="shared" si="140"/>
        <v>41329.999641203707</v>
      </c>
      <c r="X772" s="17" t="str">
        <f t="shared" si="141"/>
        <v>January</v>
      </c>
      <c r="Y772" t="str">
        <f t="shared" si="142"/>
        <v>2013</v>
      </c>
    </row>
    <row r="773" spans="1:25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132"/>
        <v>2.6315789473684209E-2</v>
      </c>
      <c r="P773" s="8">
        <f t="shared" si="133"/>
        <v>10</v>
      </c>
      <c r="Q773" t="str">
        <f t="shared" si="134"/>
        <v>publishing</v>
      </c>
      <c r="R773" t="str">
        <f t="shared" si="135"/>
        <v>fiction</v>
      </c>
      <c r="S773">
        <f t="shared" si="136"/>
        <v>18</v>
      </c>
      <c r="T773">
        <f t="shared" si="137"/>
        <v>11</v>
      </c>
      <c r="U773">
        <f t="shared" si="138"/>
        <v>7</v>
      </c>
      <c r="V773" s="12">
        <f t="shared" si="139"/>
        <v>42349.824097222227</v>
      </c>
      <c r="W773" s="12">
        <f t="shared" si="140"/>
        <v>42399.824097222227</v>
      </c>
      <c r="X773" s="17" t="str">
        <f t="shared" si="141"/>
        <v>December</v>
      </c>
      <c r="Y773" t="str">
        <f t="shared" si="142"/>
        <v>2015</v>
      </c>
    </row>
    <row r="774" spans="1:25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132"/>
        <v>3.3333333333333335</v>
      </c>
      <c r="P774" s="8">
        <f t="shared" si="133"/>
        <v>50</v>
      </c>
      <c r="Q774" t="str">
        <f t="shared" si="134"/>
        <v>publishing</v>
      </c>
      <c r="R774" t="str">
        <f t="shared" si="135"/>
        <v>fiction</v>
      </c>
      <c r="S774">
        <f t="shared" si="136"/>
        <v>18</v>
      </c>
      <c r="T774">
        <f t="shared" si="137"/>
        <v>11</v>
      </c>
      <c r="U774">
        <f t="shared" si="138"/>
        <v>7</v>
      </c>
      <c r="V774" s="12">
        <f t="shared" si="139"/>
        <v>40068.056932870371</v>
      </c>
      <c r="W774" s="12">
        <f t="shared" si="140"/>
        <v>40118.165972222225</v>
      </c>
      <c r="X774" s="17" t="str">
        <f t="shared" si="141"/>
        <v>September</v>
      </c>
      <c r="Y774" t="str">
        <f t="shared" si="142"/>
        <v>2009</v>
      </c>
    </row>
    <row r="775" spans="1:25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132"/>
        <v>0.85129023676509719</v>
      </c>
      <c r="P775" s="8">
        <f t="shared" si="133"/>
        <v>16</v>
      </c>
      <c r="Q775" t="str">
        <f t="shared" si="134"/>
        <v>publishing</v>
      </c>
      <c r="R775" t="str">
        <f t="shared" si="135"/>
        <v>fiction</v>
      </c>
      <c r="S775">
        <f t="shared" si="136"/>
        <v>18</v>
      </c>
      <c r="T775">
        <f t="shared" si="137"/>
        <v>11</v>
      </c>
      <c r="U775">
        <f t="shared" si="138"/>
        <v>7</v>
      </c>
      <c r="V775" s="12">
        <f t="shared" si="139"/>
        <v>42100.735937499994</v>
      </c>
      <c r="W775" s="12">
        <f t="shared" si="140"/>
        <v>42134.959027777775</v>
      </c>
      <c r="X775" s="17" t="str">
        <f t="shared" si="141"/>
        <v>April</v>
      </c>
      <c r="Y775" t="str">
        <f t="shared" si="142"/>
        <v>2015</v>
      </c>
    </row>
    <row r="776" spans="1:25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132"/>
        <v>70.199999999999989</v>
      </c>
      <c r="P776" s="8">
        <f t="shared" si="133"/>
        <v>39</v>
      </c>
      <c r="Q776" t="str">
        <f t="shared" si="134"/>
        <v>publishing</v>
      </c>
      <c r="R776" t="str">
        <f t="shared" si="135"/>
        <v>fiction</v>
      </c>
      <c r="S776">
        <f t="shared" si="136"/>
        <v>18</v>
      </c>
      <c r="T776">
        <f t="shared" si="137"/>
        <v>11</v>
      </c>
      <c r="U776">
        <f t="shared" si="138"/>
        <v>7</v>
      </c>
      <c r="V776" s="12">
        <f t="shared" si="139"/>
        <v>41663.780300925922</v>
      </c>
      <c r="W776" s="12">
        <f t="shared" si="140"/>
        <v>41693.780300925922</v>
      </c>
      <c r="X776" s="17" t="str">
        <f t="shared" si="141"/>
        <v>January</v>
      </c>
      <c r="Y776" t="str">
        <f t="shared" si="142"/>
        <v>2014</v>
      </c>
    </row>
    <row r="777" spans="1:25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132"/>
        <v>1.7000000000000002</v>
      </c>
      <c r="P777" s="8">
        <f t="shared" si="133"/>
        <v>34</v>
      </c>
      <c r="Q777" t="str">
        <f t="shared" si="134"/>
        <v>publishing</v>
      </c>
      <c r="R777" t="str">
        <f t="shared" si="135"/>
        <v>fiction</v>
      </c>
      <c r="S777">
        <f t="shared" si="136"/>
        <v>18</v>
      </c>
      <c r="T777">
        <f t="shared" si="137"/>
        <v>11</v>
      </c>
      <c r="U777">
        <f t="shared" si="138"/>
        <v>7</v>
      </c>
      <c r="V777" s="12">
        <f t="shared" si="139"/>
        <v>40863.060127314813</v>
      </c>
      <c r="W777" s="12">
        <f t="shared" si="140"/>
        <v>40893.060127314813</v>
      </c>
      <c r="X777" s="17" t="str">
        <f t="shared" si="141"/>
        <v>November</v>
      </c>
      <c r="Y777" t="str">
        <f t="shared" si="142"/>
        <v>2011</v>
      </c>
    </row>
    <row r="778" spans="1:25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132"/>
        <v>51.4</v>
      </c>
      <c r="P778" s="8">
        <f t="shared" si="133"/>
        <v>63.122807017543863</v>
      </c>
      <c r="Q778" t="str">
        <f t="shared" si="134"/>
        <v>publishing</v>
      </c>
      <c r="R778" t="str">
        <f t="shared" si="135"/>
        <v>fiction</v>
      </c>
      <c r="S778">
        <f t="shared" si="136"/>
        <v>18</v>
      </c>
      <c r="T778">
        <f t="shared" si="137"/>
        <v>11</v>
      </c>
      <c r="U778">
        <f t="shared" si="138"/>
        <v>7</v>
      </c>
      <c r="V778" s="12">
        <f t="shared" si="139"/>
        <v>42250.685706018514</v>
      </c>
      <c r="W778" s="12">
        <f t="shared" si="140"/>
        <v>42288.208333333328</v>
      </c>
      <c r="X778" s="17" t="str">
        <f t="shared" si="141"/>
        <v>September</v>
      </c>
      <c r="Y778" t="str">
        <f t="shared" si="142"/>
        <v>2015</v>
      </c>
    </row>
    <row r="779" spans="1:25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132"/>
        <v>0.70000000000000007</v>
      </c>
      <c r="P779" s="8">
        <f t="shared" si="133"/>
        <v>7</v>
      </c>
      <c r="Q779" t="str">
        <f t="shared" si="134"/>
        <v>publishing</v>
      </c>
      <c r="R779" t="str">
        <f t="shared" si="135"/>
        <v>fiction</v>
      </c>
      <c r="S779">
        <f t="shared" si="136"/>
        <v>18</v>
      </c>
      <c r="T779">
        <f t="shared" si="137"/>
        <v>11</v>
      </c>
      <c r="U779">
        <f t="shared" si="138"/>
        <v>7</v>
      </c>
      <c r="V779" s="12">
        <f t="shared" si="139"/>
        <v>41456.981215277774</v>
      </c>
      <c r="W779" s="12">
        <f t="shared" si="140"/>
        <v>41486.981215277774</v>
      </c>
      <c r="X779" s="17" t="str">
        <f t="shared" si="141"/>
        <v>July</v>
      </c>
      <c r="Y779" t="str">
        <f t="shared" si="142"/>
        <v>2013</v>
      </c>
    </row>
    <row r="780" spans="1:25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132"/>
        <v>0.4</v>
      </c>
      <c r="P780" s="8">
        <f t="shared" si="133"/>
        <v>2</v>
      </c>
      <c r="Q780" t="str">
        <f t="shared" si="134"/>
        <v>publishing</v>
      </c>
      <c r="R780" t="str">
        <f t="shared" si="135"/>
        <v>fiction</v>
      </c>
      <c r="S780">
        <f t="shared" si="136"/>
        <v>18</v>
      </c>
      <c r="T780">
        <f t="shared" si="137"/>
        <v>11</v>
      </c>
      <c r="U780">
        <f t="shared" si="138"/>
        <v>7</v>
      </c>
      <c r="V780" s="12">
        <f t="shared" si="139"/>
        <v>41729.702314814815</v>
      </c>
      <c r="W780" s="12">
        <f t="shared" si="140"/>
        <v>41759.702314814815</v>
      </c>
      <c r="X780" s="17" t="str">
        <f t="shared" si="141"/>
        <v>March</v>
      </c>
      <c r="Y780" t="str">
        <f t="shared" si="142"/>
        <v>2014</v>
      </c>
    </row>
    <row r="781" spans="1:25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132"/>
        <v>2.666666666666667</v>
      </c>
      <c r="P781" s="8">
        <f t="shared" si="133"/>
        <v>66.666666666666671</v>
      </c>
      <c r="Q781" t="str">
        <f t="shared" si="134"/>
        <v>publishing</v>
      </c>
      <c r="R781" t="str">
        <f t="shared" si="135"/>
        <v>fiction</v>
      </c>
      <c r="S781">
        <f t="shared" si="136"/>
        <v>18</v>
      </c>
      <c r="T781">
        <f t="shared" si="137"/>
        <v>11</v>
      </c>
      <c r="U781">
        <f t="shared" si="138"/>
        <v>7</v>
      </c>
      <c r="V781" s="12">
        <f t="shared" si="139"/>
        <v>40436.68408564815</v>
      </c>
      <c r="W781" s="12">
        <f t="shared" si="140"/>
        <v>40466.166666666664</v>
      </c>
      <c r="X781" s="17" t="str">
        <f t="shared" si="141"/>
        <v>September</v>
      </c>
      <c r="Y781" t="str">
        <f t="shared" si="142"/>
        <v>2010</v>
      </c>
    </row>
    <row r="782" spans="1:25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132"/>
        <v>104</v>
      </c>
      <c r="P782" s="8">
        <f t="shared" si="133"/>
        <v>38.518518518518519</v>
      </c>
      <c r="Q782" t="str">
        <f t="shared" si="134"/>
        <v>music</v>
      </c>
      <c r="R782" t="str">
        <f t="shared" si="135"/>
        <v>rock</v>
      </c>
      <c r="S782">
        <f t="shared" si="136"/>
        <v>10</v>
      </c>
      <c r="T782">
        <f t="shared" si="137"/>
        <v>6</v>
      </c>
      <c r="U782">
        <f t="shared" si="138"/>
        <v>4</v>
      </c>
      <c r="V782" s="12">
        <f t="shared" si="139"/>
        <v>40636.673900462964</v>
      </c>
      <c r="W782" s="12">
        <f t="shared" si="140"/>
        <v>40666.673900462964</v>
      </c>
      <c r="X782" s="17" t="str">
        <f t="shared" si="141"/>
        <v>April</v>
      </c>
      <c r="Y782" t="str">
        <f t="shared" si="142"/>
        <v>2011</v>
      </c>
    </row>
    <row r="783" spans="1:25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132"/>
        <v>133.15375</v>
      </c>
      <c r="P783" s="8">
        <f t="shared" si="133"/>
        <v>42.609200000000001</v>
      </c>
      <c r="Q783" t="str">
        <f t="shared" si="134"/>
        <v>music</v>
      </c>
      <c r="R783" t="str">
        <f t="shared" si="135"/>
        <v>rock</v>
      </c>
      <c r="S783">
        <f t="shared" si="136"/>
        <v>10</v>
      </c>
      <c r="T783">
        <f t="shared" si="137"/>
        <v>6</v>
      </c>
      <c r="U783">
        <f t="shared" si="138"/>
        <v>4</v>
      </c>
      <c r="V783" s="12">
        <f t="shared" si="139"/>
        <v>41403.000856481485</v>
      </c>
      <c r="W783" s="12">
        <f t="shared" si="140"/>
        <v>41433.000856481485</v>
      </c>
      <c r="X783" s="17" t="str">
        <f t="shared" si="141"/>
        <v>May</v>
      </c>
      <c r="Y783" t="str">
        <f t="shared" si="142"/>
        <v>2013</v>
      </c>
    </row>
    <row r="784" spans="1:25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132"/>
        <v>100</v>
      </c>
      <c r="P784" s="8">
        <f t="shared" si="133"/>
        <v>50</v>
      </c>
      <c r="Q784" t="str">
        <f t="shared" si="134"/>
        <v>music</v>
      </c>
      <c r="R784" t="str">
        <f t="shared" si="135"/>
        <v>rock</v>
      </c>
      <c r="S784">
        <f t="shared" si="136"/>
        <v>10</v>
      </c>
      <c r="T784">
        <f t="shared" si="137"/>
        <v>6</v>
      </c>
      <c r="U784">
        <f t="shared" si="138"/>
        <v>4</v>
      </c>
      <c r="V784" s="12">
        <f t="shared" si="139"/>
        <v>41116.758125</v>
      </c>
      <c r="W784" s="12">
        <f t="shared" si="140"/>
        <v>41146.758125</v>
      </c>
      <c r="X784" s="17" t="str">
        <f t="shared" si="141"/>
        <v>July</v>
      </c>
      <c r="Y784" t="str">
        <f t="shared" si="142"/>
        <v>2012</v>
      </c>
    </row>
    <row r="785" spans="1:25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132"/>
        <v>148.13333333333333</v>
      </c>
      <c r="P785" s="8">
        <f t="shared" si="133"/>
        <v>63.485714285714288</v>
      </c>
      <c r="Q785" t="str">
        <f t="shared" si="134"/>
        <v>music</v>
      </c>
      <c r="R785" t="str">
        <f t="shared" si="135"/>
        <v>rock</v>
      </c>
      <c r="S785">
        <f t="shared" si="136"/>
        <v>10</v>
      </c>
      <c r="T785">
        <f t="shared" si="137"/>
        <v>6</v>
      </c>
      <c r="U785">
        <f t="shared" si="138"/>
        <v>4</v>
      </c>
      <c r="V785" s="12">
        <f t="shared" si="139"/>
        <v>40987.773715277777</v>
      </c>
      <c r="W785" s="12">
        <f t="shared" si="140"/>
        <v>41026.916666666664</v>
      </c>
      <c r="X785" s="17" t="str">
        <f t="shared" si="141"/>
        <v>March</v>
      </c>
      <c r="Y785" t="str">
        <f t="shared" si="142"/>
        <v>2012</v>
      </c>
    </row>
    <row r="786" spans="1:25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132"/>
        <v>102.49999999999999</v>
      </c>
      <c r="P786" s="8">
        <f t="shared" si="133"/>
        <v>102.5</v>
      </c>
      <c r="Q786" t="str">
        <f t="shared" si="134"/>
        <v>music</v>
      </c>
      <c r="R786" t="str">
        <f t="shared" si="135"/>
        <v>rock</v>
      </c>
      <c r="S786">
        <f t="shared" si="136"/>
        <v>10</v>
      </c>
      <c r="T786">
        <f t="shared" si="137"/>
        <v>6</v>
      </c>
      <c r="U786">
        <f t="shared" si="138"/>
        <v>4</v>
      </c>
      <c r="V786" s="12">
        <f t="shared" si="139"/>
        <v>41675.149525462963</v>
      </c>
      <c r="W786" s="12">
        <f t="shared" si="140"/>
        <v>41715.107858796298</v>
      </c>
      <c r="X786" s="17" t="str">
        <f t="shared" si="141"/>
        <v>February</v>
      </c>
      <c r="Y786" t="str">
        <f t="shared" si="142"/>
        <v>2014</v>
      </c>
    </row>
    <row r="787" spans="1:25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132"/>
        <v>180.62799999999999</v>
      </c>
      <c r="P787" s="8">
        <f t="shared" si="133"/>
        <v>31.142758620689655</v>
      </c>
      <c r="Q787" t="str">
        <f t="shared" si="134"/>
        <v>music</v>
      </c>
      <c r="R787" t="str">
        <f t="shared" si="135"/>
        <v>rock</v>
      </c>
      <c r="S787">
        <f t="shared" si="136"/>
        <v>10</v>
      </c>
      <c r="T787">
        <f t="shared" si="137"/>
        <v>6</v>
      </c>
      <c r="U787">
        <f t="shared" si="138"/>
        <v>4</v>
      </c>
      <c r="V787" s="12">
        <f t="shared" si="139"/>
        <v>41303.593923611108</v>
      </c>
      <c r="W787" s="12">
        <f t="shared" si="140"/>
        <v>41333.593923611108</v>
      </c>
      <c r="X787" s="17" t="str">
        <f t="shared" si="141"/>
        <v>January</v>
      </c>
      <c r="Y787" t="str">
        <f t="shared" si="142"/>
        <v>2013</v>
      </c>
    </row>
    <row r="788" spans="1:25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132"/>
        <v>142.79999999999998</v>
      </c>
      <c r="P788" s="8">
        <f t="shared" si="133"/>
        <v>162.27272727272728</v>
      </c>
      <c r="Q788" t="str">
        <f t="shared" si="134"/>
        <v>music</v>
      </c>
      <c r="R788" t="str">
        <f t="shared" si="135"/>
        <v>rock</v>
      </c>
      <c r="S788">
        <f t="shared" si="136"/>
        <v>10</v>
      </c>
      <c r="T788">
        <f t="shared" si="137"/>
        <v>6</v>
      </c>
      <c r="U788">
        <f t="shared" si="138"/>
        <v>4</v>
      </c>
      <c r="V788" s="12">
        <f t="shared" si="139"/>
        <v>40983.055949074071</v>
      </c>
      <c r="W788" s="12">
        <f t="shared" si="140"/>
        <v>41040.657638888886</v>
      </c>
      <c r="X788" s="17" t="str">
        <f t="shared" si="141"/>
        <v>March</v>
      </c>
      <c r="Y788" t="str">
        <f t="shared" si="142"/>
        <v>2012</v>
      </c>
    </row>
    <row r="789" spans="1:25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132"/>
        <v>114.16666666666666</v>
      </c>
      <c r="P789" s="8">
        <f t="shared" si="133"/>
        <v>80.588235294117652</v>
      </c>
      <c r="Q789" t="str">
        <f t="shared" si="134"/>
        <v>music</v>
      </c>
      <c r="R789" t="str">
        <f t="shared" si="135"/>
        <v>rock</v>
      </c>
      <c r="S789">
        <f t="shared" si="136"/>
        <v>10</v>
      </c>
      <c r="T789">
        <f t="shared" si="137"/>
        <v>6</v>
      </c>
      <c r="U789">
        <f t="shared" si="138"/>
        <v>4</v>
      </c>
      <c r="V789" s="12">
        <f t="shared" si="139"/>
        <v>41549.627615740741</v>
      </c>
      <c r="W789" s="12">
        <f t="shared" si="140"/>
        <v>41579.627615740741</v>
      </c>
      <c r="X789" s="17" t="str">
        <f t="shared" si="141"/>
        <v>October</v>
      </c>
      <c r="Y789" t="str">
        <f t="shared" si="142"/>
        <v>2013</v>
      </c>
    </row>
    <row r="790" spans="1:25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132"/>
        <v>203.505</v>
      </c>
      <c r="P790" s="8">
        <f t="shared" si="133"/>
        <v>59.85441176470588</v>
      </c>
      <c r="Q790" t="str">
        <f t="shared" si="134"/>
        <v>music</v>
      </c>
      <c r="R790" t="str">
        <f t="shared" si="135"/>
        <v>rock</v>
      </c>
      <c r="S790">
        <f t="shared" si="136"/>
        <v>10</v>
      </c>
      <c r="T790">
        <f t="shared" si="137"/>
        <v>6</v>
      </c>
      <c r="U790">
        <f t="shared" si="138"/>
        <v>4</v>
      </c>
      <c r="V790" s="12">
        <f t="shared" si="139"/>
        <v>41059.006805555553</v>
      </c>
      <c r="W790" s="12">
        <f t="shared" si="140"/>
        <v>41097.165972222225</v>
      </c>
      <c r="X790" s="17" t="str">
        <f t="shared" si="141"/>
        <v>May</v>
      </c>
      <c r="Y790" t="str">
        <f t="shared" si="142"/>
        <v>2012</v>
      </c>
    </row>
    <row r="791" spans="1:25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132"/>
        <v>109.41176470588236</v>
      </c>
      <c r="P791" s="8">
        <f t="shared" si="133"/>
        <v>132.85714285714286</v>
      </c>
      <c r="Q791" t="str">
        <f t="shared" si="134"/>
        <v>music</v>
      </c>
      <c r="R791" t="str">
        <f t="shared" si="135"/>
        <v>rock</v>
      </c>
      <c r="S791">
        <f t="shared" si="136"/>
        <v>10</v>
      </c>
      <c r="T791">
        <f t="shared" si="137"/>
        <v>6</v>
      </c>
      <c r="U791">
        <f t="shared" si="138"/>
        <v>4</v>
      </c>
      <c r="V791" s="12">
        <f t="shared" si="139"/>
        <v>41277.186111111114</v>
      </c>
      <c r="W791" s="12">
        <f t="shared" si="140"/>
        <v>41295.332638888889</v>
      </c>
      <c r="X791" s="17" t="str">
        <f t="shared" si="141"/>
        <v>January</v>
      </c>
      <c r="Y791" t="str">
        <f t="shared" si="142"/>
        <v>2013</v>
      </c>
    </row>
    <row r="792" spans="1:25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132"/>
        <v>144.37459999999999</v>
      </c>
      <c r="P792" s="8">
        <f t="shared" si="133"/>
        <v>92.547820512820508</v>
      </c>
      <c r="Q792" t="str">
        <f t="shared" si="134"/>
        <v>music</v>
      </c>
      <c r="R792" t="str">
        <f t="shared" si="135"/>
        <v>rock</v>
      </c>
      <c r="S792">
        <f t="shared" si="136"/>
        <v>10</v>
      </c>
      <c r="T792">
        <f t="shared" si="137"/>
        <v>6</v>
      </c>
      <c r="U792">
        <f t="shared" si="138"/>
        <v>4</v>
      </c>
      <c r="V792" s="12">
        <f t="shared" si="139"/>
        <v>41276.047905092593</v>
      </c>
      <c r="W792" s="12">
        <f t="shared" si="140"/>
        <v>41306.047905092593</v>
      </c>
      <c r="X792" s="17" t="str">
        <f t="shared" si="141"/>
        <v>January</v>
      </c>
      <c r="Y792" t="str">
        <f t="shared" si="142"/>
        <v>2013</v>
      </c>
    </row>
    <row r="793" spans="1:25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132"/>
        <v>103.86666666666666</v>
      </c>
      <c r="P793" s="8">
        <f t="shared" si="133"/>
        <v>60.859375</v>
      </c>
      <c r="Q793" t="str">
        <f t="shared" si="134"/>
        <v>music</v>
      </c>
      <c r="R793" t="str">
        <f t="shared" si="135"/>
        <v>rock</v>
      </c>
      <c r="S793">
        <f t="shared" si="136"/>
        <v>10</v>
      </c>
      <c r="T793">
        <f t="shared" si="137"/>
        <v>6</v>
      </c>
      <c r="U793">
        <f t="shared" si="138"/>
        <v>4</v>
      </c>
      <c r="V793" s="12">
        <f t="shared" si="139"/>
        <v>41557.780624999999</v>
      </c>
      <c r="W793" s="12">
        <f t="shared" si="140"/>
        <v>41591.249305555553</v>
      </c>
      <c r="X793" s="17" t="str">
        <f t="shared" si="141"/>
        <v>October</v>
      </c>
      <c r="Y793" t="str">
        <f t="shared" si="142"/>
        <v>2013</v>
      </c>
    </row>
    <row r="794" spans="1:25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132"/>
        <v>100.44440000000002</v>
      </c>
      <c r="P794" s="8">
        <f t="shared" si="133"/>
        <v>41.851833333333339</v>
      </c>
      <c r="Q794" t="str">
        <f t="shared" si="134"/>
        <v>music</v>
      </c>
      <c r="R794" t="str">
        <f t="shared" si="135"/>
        <v>rock</v>
      </c>
      <c r="S794">
        <f t="shared" si="136"/>
        <v>10</v>
      </c>
      <c r="T794">
        <f t="shared" si="137"/>
        <v>6</v>
      </c>
      <c r="U794">
        <f t="shared" si="138"/>
        <v>4</v>
      </c>
      <c r="V794" s="12">
        <f t="shared" si="139"/>
        <v>41555.873645833337</v>
      </c>
      <c r="W794" s="12">
        <f t="shared" si="140"/>
        <v>41585.915312500001</v>
      </c>
      <c r="X794" s="17" t="str">
        <f t="shared" si="141"/>
        <v>October</v>
      </c>
      <c r="Y794" t="str">
        <f t="shared" si="142"/>
        <v>2013</v>
      </c>
    </row>
    <row r="795" spans="1:25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132"/>
        <v>102.77927272727271</v>
      </c>
      <c r="P795" s="8">
        <f t="shared" si="133"/>
        <v>88.325937499999995</v>
      </c>
      <c r="Q795" t="str">
        <f t="shared" si="134"/>
        <v>music</v>
      </c>
      <c r="R795" t="str">
        <f t="shared" si="135"/>
        <v>rock</v>
      </c>
      <c r="S795">
        <f t="shared" si="136"/>
        <v>10</v>
      </c>
      <c r="T795">
        <f t="shared" si="137"/>
        <v>6</v>
      </c>
      <c r="U795">
        <f t="shared" si="138"/>
        <v>4</v>
      </c>
      <c r="V795" s="12">
        <f t="shared" si="139"/>
        <v>41442.741249999999</v>
      </c>
      <c r="W795" s="12">
        <f t="shared" si="140"/>
        <v>41458.207638888889</v>
      </c>
      <c r="X795" s="17" t="str">
        <f t="shared" si="141"/>
        <v>June</v>
      </c>
      <c r="Y795" t="str">
        <f t="shared" si="142"/>
        <v>2013</v>
      </c>
    </row>
    <row r="796" spans="1:25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132"/>
        <v>105.31250000000001</v>
      </c>
      <c r="P796" s="8">
        <f t="shared" si="133"/>
        <v>158.96226415094338</v>
      </c>
      <c r="Q796" t="str">
        <f t="shared" si="134"/>
        <v>music</v>
      </c>
      <c r="R796" t="str">
        <f t="shared" si="135"/>
        <v>rock</v>
      </c>
      <c r="S796">
        <f t="shared" si="136"/>
        <v>10</v>
      </c>
      <c r="T796">
        <f t="shared" si="137"/>
        <v>6</v>
      </c>
      <c r="U796">
        <f t="shared" si="138"/>
        <v>4</v>
      </c>
      <c r="V796" s="12">
        <f t="shared" si="139"/>
        <v>40736.115011574075</v>
      </c>
      <c r="W796" s="12">
        <f t="shared" si="140"/>
        <v>40791.712500000001</v>
      </c>
      <c r="X796" s="17" t="str">
        <f t="shared" si="141"/>
        <v>July</v>
      </c>
      <c r="Y796" t="str">
        <f t="shared" si="142"/>
        <v>2011</v>
      </c>
    </row>
    <row r="797" spans="1:25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132"/>
        <v>111.78571428571429</v>
      </c>
      <c r="P797" s="8">
        <f t="shared" si="133"/>
        <v>85.054347826086953</v>
      </c>
      <c r="Q797" t="str">
        <f t="shared" si="134"/>
        <v>music</v>
      </c>
      <c r="R797" t="str">
        <f t="shared" si="135"/>
        <v>rock</v>
      </c>
      <c r="S797">
        <f t="shared" si="136"/>
        <v>10</v>
      </c>
      <c r="T797">
        <f t="shared" si="137"/>
        <v>6</v>
      </c>
      <c r="U797">
        <f t="shared" si="138"/>
        <v>4</v>
      </c>
      <c r="V797" s="12">
        <f t="shared" si="139"/>
        <v>40963.613032407404</v>
      </c>
      <c r="W797" s="12">
        <f t="shared" si="140"/>
        <v>41006.207638888889</v>
      </c>
      <c r="X797" s="17" t="str">
        <f t="shared" si="141"/>
        <v>February</v>
      </c>
      <c r="Y797" t="str">
        <f t="shared" si="142"/>
        <v>2012</v>
      </c>
    </row>
    <row r="798" spans="1:25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132"/>
        <v>101.35000000000001</v>
      </c>
      <c r="P798" s="8">
        <f t="shared" si="133"/>
        <v>112.61111111111111</v>
      </c>
      <c r="Q798" t="str">
        <f t="shared" si="134"/>
        <v>music</v>
      </c>
      <c r="R798" t="str">
        <f t="shared" si="135"/>
        <v>rock</v>
      </c>
      <c r="S798">
        <f t="shared" si="136"/>
        <v>10</v>
      </c>
      <c r="T798">
        <f t="shared" si="137"/>
        <v>6</v>
      </c>
      <c r="U798">
        <f t="shared" si="138"/>
        <v>4</v>
      </c>
      <c r="V798" s="12">
        <f t="shared" si="139"/>
        <v>41502.882928240739</v>
      </c>
      <c r="W798" s="12">
        <f t="shared" si="140"/>
        <v>41532.881944444445</v>
      </c>
      <c r="X798" s="17" t="str">
        <f t="shared" si="141"/>
        <v>August</v>
      </c>
      <c r="Y798" t="str">
        <f t="shared" si="142"/>
        <v>2013</v>
      </c>
    </row>
    <row r="799" spans="1:25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132"/>
        <v>107.53333333333333</v>
      </c>
      <c r="P799" s="8">
        <f t="shared" si="133"/>
        <v>45.436619718309856</v>
      </c>
      <c r="Q799" t="str">
        <f t="shared" si="134"/>
        <v>music</v>
      </c>
      <c r="R799" t="str">
        <f t="shared" si="135"/>
        <v>rock</v>
      </c>
      <c r="S799">
        <f t="shared" si="136"/>
        <v>10</v>
      </c>
      <c r="T799">
        <f t="shared" si="137"/>
        <v>6</v>
      </c>
      <c r="U799">
        <f t="shared" si="138"/>
        <v>4</v>
      </c>
      <c r="V799" s="12">
        <f t="shared" si="139"/>
        <v>40996.994074074071</v>
      </c>
      <c r="W799" s="12">
        <f t="shared" si="140"/>
        <v>41028.166666666664</v>
      </c>
      <c r="X799" s="17" t="str">
        <f t="shared" si="141"/>
        <v>March</v>
      </c>
      <c r="Y799" t="str">
        <f t="shared" si="142"/>
        <v>2012</v>
      </c>
    </row>
    <row r="800" spans="1:25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132"/>
        <v>114.88571428571429</v>
      </c>
      <c r="P800" s="8">
        <f t="shared" si="133"/>
        <v>46.218390804597703</v>
      </c>
      <c r="Q800" t="str">
        <f t="shared" si="134"/>
        <v>music</v>
      </c>
      <c r="R800" t="str">
        <f t="shared" si="135"/>
        <v>rock</v>
      </c>
      <c r="S800">
        <f t="shared" si="136"/>
        <v>10</v>
      </c>
      <c r="T800">
        <f t="shared" si="137"/>
        <v>6</v>
      </c>
      <c r="U800">
        <f t="shared" si="138"/>
        <v>4</v>
      </c>
      <c r="V800" s="12">
        <f t="shared" si="139"/>
        <v>41882.590127314819</v>
      </c>
      <c r="W800" s="12">
        <f t="shared" si="140"/>
        <v>41912.590127314819</v>
      </c>
      <c r="X800" s="17" t="str">
        <f t="shared" si="141"/>
        <v>August</v>
      </c>
      <c r="Y800" t="str">
        <f t="shared" si="142"/>
        <v>2014</v>
      </c>
    </row>
    <row r="801" spans="1:25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132"/>
        <v>100.02</v>
      </c>
      <c r="P801" s="8">
        <f t="shared" si="133"/>
        <v>178.60714285714286</v>
      </c>
      <c r="Q801" t="str">
        <f t="shared" si="134"/>
        <v>music</v>
      </c>
      <c r="R801" t="str">
        <f t="shared" si="135"/>
        <v>rock</v>
      </c>
      <c r="S801">
        <f t="shared" si="136"/>
        <v>10</v>
      </c>
      <c r="T801">
        <f t="shared" si="137"/>
        <v>6</v>
      </c>
      <c r="U801">
        <f t="shared" si="138"/>
        <v>4</v>
      </c>
      <c r="V801" s="12">
        <f t="shared" si="139"/>
        <v>40996.667199074072</v>
      </c>
      <c r="W801" s="12">
        <f t="shared" si="140"/>
        <v>41026.667199074072</v>
      </c>
      <c r="X801" s="17" t="str">
        <f t="shared" si="141"/>
        <v>March</v>
      </c>
      <c r="Y801" t="str">
        <f t="shared" si="142"/>
        <v>2012</v>
      </c>
    </row>
    <row r="802" spans="1:25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132"/>
        <v>152.13333333333335</v>
      </c>
      <c r="P802" s="8">
        <f t="shared" si="133"/>
        <v>40.75</v>
      </c>
      <c r="Q802" t="str">
        <f t="shared" si="134"/>
        <v>music</v>
      </c>
      <c r="R802" t="str">
        <f t="shared" si="135"/>
        <v>rock</v>
      </c>
      <c r="S802">
        <f t="shared" si="136"/>
        <v>10</v>
      </c>
      <c r="T802">
        <f t="shared" si="137"/>
        <v>6</v>
      </c>
      <c r="U802">
        <f t="shared" si="138"/>
        <v>4</v>
      </c>
      <c r="V802" s="12">
        <f t="shared" si="139"/>
        <v>41863.433495370373</v>
      </c>
      <c r="W802" s="12">
        <f t="shared" si="140"/>
        <v>41893.433495370373</v>
      </c>
      <c r="X802" s="17" t="str">
        <f t="shared" si="141"/>
        <v>August</v>
      </c>
      <c r="Y802" t="str">
        <f t="shared" si="142"/>
        <v>2014</v>
      </c>
    </row>
    <row r="803" spans="1:25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132"/>
        <v>111.52149999999999</v>
      </c>
      <c r="P803" s="8">
        <f t="shared" si="133"/>
        <v>43.733921568627444</v>
      </c>
      <c r="Q803" t="str">
        <f t="shared" si="134"/>
        <v>music</v>
      </c>
      <c r="R803" t="str">
        <f t="shared" si="135"/>
        <v>rock</v>
      </c>
      <c r="S803">
        <f t="shared" si="136"/>
        <v>10</v>
      </c>
      <c r="T803">
        <f t="shared" si="137"/>
        <v>6</v>
      </c>
      <c r="U803">
        <f t="shared" si="138"/>
        <v>4</v>
      </c>
      <c r="V803" s="12">
        <f t="shared" si="139"/>
        <v>40695.795370370368</v>
      </c>
      <c r="W803" s="12">
        <f t="shared" si="140"/>
        <v>40725.795370370368</v>
      </c>
      <c r="X803" s="17" t="str">
        <f t="shared" si="141"/>
        <v>June</v>
      </c>
      <c r="Y803" t="str">
        <f t="shared" si="142"/>
        <v>2011</v>
      </c>
    </row>
    <row r="804" spans="1:25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132"/>
        <v>101.33333333333334</v>
      </c>
      <c r="P804" s="8">
        <f t="shared" si="133"/>
        <v>81.066666666666663</v>
      </c>
      <c r="Q804" t="str">
        <f t="shared" si="134"/>
        <v>music</v>
      </c>
      <c r="R804" t="str">
        <f t="shared" si="135"/>
        <v>rock</v>
      </c>
      <c r="S804">
        <f t="shared" si="136"/>
        <v>10</v>
      </c>
      <c r="T804">
        <f t="shared" si="137"/>
        <v>6</v>
      </c>
      <c r="U804">
        <f t="shared" si="138"/>
        <v>4</v>
      </c>
      <c r="V804" s="12">
        <f t="shared" si="139"/>
        <v>41123.022268518522</v>
      </c>
      <c r="W804" s="12">
        <f t="shared" si="140"/>
        <v>41169.170138888891</v>
      </c>
      <c r="X804" s="17" t="str">
        <f t="shared" si="141"/>
        <v>August</v>
      </c>
      <c r="Y804" t="str">
        <f t="shared" si="142"/>
        <v>2012</v>
      </c>
    </row>
    <row r="805" spans="1:25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132"/>
        <v>123.2608695652174</v>
      </c>
      <c r="P805" s="8">
        <f t="shared" si="133"/>
        <v>74.60526315789474</v>
      </c>
      <c r="Q805" t="str">
        <f t="shared" si="134"/>
        <v>music</v>
      </c>
      <c r="R805" t="str">
        <f t="shared" si="135"/>
        <v>rock</v>
      </c>
      <c r="S805">
        <f t="shared" si="136"/>
        <v>10</v>
      </c>
      <c r="T805">
        <f t="shared" si="137"/>
        <v>6</v>
      </c>
      <c r="U805">
        <f t="shared" si="138"/>
        <v>4</v>
      </c>
      <c r="V805" s="12">
        <f t="shared" si="139"/>
        <v>40665.949976851851</v>
      </c>
      <c r="W805" s="12">
        <f t="shared" si="140"/>
        <v>40692.041666666664</v>
      </c>
      <c r="X805" s="17" t="str">
        <f t="shared" si="141"/>
        <v>May</v>
      </c>
      <c r="Y805" t="str">
        <f t="shared" si="142"/>
        <v>2011</v>
      </c>
    </row>
    <row r="806" spans="1:25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132"/>
        <v>100</v>
      </c>
      <c r="P806" s="8">
        <f t="shared" si="133"/>
        <v>305.55555555555554</v>
      </c>
      <c r="Q806" t="str">
        <f t="shared" si="134"/>
        <v>music</v>
      </c>
      <c r="R806" t="str">
        <f t="shared" si="135"/>
        <v>rock</v>
      </c>
      <c r="S806">
        <f t="shared" si="136"/>
        <v>10</v>
      </c>
      <c r="T806">
        <f t="shared" si="137"/>
        <v>6</v>
      </c>
      <c r="U806">
        <f t="shared" si="138"/>
        <v>4</v>
      </c>
      <c r="V806" s="12">
        <f t="shared" si="139"/>
        <v>40730.105625000004</v>
      </c>
      <c r="W806" s="12">
        <f t="shared" si="140"/>
        <v>40747.165972222225</v>
      </c>
      <c r="X806" s="17" t="str">
        <f t="shared" si="141"/>
        <v>July</v>
      </c>
      <c r="Y806" t="str">
        <f t="shared" si="142"/>
        <v>2011</v>
      </c>
    </row>
    <row r="807" spans="1:25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132"/>
        <v>105</v>
      </c>
      <c r="P807" s="8">
        <f t="shared" si="133"/>
        <v>58.333333333333336</v>
      </c>
      <c r="Q807" t="str">
        <f t="shared" si="134"/>
        <v>music</v>
      </c>
      <c r="R807" t="str">
        <f t="shared" si="135"/>
        <v>rock</v>
      </c>
      <c r="S807">
        <f t="shared" si="136"/>
        <v>10</v>
      </c>
      <c r="T807">
        <f t="shared" si="137"/>
        <v>6</v>
      </c>
      <c r="U807">
        <f t="shared" si="138"/>
        <v>4</v>
      </c>
      <c r="V807" s="12">
        <f t="shared" si="139"/>
        <v>40690.823055555556</v>
      </c>
      <c r="W807" s="12">
        <f t="shared" si="140"/>
        <v>40740.958333333336</v>
      </c>
      <c r="X807" s="17" t="str">
        <f t="shared" si="141"/>
        <v>May</v>
      </c>
      <c r="Y807" t="str">
        <f t="shared" si="142"/>
        <v>2011</v>
      </c>
    </row>
    <row r="808" spans="1:25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132"/>
        <v>104.4375</v>
      </c>
      <c r="P808" s="8">
        <f t="shared" si="133"/>
        <v>117.67605633802818</v>
      </c>
      <c r="Q808" t="str">
        <f t="shared" si="134"/>
        <v>music</v>
      </c>
      <c r="R808" t="str">
        <f t="shared" si="135"/>
        <v>rock</v>
      </c>
      <c r="S808">
        <f t="shared" si="136"/>
        <v>10</v>
      </c>
      <c r="T808">
        <f t="shared" si="137"/>
        <v>6</v>
      </c>
      <c r="U808">
        <f t="shared" si="138"/>
        <v>4</v>
      </c>
      <c r="V808" s="12">
        <f t="shared" si="139"/>
        <v>40763.691423611112</v>
      </c>
      <c r="W808" s="12">
        <f t="shared" si="140"/>
        <v>40793.691423611112</v>
      </c>
      <c r="X808" s="17" t="str">
        <f t="shared" si="141"/>
        <v>August</v>
      </c>
      <c r="Y808" t="str">
        <f t="shared" si="142"/>
        <v>2011</v>
      </c>
    </row>
    <row r="809" spans="1:25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132"/>
        <v>105.125</v>
      </c>
      <c r="P809" s="8">
        <f t="shared" si="133"/>
        <v>73.771929824561397</v>
      </c>
      <c r="Q809" t="str">
        <f t="shared" si="134"/>
        <v>music</v>
      </c>
      <c r="R809" t="str">
        <f t="shared" si="135"/>
        <v>rock</v>
      </c>
      <c r="S809">
        <f t="shared" si="136"/>
        <v>10</v>
      </c>
      <c r="T809">
        <f t="shared" si="137"/>
        <v>6</v>
      </c>
      <c r="U809">
        <f t="shared" si="138"/>
        <v>4</v>
      </c>
      <c r="V809" s="12">
        <f t="shared" si="139"/>
        <v>42759.628599537042</v>
      </c>
      <c r="W809" s="12">
        <f t="shared" si="140"/>
        <v>42795.083333333328</v>
      </c>
      <c r="X809" s="17" t="str">
        <f t="shared" si="141"/>
        <v>January</v>
      </c>
      <c r="Y809" t="str">
        <f t="shared" si="142"/>
        <v>2017</v>
      </c>
    </row>
    <row r="810" spans="1:25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132"/>
        <v>100</v>
      </c>
      <c r="P810" s="8">
        <f t="shared" si="133"/>
        <v>104.65116279069767</v>
      </c>
      <c r="Q810" t="str">
        <f t="shared" si="134"/>
        <v>music</v>
      </c>
      <c r="R810" t="str">
        <f t="shared" si="135"/>
        <v>rock</v>
      </c>
      <c r="S810">
        <f t="shared" si="136"/>
        <v>10</v>
      </c>
      <c r="T810">
        <f t="shared" si="137"/>
        <v>6</v>
      </c>
      <c r="U810">
        <f t="shared" si="138"/>
        <v>4</v>
      </c>
      <c r="V810" s="12">
        <f t="shared" si="139"/>
        <v>41962.100532407407</v>
      </c>
      <c r="W810" s="12">
        <f t="shared" si="140"/>
        <v>41995.207638888889</v>
      </c>
      <c r="X810" s="17" t="str">
        <f t="shared" si="141"/>
        <v>November</v>
      </c>
      <c r="Y810" t="str">
        <f t="shared" si="142"/>
        <v>2014</v>
      </c>
    </row>
    <row r="811" spans="1:25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132"/>
        <v>103.77499999999999</v>
      </c>
      <c r="P811" s="8">
        <f t="shared" si="133"/>
        <v>79.82692307692308</v>
      </c>
      <c r="Q811" t="str">
        <f t="shared" si="134"/>
        <v>music</v>
      </c>
      <c r="R811" t="str">
        <f t="shared" si="135"/>
        <v>rock</v>
      </c>
      <c r="S811">
        <f t="shared" si="136"/>
        <v>10</v>
      </c>
      <c r="T811">
        <f t="shared" si="137"/>
        <v>6</v>
      </c>
      <c r="U811">
        <f t="shared" si="138"/>
        <v>4</v>
      </c>
      <c r="V811" s="12">
        <f t="shared" si="139"/>
        <v>41628.833680555559</v>
      </c>
      <c r="W811" s="12">
        <f t="shared" si="140"/>
        <v>41658.833680555559</v>
      </c>
      <c r="X811" s="17" t="str">
        <f t="shared" si="141"/>
        <v>December</v>
      </c>
      <c r="Y811" t="str">
        <f t="shared" si="142"/>
        <v>2013</v>
      </c>
    </row>
    <row r="812" spans="1:25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132"/>
        <v>105</v>
      </c>
      <c r="P812" s="8">
        <f t="shared" si="133"/>
        <v>58.333333333333336</v>
      </c>
      <c r="Q812" t="str">
        <f t="shared" si="134"/>
        <v>music</v>
      </c>
      <c r="R812" t="str">
        <f t="shared" si="135"/>
        <v>rock</v>
      </c>
      <c r="S812">
        <f t="shared" si="136"/>
        <v>10</v>
      </c>
      <c r="T812">
        <f t="shared" si="137"/>
        <v>6</v>
      </c>
      <c r="U812">
        <f t="shared" si="138"/>
        <v>4</v>
      </c>
      <c r="V812" s="12">
        <f t="shared" si="139"/>
        <v>41123.056273148148</v>
      </c>
      <c r="W812" s="12">
        <f t="shared" si="140"/>
        <v>41153.056273148148</v>
      </c>
      <c r="X812" s="17" t="str">
        <f t="shared" si="141"/>
        <v>August</v>
      </c>
      <c r="Y812" t="str">
        <f t="shared" si="142"/>
        <v>2012</v>
      </c>
    </row>
    <row r="813" spans="1:25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132"/>
        <v>104</v>
      </c>
      <c r="P813" s="8">
        <f t="shared" si="133"/>
        <v>86.666666666666671</v>
      </c>
      <c r="Q813" t="str">
        <f t="shared" si="134"/>
        <v>music</v>
      </c>
      <c r="R813" t="str">
        <f t="shared" si="135"/>
        <v>rock</v>
      </c>
      <c r="S813">
        <f t="shared" si="136"/>
        <v>10</v>
      </c>
      <c r="T813">
        <f t="shared" si="137"/>
        <v>6</v>
      </c>
      <c r="U813">
        <f t="shared" si="138"/>
        <v>4</v>
      </c>
      <c r="V813" s="12">
        <f t="shared" si="139"/>
        <v>41443.643541666665</v>
      </c>
      <c r="W813" s="12">
        <f t="shared" si="140"/>
        <v>41465.702777777777</v>
      </c>
      <c r="X813" s="17" t="str">
        <f t="shared" si="141"/>
        <v>June</v>
      </c>
      <c r="Y813" t="str">
        <f t="shared" si="142"/>
        <v>2013</v>
      </c>
    </row>
    <row r="814" spans="1:25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132"/>
        <v>151.83333333333334</v>
      </c>
      <c r="P814" s="8">
        <f t="shared" si="133"/>
        <v>27.606060606060606</v>
      </c>
      <c r="Q814" t="str">
        <f t="shared" si="134"/>
        <v>music</v>
      </c>
      <c r="R814" t="str">
        <f t="shared" si="135"/>
        <v>rock</v>
      </c>
      <c r="S814">
        <f t="shared" si="136"/>
        <v>10</v>
      </c>
      <c r="T814">
        <f t="shared" si="137"/>
        <v>6</v>
      </c>
      <c r="U814">
        <f t="shared" si="138"/>
        <v>4</v>
      </c>
      <c r="V814" s="12">
        <f t="shared" si="139"/>
        <v>41282.017962962964</v>
      </c>
      <c r="W814" s="12">
        <f t="shared" si="140"/>
        <v>41334.581944444442</v>
      </c>
      <c r="X814" s="17" t="str">
        <f t="shared" si="141"/>
        <v>January</v>
      </c>
      <c r="Y814" t="str">
        <f t="shared" si="142"/>
        <v>2013</v>
      </c>
    </row>
    <row r="815" spans="1:25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132"/>
        <v>159.99600000000001</v>
      </c>
      <c r="P815" s="8">
        <f t="shared" si="133"/>
        <v>24.999375000000001</v>
      </c>
      <c r="Q815" t="str">
        <f t="shared" si="134"/>
        <v>music</v>
      </c>
      <c r="R815" t="str">
        <f t="shared" si="135"/>
        <v>rock</v>
      </c>
      <c r="S815">
        <f t="shared" si="136"/>
        <v>10</v>
      </c>
      <c r="T815">
        <f t="shared" si="137"/>
        <v>6</v>
      </c>
      <c r="U815">
        <f t="shared" si="138"/>
        <v>4</v>
      </c>
      <c r="V815" s="12">
        <f t="shared" si="139"/>
        <v>41080.960243055553</v>
      </c>
      <c r="W815" s="12">
        <f t="shared" si="140"/>
        <v>41110.960243055553</v>
      </c>
      <c r="X815" s="17" t="str">
        <f t="shared" si="141"/>
        <v>June</v>
      </c>
      <c r="Y815" t="str">
        <f t="shared" si="142"/>
        <v>2012</v>
      </c>
    </row>
    <row r="816" spans="1:25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132"/>
        <v>127.3</v>
      </c>
      <c r="P816" s="8">
        <f t="shared" si="133"/>
        <v>45.464285714285715</v>
      </c>
      <c r="Q816" t="str">
        <f t="shared" si="134"/>
        <v>music</v>
      </c>
      <c r="R816" t="str">
        <f t="shared" si="135"/>
        <v>rock</v>
      </c>
      <c r="S816">
        <f t="shared" si="136"/>
        <v>10</v>
      </c>
      <c r="T816">
        <f t="shared" si="137"/>
        <v>6</v>
      </c>
      <c r="U816">
        <f t="shared" si="138"/>
        <v>4</v>
      </c>
      <c r="V816" s="12">
        <f t="shared" si="139"/>
        <v>40679.743067129632</v>
      </c>
      <c r="W816" s="12">
        <f t="shared" si="140"/>
        <v>40694.75277777778</v>
      </c>
      <c r="X816" s="17" t="str">
        <f t="shared" si="141"/>
        <v>May</v>
      </c>
      <c r="Y816" t="str">
        <f t="shared" si="142"/>
        <v>2011</v>
      </c>
    </row>
    <row r="817" spans="1:25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132"/>
        <v>107</v>
      </c>
      <c r="P817" s="8">
        <f t="shared" si="133"/>
        <v>99.534883720930239</v>
      </c>
      <c r="Q817" t="str">
        <f t="shared" si="134"/>
        <v>music</v>
      </c>
      <c r="R817" t="str">
        <f t="shared" si="135"/>
        <v>rock</v>
      </c>
      <c r="S817">
        <f t="shared" si="136"/>
        <v>10</v>
      </c>
      <c r="T817">
        <f t="shared" si="137"/>
        <v>6</v>
      </c>
      <c r="U817">
        <f t="shared" si="138"/>
        <v>4</v>
      </c>
      <c r="V817" s="12">
        <f t="shared" si="139"/>
        <v>41914.917858796296</v>
      </c>
      <c r="W817" s="12">
        <f t="shared" si="140"/>
        <v>41944.917858796296</v>
      </c>
      <c r="X817" s="17" t="str">
        <f t="shared" si="141"/>
        <v>October</v>
      </c>
      <c r="Y817" t="str">
        <f t="shared" si="142"/>
        <v>2014</v>
      </c>
    </row>
    <row r="818" spans="1:25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132"/>
        <v>115.12214285714286</v>
      </c>
      <c r="P818" s="8">
        <f t="shared" si="133"/>
        <v>39.31</v>
      </c>
      <c r="Q818" t="str">
        <f t="shared" si="134"/>
        <v>music</v>
      </c>
      <c r="R818" t="str">
        <f t="shared" si="135"/>
        <v>rock</v>
      </c>
      <c r="S818">
        <f t="shared" si="136"/>
        <v>10</v>
      </c>
      <c r="T818">
        <f t="shared" si="137"/>
        <v>6</v>
      </c>
      <c r="U818">
        <f t="shared" si="138"/>
        <v>4</v>
      </c>
      <c r="V818" s="12">
        <f t="shared" si="139"/>
        <v>41341.870868055557</v>
      </c>
      <c r="W818" s="12">
        <f t="shared" si="140"/>
        <v>41373.270833333336</v>
      </c>
      <c r="X818" s="17" t="str">
        <f t="shared" si="141"/>
        <v>March</v>
      </c>
      <c r="Y818" t="str">
        <f t="shared" si="142"/>
        <v>2013</v>
      </c>
    </row>
    <row r="819" spans="1:25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132"/>
        <v>137.11066666666665</v>
      </c>
      <c r="P819" s="8">
        <f t="shared" si="133"/>
        <v>89.419999999999987</v>
      </c>
      <c r="Q819" t="str">
        <f t="shared" si="134"/>
        <v>music</v>
      </c>
      <c r="R819" t="str">
        <f t="shared" si="135"/>
        <v>rock</v>
      </c>
      <c r="S819">
        <f t="shared" si="136"/>
        <v>10</v>
      </c>
      <c r="T819">
        <f t="shared" si="137"/>
        <v>6</v>
      </c>
      <c r="U819">
        <f t="shared" si="138"/>
        <v>4</v>
      </c>
      <c r="V819" s="12">
        <f t="shared" si="139"/>
        <v>40925.599664351852</v>
      </c>
      <c r="W819" s="12">
        <f t="shared" si="140"/>
        <v>40979.207638888889</v>
      </c>
      <c r="X819" s="17" t="str">
        <f t="shared" si="141"/>
        <v>January</v>
      </c>
      <c r="Y819" t="str">
        <f t="shared" si="142"/>
        <v>2012</v>
      </c>
    </row>
    <row r="820" spans="1:25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132"/>
        <v>155.71428571428572</v>
      </c>
      <c r="P820" s="8">
        <f t="shared" si="133"/>
        <v>28.684210526315791</v>
      </c>
      <c r="Q820" t="str">
        <f t="shared" si="134"/>
        <v>music</v>
      </c>
      <c r="R820" t="str">
        <f t="shared" si="135"/>
        <v>rock</v>
      </c>
      <c r="S820">
        <f t="shared" si="136"/>
        <v>10</v>
      </c>
      <c r="T820">
        <f t="shared" si="137"/>
        <v>6</v>
      </c>
      <c r="U820">
        <f t="shared" si="138"/>
        <v>4</v>
      </c>
      <c r="V820" s="12">
        <f t="shared" si="139"/>
        <v>41120.882881944446</v>
      </c>
      <c r="W820" s="12">
        <f t="shared" si="140"/>
        <v>41128.709027777775</v>
      </c>
      <c r="X820" s="17" t="str">
        <f t="shared" si="141"/>
        <v>July</v>
      </c>
      <c r="Y820" t="str">
        <f t="shared" si="142"/>
        <v>2012</v>
      </c>
    </row>
    <row r="821" spans="1:25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132"/>
        <v>108.74999999999999</v>
      </c>
      <c r="P821" s="8">
        <f t="shared" si="133"/>
        <v>31.071428571428573</v>
      </c>
      <c r="Q821" t="str">
        <f t="shared" si="134"/>
        <v>music</v>
      </c>
      <c r="R821" t="str">
        <f t="shared" si="135"/>
        <v>rock</v>
      </c>
      <c r="S821">
        <f t="shared" si="136"/>
        <v>10</v>
      </c>
      <c r="T821">
        <f t="shared" si="137"/>
        <v>6</v>
      </c>
      <c r="U821">
        <f t="shared" si="138"/>
        <v>4</v>
      </c>
      <c r="V821" s="12">
        <f t="shared" si="139"/>
        <v>41619.998310185183</v>
      </c>
      <c r="W821" s="12">
        <f t="shared" si="140"/>
        <v>41629.197222222225</v>
      </c>
      <c r="X821" s="17" t="str">
        <f t="shared" si="141"/>
        <v>December</v>
      </c>
      <c r="Y821" t="str">
        <f t="shared" si="142"/>
        <v>2013</v>
      </c>
    </row>
    <row r="822" spans="1:25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132"/>
        <v>134.05000000000001</v>
      </c>
      <c r="P822" s="8">
        <f t="shared" si="133"/>
        <v>70.55263157894737</v>
      </c>
      <c r="Q822" t="str">
        <f t="shared" si="134"/>
        <v>music</v>
      </c>
      <c r="R822" t="str">
        <f t="shared" si="135"/>
        <v>rock</v>
      </c>
      <c r="S822">
        <f t="shared" si="136"/>
        <v>10</v>
      </c>
      <c r="T822">
        <f t="shared" si="137"/>
        <v>6</v>
      </c>
      <c r="U822">
        <f t="shared" si="138"/>
        <v>4</v>
      </c>
      <c r="V822" s="12">
        <f t="shared" si="139"/>
        <v>41768.841921296298</v>
      </c>
      <c r="W822" s="12">
        <f t="shared" si="140"/>
        <v>41799.208333333336</v>
      </c>
      <c r="X822" s="17" t="str">
        <f t="shared" si="141"/>
        <v>May</v>
      </c>
      <c r="Y822" t="str">
        <f t="shared" si="142"/>
        <v>2014</v>
      </c>
    </row>
    <row r="823" spans="1:25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132"/>
        <v>100</v>
      </c>
      <c r="P823" s="8">
        <f t="shared" si="133"/>
        <v>224.12820512820514</v>
      </c>
      <c r="Q823" t="str">
        <f t="shared" si="134"/>
        <v>music</v>
      </c>
      <c r="R823" t="str">
        <f t="shared" si="135"/>
        <v>rock</v>
      </c>
      <c r="S823">
        <f t="shared" si="136"/>
        <v>10</v>
      </c>
      <c r="T823">
        <f t="shared" si="137"/>
        <v>6</v>
      </c>
      <c r="U823">
        <f t="shared" si="138"/>
        <v>4</v>
      </c>
      <c r="V823" s="12">
        <f t="shared" si="139"/>
        <v>42093.922048611115</v>
      </c>
      <c r="W823" s="12">
        <f t="shared" si="140"/>
        <v>42128.167361111111</v>
      </c>
      <c r="X823" s="17" t="str">
        <f t="shared" si="141"/>
        <v>March</v>
      </c>
      <c r="Y823" t="str">
        <f t="shared" si="142"/>
        <v>2015</v>
      </c>
    </row>
    <row r="824" spans="1:25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132"/>
        <v>119.16666666666667</v>
      </c>
      <c r="P824" s="8">
        <f t="shared" si="133"/>
        <v>51.811594202898547</v>
      </c>
      <c r="Q824" t="str">
        <f t="shared" si="134"/>
        <v>music</v>
      </c>
      <c r="R824" t="str">
        <f t="shared" si="135"/>
        <v>rock</v>
      </c>
      <c r="S824">
        <f t="shared" si="136"/>
        <v>10</v>
      </c>
      <c r="T824">
        <f t="shared" si="137"/>
        <v>6</v>
      </c>
      <c r="U824">
        <f t="shared" si="138"/>
        <v>4</v>
      </c>
      <c r="V824" s="12">
        <f t="shared" si="139"/>
        <v>41157.947337962964</v>
      </c>
      <c r="W824" s="12">
        <f t="shared" si="140"/>
        <v>41187.947337962964</v>
      </c>
      <c r="X824" s="17" t="str">
        <f t="shared" si="141"/>
        <v>September</v>
      </c>
      <c r="Y824" t="str">
        <f t="shared" si="142"/>
        <v>2012</v>
      </c>
    </row>
    <row r="825" spans="1:25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132"/>
        <v>179.5</v>
      </c>
      <c r="P825" s="8">
        <f t="shared" si="133"/>
        <v>43.515151515151516</v>
      </c>
      <c r="Q825" t="str">
        <f t="shared" si="134"/>
        <v>music</v>
      </c>
      <c r="R825" t="str">
        <f t="shared" si="135"/>
        <v>rock</v>
      </c>
      <c r="S825">
        <f t="shared" si="136"/>
        <v>10</v>
      </c>
      <c r="T825">
        <f t="shared" si="137"/>
        <v>6</v>
      </c>
      <c r="U825">
        <f t="shared" si="138"/>
        <v>4</v>
      </c>
      <c r="V825" s="12">
        <f t="shared" si="139"/>
        <v>42055.972824074073</v>
      </c>
      <c r="W825" s="12">
        <f t="shared" si="140"/>
        <v>42085.931157407409</v>
      </c>
      <c r="X825" s="17" t="str">
        <f t="shared" si="141"/>
        <v>February</v>
      </c>
      <c r="Y825" t="str">
        <f t="shared" si="142"/>
        <v>2015</v>
      </c>
    </row>
    <row r="826" spans="1:25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132"/>
        <v>134.38124999999999</v>
      </c>
      <c r="P826" s="8">
        <f t="shared" si="133"/>
        <v>39.816666666666663</v>
      </c>
      <c r="Q826" t="str">
        <f t="shared" si="134"/>
        <v>music</v>
      </c>
      <c r="R826" t="str">
        <f t="shared" si="135"/>
        <v>rock</v>
      </c>
      <c r="S826">
        <f t="shared" si="136"/>
        <v>10</v>
      </c>
      <c r="T826">
        <f t="shared" si="137"/>
        <v>6</v>
      </c>
      <c r="U826">
        <f t="shared" si="138"/>
        <v>4</v>
      </c>
      <c r="V826" s="12">
        <f t="shared" si="139"/>
        <v>40250.242106481484</v>
      </c>
      <c r="W826" s="12">
        <f t="shared" si="140"/>
        <v>40286.290972222225</v>
      </c>
      <c r="X826" s="17" t="str">
        <f t="shared" si="141"/>
        <v>March</v>
      </c>
      <c r="Y826" t="str">
        <f t="shared" si="142"/>
        <v>2010</v>
      </c>
    </row>
    <row r="827" spans="1:25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132"/>
        <v>100.43200000000002</v>
      </c>
      <c r="P827" s="8">
        <f t="shared" si="133"/>
        <v>126.8080808080808</v>
      </c>
      <c r="Q827" t="str">
        <f t="shared" si="134"/>
        <v>music</v>
      </c>
      <c r="R827" t="str">
        <f t="shared" si="135"/>
        <v>rock</v>
      </c>
      <c r="S827">
        <f t="shared" si="136"/>
        <v>10</v>
      </c>
      <c r="T827">
        <f t="shared" si="137"/>
        <v>6</v>
      </c>
      <c r="U827">
        <f t="shared" si="138"/>
        <v>4</v>
      </c>
      <c r="V827" s="12">
        <f t="shared" si="139"/>
        <v>41186.306527777779</v>
      </c>
      <c r="W827" s="12">
        <f t="shared" si="140"/>
        <v>41211.306527777779</v>
      </c>
      <c r="X827" s="17" t="str">
        <f t="shared" si="141"/>
        <v>October</v>
      </c>
      <c r="Y827" t="str">
        <f t="shared" si="142"/>
        <v>2012</v>
      </c>
    </row>
    <row r="828" spans="1:25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132"/>
        <v>101.45454545454547</v>
      </c>
      <c r="P828" s="8">
        <f t="shared" si="133"/>
        <v>113.87755102040816</v>
      </c>
      <c r="Q828" t="str">
        <f t="shared" si="134"/>
        <v>music</v>
      </c>
      <c r="R828" t="str">
        <f t="shared" si="135"/>
        <v>rock</v>
      </c>
      <c r="S828">
        <f t="shared" si="136"/>
        <v>10</v>
      </c>
      <c r="T828">
        <f t="shared" si="137"/>
        <v>6</v>
      </c>
      <c r="U828">
        <f t="shared" si="138"/>
        <v>4</v>
      </c>
      <c r="V828" s="12">
        <f t="shared" si="139"/>
        <v>40973.038541666669</v>
      </c>
      <c r="W828" s="12">
        <f t="shared" si="140"/>
        <v>40993.996874999997</v>
      </c>
      <c r="X828" s="17" t="str">
        <f t="shared" si="141"/>
        <v>March</v>
      </c>
      <c r="Y828" t="str">
        <f t="shared" si="142"/>
        <v>2012</v>
      </c>
    </row>
    <row r="829" spans="1:25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132"/>
        <v>103.33333333333334</v>
      </c>
      <c r="P829" s="8">
        <f t="shared" si="133"/>
        <v>28.181818181818183</v>
      </c>
      <c r="Q829" t="str">
        <f t="shared" si="134"/>
        <v>music</v>
      </c>
      <c r="R829" t="str">
        <f t="shared" si="135"/>
        <v>rock</v>
      </c>
      <c r="S829">
        <f t="shared" si="136"/>
        <v>10</v>
      </c>
      <c r="T829">
        <f t="shared" si="137"/>
        <v>6</v>
      </c>
      <c r="U829">
        <f t="shared" si="138"/>
        <v>4</v>
      </c>
      <c r="V829" s="12">
        <f t="shared" si="139"/>
        <v>40927.473460648151</v>
      </c>
      <c r="W829" s="12">
        <f t="shared" si="140"/>
        <v>40953.825694444444</v>
      </c>
      <c r="X829" s="17" t="str">
        <f t="shared" si="141"/>
        <v>January</v>
      </c>
      <c r="Y829" t="str">
        <f t="shared" si="142"/>
        <v>2012</v>
      </c>
    </row>
    <row r="830" spans="1:25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132"/>
        <v>107</v>
      </c>
      <c r="P830" s="8">
        <f t="shared" si="133"/>
        <v>36.60526315789474</v>
      </c>
      <c r="Q830" t="str">
        <f t="shared" si="134"/>
        <v>music</v>
      </c>
      <c r="R830" t="str">
        <f t="shared" si="135"/>
        <v>rock</v>
      </c>
      <c r="S830">
        <f t="shared" si="136"/>
        <v>10</v>
      </c>
      <c r="T830">
        <f t="shared" si="137"/>
        <v>6</v>
      </c>
      <c r="U830">
        <f t="shared" si="138"/>
        <v>4</v>
      </c>
      <c r="V830" s="12">
        <f t="shared" si="139"/>
        <v>41073.050717592596</v>
      </c>
      <c r="W830" s="12">
        <f t="shared" si="140"/>
        <v>41085.683333333334</v>
      </c>
      <c r="X830" s="17" t="str">
        <f t="shared" si="141"/>
        <v>June</v>
      </c>
      <c r="Y830" t="str">
        <f t="shared" si="142"/>
        <v>2012</v>
      </c>
    </row>
    <row r="831" spans="1:25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132"/>
        <v>104</v>
      </c>
      <c r="P831" s="8">
        <f t="shared" si="133"/>
        <v>32.5</v>
      </c>
      <c r="Q831" t="str">
        <f t="shared" si="134"/>
        <v>music</v>
      </c>
      <c r="R831" t="str">
        <f t="shared" si="135"/>
        <v>rock</v>
      </c>
      <c r="S831">
        <f t="shared" si="136"/>
        <v>10</v>
      </c>
      <c r="T831">
        <f t="shared" si="137"/>
        <v>6</v>
      </c>
      <c r="U831">
        <f t="shared" si="138"/>
        <v>4</v>
      </c>
      <c r="V831" s="12">
        <f t="shared" si="139"/>
        <v>42504.801388888889</v>
      </c>
      <c r="W831" s="12">
        <f t="shared" si="140"/>
        <v>42564.801388888889</v>
      </c>
      <c r="X831" s="17" t="str">
        <f t="shared" si="141"/>
        <v>May</v>
      </c>
      <c r="Y831" t="str">
        <f t="shared" si="142"/>
        <v>2016</v>
      </c>
    </row>
    <row r="832" spans="1:25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132"/>
        <v>107.83333333333334</v>
      </c>
      <c r="P832" s="8">
        <f t="shared" si="133"/>
        <v>60.65625</v>
      </c>
      <c r="Q832" t="str">
        <f t="shared" si="134"/>
        <v>music</v>
      </c>
      <c r="R832" t="str">
        <f t="shared" si="135"/>
        <v>rock</v>
      </c>
      <c r="S832">
        <f t="shared" si="136"/>
        <v>10</v>
      </c>
      <c r="T832">
        <f t="shared" si="137"/>
        <v>6</v>
      </c>
      <c r="U832">
        <f t="shared" si="138"/>
        <v>4</v>
      </c>
      <c r="V832" s="12">
        <f t="shared" si="139"/>
        <v>41325.525752314818</v>
      </c>
      <c r="W832" s="12">
        <f t="shared" si="140"/>
        <v>41355.484085648146</v>
      </c>
      <c r="X832" s="17" t="str">
        <f t="shared" si="141"/>
        <v>February</v>
      </c>
      <c r="Y832" t="str">
        <f t="shared" si="142"/>
        <v>2013</v>
      </c>
    </row>
    <row r="833" spans="1:25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132"/>
        <v>233.33333333333334</v>
      </c>
      <c r="P833" s="8">
        <f t="shared" si="133"/>
        <v>175</v>
      </c>
      <c r="Q833" t="str">
        <f t="shared" si="134"/>
        <v>music</v>
      </c>
      <c r="R833" t="str">
        <f t="shared" si="135"/>
        <v>rock</v>
      </c>
      <c r="S833">
        <f t="shared" si="136"/>
        <v>10</v>
      </c>
      <c r="T833">
        <f t="shared" si="137"/>
        <v>6</v>
      </c>
      <c r="U833">
        <f t="shared" si="138"/>
        <v>4</v>
      </c>
      <c r="V833" s="12">
        <f t="shared" si="139"/>
        <v>40996.646921296298</v>
      </c>
      <c r="W833" s="12">
        <f t="shared" si="140"/>
        <v>41026.646921296298</v>
      </c>
      <c r="X833" s="17" t="str">
        <f t="shared" si="141"/>
        <v>March</v>
      </c>
      <c r="Y833" t="str">
        <f t="shared" si="142"/>
        <v>2012</v>
      </c>
    </row>
    <row r="834" spans="1:25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143">E834/D834*100</f>
        <v>100.60706666666665</v>
      </c>
      <c r="P834" s="8">
        <f t="shared" ref="P834:P897" si="144">E834/L834</f>
        <v>97.993896103896105</v>
      </c>
      <c r="Q834" t="str">
        <f t="shared" ref="Q834:Q897" si="145">LEFT(N834,T834-1)</f>
        <v>music</v>
      </c>
      <c r="R834" t="str">
        <f t="shared" ref="R834:R897" si="146">RIGHT(N834,U834)</f>
        <v>rock</v>
      </c>
      <c r="S834">
        <f t="shared" ref="S834:S897" si="147">LEN(N834)</f>
        <v>10</v>
      </c>
      <c r="T834">
        <f t="shared" ref="T834:T897" si="148">FIND("/",N834)</f>
        <v>6</v>
      </c>
      <c r="U834">
        <f t="shared" ref="U834:U897" si="149">S834-T834</f>
        <v>4</v>
      </c>
      <c r="V834" s="12">
        <f t="shared" ref="V834:V897" si="150">(((J834/60)/60)/24)+DATE(1970,1,1)</f>
        <v>40869.675173611111</v>
      </c>
      <c r="W834" s="12">
        <f t="shared" ref="W834:W897" si="151">(((I834/60)/60)/24)+DATE(1970,1,1)</f>
        <v>40929.342361111114</v>
      </c>
      <c r="X834" s="17" t="str">
        <f t="shared" ref="X834:X897" si="152">TEXT(V834,"mmmm")</f>
        <v>November</v>
      </c>
      <c r="Y834" t="str">
        <f t="shared" ref="Y834:Y897" si="153">TEXT(V834,"yyyy")</f>
        <v>2011</v>
      </c>
    </row>
    <row r="835" spans="1:25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143"/>
        <v>101.66666666666666</v>
      </c>
      <c r="P835" s="8">
        <f t="shared" si="144"/>
        <v>148.78048780487805</v>
      </c>
      <c r="Q835" t="str">
        <f t="shared" si="145"/>
        <v>music</v>
      </c>
      <c r="R835" t="str">
        <f t="shared" si="146"/>
        <v>rock</v>
      </c>
      <c r="S835">
        <f t="shared" si="147"/>
        <v>10</v>
      </c>
      <c r="T835">
        <f t="shared" si="148"/>
        <v>6</v>
      </c>
      <c r="U835">
        <f t="shared" si="149"/>
        <v>4</v>
      </c>
      <c r="V835" s="12">
        <f t="shared" si="150"/>
        <v>41718.878182870372</v>
      </c>
      <c r="W835" s="12">
        <f t="shared" si="151"/>
        <v>41748.878182870372</v>
      </c>
      <c r="X835" s="17" t="str">
        <f t="shared" si="152"/>
        <v>March</v>
      </c>
      <c r="Y835" t="str">
        <f t="shared" si="153"/>
        <v>2014</v>
      </c>
    </row>
    <row r="836" spans="1:25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143"/>
        <v>131.0181818181818</v>
      </c>
      <c r="P836" s="8">
        <f t="shared" si="144"/>
        <v>96.08</v>
      </c>
      <c r="Q836" t="str">
        <f t="shared" si="145"/>
        <v>music</v>
      </c>
      <c r="R836" t="str">
        <f t="shared" si="146"/>
        <v>rock</v>
      </c>
      <c r="S836">
        <f t="shared" si="147"/>
        <v>10</v>
      </c>
      <c r="T836">
        <f t="shared" si="148"/>
        <v>6</v>
      </c>
      <c r="U836">
        <f t="shared" si="149"/>
        <v>4</v>
      </c>
      <c r="V836" s="12">
        <f t="shared" si="150"/>
        <v>41422.822824074072</v>
      </c>
      <c r="W836" s="12">
        <f t="shared" si="151"/>
        <v>41456.165972222225</v>
      </c>
      <c r="X836" s="17" t="str">
        <f t="shared" si="152"/>
        <v>May</v>
      </c>
      <c r="Y836" t="str">
        <f t="shared" si="153"/>
        <v>2013</v>
      </c>
    </row>
    <row r="837" spans="1:25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143"/>
        <v>117.25000000000001</v>
      </c>
      <c r="P837" s="8">
        <f t="shared" si="144"/>
        <v>58.625</v>
      </c>
      <c r="Q837" t="str">
        <f t="shared" si="145"/>
        <v>music</v>
      </c>
      <c r="R837" t="str">
        <f t="shared" si="146"/>
        <v>rock</v>
      </c>
      <c r="S837">
        <f t="shared" si="147"/>
        <v>10</v>
      </c>
      <c r="T837">
        <f t="shared" si="148"/>
        <v>6</v>
      </c>
      <c r="U837">
        <f t="shared" si="149"/>
        <v>4</v>
      </c>
      <c r="V837" s="12">
        <f t="shared" si="150"/>
        <v>41005.45784722222</v>
      </c>
      <c r="W837" s="12">
        <f t="shared" si="151"/>
        <v>41048.125</v>
      </c>
      <c r="X837" s="17" t="str">
        <f t="shared" si="152"/>
        <v>April</v>
      </c>
      <c r="Y837" t="str">
        <f t="shared" si="153"/>
        <v>2012</v>
      </c>
    </row>
    <row r="838" spans="1:25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143"/>
        <v>100.93039999999999</v>
      </c>
      <c r="P838" s="8">
        <f t="shared" si="144"/>
        <v>109.70695652173914</v>
      </c>
      <c r="Q838" t="str">
        <f t="shared" si="145"/>
        <v>music</v>
      </c>
      <c r="R838" t="str">
        <f t="shared" si="146"/>
        <v>rock</v>
      </c>
      <c r="S838">
        <f t="shared" si="147"/>
        <v>10</v>
      </c>
      <c r="T838">
        <f t="shared" si="148"/>
        <v>6</v>
      </c>
      <c r="U838">
        <f t="shared" si="149"/>
        <v>4</v>
      </c>
      <c r="V838" s="12">
        <f t="shared" si="150"/>
        <v>41524.056921296295</v>
      </c>
      <c r="W838" s="12">
        <f t="shared" si="151"/>
        <v>41554.056921296295</v>
      </c>
      <c r="X838" s="17" t="str">
        <f t="shared" si="152"/>
        <v>September</v>
      </c>
      <c r="Y838" t="str">
        <f t="shared" si="153"/>
        <v>2013</v>
      </c>
    </row>
    <row r="839" spans="1:25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143"/>
        <v>121.8</v>
      </c>
      <c r="P839" s="8">
        <f t="shared" si="144"/>
        <v>49.112903225806448</v>
      </c>
      <c r="Q839" t="str">
        <f t="shared" si="145"/>
        <v>music</v>
      </c>
      <c r="R839" t="str">
        <f t="shared" si="146"/>
        <v>rock</v>
      </c>
      <c r="S839">
        <f t="shared" si="147"/>
        <v>10</v>
      </c>
      <c r="T839">
        <f t="shared" si="148"/>
        <v>6</v>
      </c>
      <c r="U839">
        <f t="shared" si="149"/>
        <v>4</v>
      </c>
      <c r="V839" s="12">
        <f t="shared" si="150"/>
        <v>41730.998402777775</v>
      </c>
      <c r="W839" s="12">
        <f t="shared" si="151"/>
        <v>41760.998402777775</v>
      </c>
      <c r="X839" s="17" t="str">
        <f t="shared" si="152"/>
        <v>April</v>
      </c>
      <c r="Y839" t="str">
        <f t="shared" si="153"/>
        <v>2014</v>
      </c>
    </row>
    <row r="840" spans="1:25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143"/>
        <v>145.4</v>
      </c>
      <c r="P840" s="8">
        <f t="shared" si="144"/>
        <v>47.672131147540981</v>
      </c>
      <c r="Q840" t="str">
        <f t="shared" si="145"/>
        <v>music</v>
      </c>
      <c r="R840" t="str">
        <f t="shared" si="146"/>
        <v>rock</v>
      </c>
      <c r="S840">
        <f t="shared" si="147"/>
        <v>10</v>
      </c>
      <c r="T840">
        <f t="shared" si="148"/>
        <v>6</v>
      </c>
      <c r="U840">
        <f t="shared" si="149"/>
        <v>4</v>
      </c>
      <c r="V840" s="12">
        <f t="shared" si="150"/>
        <v>40895.897974537038</v>
      </c>
      <c r="W840" s="12">
        <f t="shared" si="151"/>
        <v>40925.897974537038</v>
      </c>
      <c r="X840" s="17" t="str">
        <f t="shared" si="152"/>
        <v>December</v>
      </c>
      <c r="Y840" t="str">
        <f t="shared" si="153"/>
        <v>2011</v>
      </c>
    </row>
    <row r="841" spans="1:25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143"/>
        <v>116.61660000000001</v>
      </c>
      <c r="P841" s="8">
        <f t="shared" si="144"/>
        <v>60.737812499999997</v>
      </c>
      <c r="Q841" t="str">
        <f t="shared" si="145"/>
        <v>music</v>
      </c>
      <c r="R841" t="str">
        <f t="shared" si="146"/>
        <v>rock</v>
      </c>
      <c r="S841">
        <f t="shared" si="147"/>
        <v>10</v>
      </c>
      <c r="T841">
        <f t="shared" si="148"/>
        <v>6</v>
      </c>
      <c r="U841">
        <f t="shared" si="149"/>
        <v>4</v>
      </c>
      <c r="V841" s="12">
        <f t="shared" si="150"/>
        <v>41144.763379629629</v>
      </c>
      <c r="W841" s="12">
        <f t="shared" si="151"/>
        <v>41174.763379629629</v>
      </c>
      <c r="X841" s="17" t="str">
        <f t="shared" si="152"/>
        <v>August</v>
      </c>
      <c r="Y841" t="str">
        <f t="shared" si="153"/>
        <v>2012</v>
      </c>
    </row>
    <row r="842" spans="1:25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143"/>
        <v>120.4166</v>
      </c>
      <c r="P842" s="8">
        <f t="shared" si="144"/>
        <v>63.37715789473684</v>
      </c>
      <c r="Q842" t="str">
        <f t="shared" si="145"/>
        <v>music</v>
      </c>
      <c r="R842" t="str">
        <f t="shared" si="146"/>
        <v>metal</v>
      </c>
      <c r="S842">
        <f t="shared" si="147"/>
        <v>11</v>
      </c>
      <c r="T842">
        <f t="shared" si="148"/>
        <v>6</v>
      </c>
      <c r="U842">
        <f t="shared" si="149"/>
        <v>5</v>
      </c>
      <c r="V842" s="12">
        <f t="shared" si="150"/>
        <v>42607.226701388892</v>
      </c>
      <c r="W842" s="12">
        <f t="shared" si="151"/>
        <v>42637.226701388892</v>
      </c>
      <c r="X842" s="17" t="str">
        <f t="shared" si="152"/>
        <v>August</v>
      </c>
      <c r="Y842" t="str">
        <f t="shared" si="153"/>
        <v>2016</v>
      </c>
    </row>
    <row r="843" spans="1:25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143"/>
        <v>101.32000000000001</v>
      </c>
      <c r="P843" s="8">
        <f t="shared" si="144"/>
        <v>53.893617021276597</v>
      </c>
      <c r="Q843" t="str">
        <f t="shared" si="145"/>
        <v>music</v>
      </c>
      <c r="R843" t="str">
        <f t="shared" si="146"/>
        <v>metal</v>
      </c>
      <c r="S843">
        <f t="shared" si="147"/>
        <v>11</v>
      </c>
      <c r="T843">
        <f t="shared" si="148"/>
        <v>6</v>
      </c>
      <c r="U843">
        <f t="shared" si="149"/>
        <v>5</v>
      </c>
      <c r="V843" s="12">
        <f t="shared" si="150"/>
        <v>41923.838692129626</v>
      </c>
      <c r="W843" s="12">
        <f t="shared" si="151"/>
        <v>41953.88035879629</v>
      </c>
      <c r="X843" s="17" t="str">
        <f t="shared" si="152"/>
        <v>October</v>
      </c>
      <c r="Y843" t="str">
        <f t="shared" si="153"/>
        <v>2014</v>
      </c>
    </row>
    <row r="844" spans="1:25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143"/>
        <v>104.32</v>
      </c>
      <c r="P844" s="8">
        <f t="shared" si="144"/>
        <v>66.871794871794876</v>
      </c>
      <c r="Q844" t="str">
        <f t="shared" si="145"/>
        <v>music</v>
      </c>
      <c r="R844" t="str">
        <f t="shared" si="146"/>
        <v>metal</v>
      </c>
      <c r="S844">
        <f t="shared" si="147"/>
        <v>11</v>
      </c>
      <c r="T844">
        <f t="shared" si="148"/>
        <v>6</v>
      </c>
      <c r="U844">
        <f t="shared" si="149"/>
        <v>5</v>
      </c>
      <c r="V844" s="12">
        <f t="shared" si="150"/>
        <v>41526.592395833337</v>
      </c>
      <c r="W844" s="12">
        <f t="shared" si="151"/>
        <v>41561.165972222225</v>
      </c>
      <c r="X844" s="17" t="str">
        <f t="shared" si="152"/>
        <v>September</v>
      </c>
      <c r="Y844" t="str">
        <f t="shared" si="153"/>
        <v>2013</v>
      </c>
    </row>
    <row r="845" spans="1:25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143"/>
        <v>267.13333333333333</v>
      </c>
      <c r="P845" s="8">
        <f t="shared" si="144"/>
        <v>63.102362204724407</v>
      </c>
      <c r="Q845" t="str">
        <f t="shared" si="145"/>
        <v>music</v>
      </c>
      <c r="R845" t="str">
        <f t="shared" si="146"/>
        <v>metal</v>
      </c>
      <c r="S845">
        <f t="shared" si="147"/>
        <v>11</v>
      </c>
      <c r="T845">
        <f t="shared" si="148"/>
        <v>6</v>
      </c>
      <c r="U845">
        <f t="shared" si="149"/>
        <v>5</v>
      </c>
      <c r="V845" s="12">
        <f t="shared" si="150"/>
        <v>42695.257870370369</v>
      </c>
      <c r="W845" s="12">
        <f t="shared" si="151"/>
        <v>42712.333333333328</v>
      </c>
      <c r="X845" s="17" t="str">
        <f t="shared" si="152"/>
        <v>November</v>
      </c>
      <c r="Y845" t="str">
        <f t="shared" si="153"/>
        <v>2016</v>
      </c>
    </row>
    <row r="846" spans="1:25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143"/>
        <v>194.13333333333333</v>
      </c>
      <c r="P846" s="8">
        <f t="shared" si="144"/>
        <v>36.628930817610062</v>
      </c>
      <c r="Q846" t="str">
        <f t="shared" si="145"/>
        <v>music</v>
      </c>
      <c r="R846" t="str">
        <f t="shared" si="146"/>
        <v>metal</v>
      </c>
      <c r="S846">
        <f t="shared" si="147"/>
        <v>11</v>
      </c>
      <c r="T846">
        <f t="shared" si="148"/>
        <v>6</v>
      </c>
      <c r="U846">
        <f t="shared" si="149"/>
        <v>5</v>
      </c>
      <c r="V846" s="12">
        <f t="shared" si="150"/>
        <v>41905.684629629628</v>
      </c>
      <c r="W846" s="12">
        <f t="shared" si="151"/>
        <v>41944.207638888889</v>
      </c>
      <c r="X846" s="17" t="str">
        <f t="shared" si="152"/>
        <v>September</v>
      </c>
      <c r="Y846" t="str">
        <f t="shared" si="153"/>
        <v>2014</v>
      </c>
    </row>
    <row r="847" spans="1:25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143"/>
        <v>120.3802</v>
      </c>
      <c r="P847" s="8">
        <f t="shared" si="144"/>
        <v>34.005706214689269</v>
      </c>
      <c r="Q847" t="str">
        <f t="shared" si="145"/>
        <v>music</v>
      </c>
      <c r="R847" t="str">
        <f t="shared" si="146"/>
        <v>metal</v>
      </c>
      <c r="S847">
        <f t="shared" si="147"/>
        <v>11</v>
      </c>
      <c r="T847">
        <f t="shared" si="148"/>
        <v>6</v>
      </c>
      <c r="U847">
        <f t="shared" si="149"/>
        <v>5</v>
      </c>
      <c r="V847" s="12">
        <f t="shared" si="150"/>
        <v>42578.205972222218</v>
      </c>
      <c r="W847" s="12">
        <f t="shared" si="151"/>
        <v>42618.165972222225</v>
      </c>
      <c r="X847" s="17" t="str">
        <f t="shared" si="152"/>
        <v>July</v>
      </c>
      <c r="Y847" t="str">
        <f t="shared" si="153"/>
        <v>2016</v>
      </c>
    </row>
    <row r="848" spans="1:25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143"/>
        <v>122.00090909090908</v>
      </c>
      <c r="P848" s="8">
        <f t="shared" si="144"/>
        <v>28.553404255319148</v>
      </c>
      <c r="Q848" t="str">
        <f t="shared" si="145"/>
        <v>music</v>
      </c>
      <c r="R848" t="str">
        <f t="shared" si="146"/>
        <v>metal</v>
      </c>
      <c r="S848">
        <f t="shared" si="147"/>
        <v>11</v>
      </c>
      <c r="T848">
        <f t="shared" si="148"/>
        <v>6</v>
      </c>
      <c r="U848">
        <f t="shared" si="149"/>
        <v>5</v>
      </c>
      <c r="V848" s="12">
        <f t="shared" si="150"/>
        <v>41694.391840277778</v>
      </c>
      <c r="W848" s="12">
        <f t="shared" si="151"/>
        <v>41708.583333333336</v>
      </c>
      <c r="X848" s="17" t="str">
        <f t="shared" si="152"/>
        <v>February</v>
      </c>
      <c r="Y848" t="str">
        <f t="shared" si="153"/>
        <v>2014</v>
      </c>
    </row>
    <row r="849" spans="1:25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143"/>
        <v>100</v>
      </c>
      <c r="P849" s="8">
        <f t="shared" si="144"/>
        <v>10</v>
      </c>
      <c r="Q849" t="str">
        <f t="shared" si="145"/>
        <v>music</v>
      </c>
      <c r="R849" t="str">
        <f t="shared" si="146"/>
        <v>metal</v>
      </c>
      <c r="S849">
        <f t="shared" si="147"/>
        <v>11</v>
      </c>
      <c r="T849">
        <f t="shared" si="148"/>
        <v>6</v>
      </c>
      <c r="U849">
        <f t="shared" si="149"/>
        <v>5</v>
      </c>
      <c r="V849" s="12">
        <f t="shared" si="150"/>
        <v>42165.79833333334</v>
      </c>
      <c r="W849" s="12">
        <f t="shared" si="151"/>
        <v>42195.79833333334</v>
      </c>
      <c r="X849" s="17" t="str">
        <f t="shared" si="152"/>
        <v>June</v>
      </c>
      <c r="Y849" t="str">
        <f t="shared" si="153"/>
        <v>2015</v>
      </c>
    </row>
    <row r="850" spans="1:25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143"/>
        <v>100</v>
      </c>
      <c r="P850" s="8">
        <f t="shared" si="144"/>
        <v>18.75</v>
      </c>
      <c r="Q850" t="str">
        <f t="shared" si="145"/>
        <v>music</v>
      </c>
      <c r="R850" t="str">
        <f t="shared" si="146"/>
        <v>metal</v>
      </c>
      <c r="S850">
        <f t="shared" si="147"/>
        <v>11</v>
      </c>
      <c r="T850">
        <f t="shared" si="148"/>
        <v>6</v>
      </c>
      <c r="U850">
        <f t="shared" si="149"/>
        <v>5</v>
      </c>
      <c r="V850" s="12">
        <f t="shared" si="150"/>
        <v>42078.792048611111</v>
      </c>
      <c r="W850" s="12">
        <f t="shared" si="151"/>
        <v>42108.792048611111</v>
      </c>
      <c r="X850" s="17" t="str">
        <f t="shared" si="152"/>
        <v>March</v>
      </c>
      <c r="Y850" t="str">
        <f t="shared" si="153"/>
        <v>2015</v>
      </c>
    </row>
    <row r="851" spans="1:25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143"/>
        <v>119.9</v>
      </c>
      <c r="P851" s="8">
        <f t="shared" si="144"/>
        <v>41.704347826086959</v>
      </c>
      <c r="Q851" t="str">
        <f t="shared" si="145"/>
        <v>music</v>
      </c>
      <c r="R851" t="str">
        <f t="shared" si="146"/>
        <v>metal</v>
      </c>
      <c r="S851">
        <f t="shared" si="147"/>
        <v>11</v>
      </c>
      <c r="T851">
        <f t="shared" si="148"/>
        <v>6</v>
      </c>
      <c r="U851">
        <f t="shared" si="149"/>
        <v>5</v>
      </c>
      <c r="V851" s="12">
        <f t="shared" si="150"/>
        <v>42051.148888888885</v>
      </c>
      <c r="W851" s="12">
        <f t="shared" si="151"/>
        <v>42079.107222222221</v>
      </c>
      <c r="X851" s="17" t="str">
        <f t="shared" si="152"/>
        <v>February</v>
      </c>
      <c r="Y851" t="str">
        <f t="shared" si="153"/>
        <v>2015</v>
      </c>
    </row>
    <row r="852" spans="1:25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143"/>
        <v>155.17499999999998</v>
      </c>
      <c r="P852" s="8">
        <f t="shared" si="144"/>
        <v>46.669172932330824</v>
      </c>
      <c r="Q852" t="str">
        <f t="shared" si="145"/>
        <v>music</v>
      </c>
      <c r="R852" t="str">
        <f t="shared" si="146"/>
        <v>metal</v>
      </c>
      <c r="S852">
        <f t="shared" si="147"/>
        <v>11</v>
      </c>
      <c r="T852">
        <f t="shared" si="148"/>
        <v>6</v>
      </c>
      <c r="U852">
        <f t="shared" si="149"/>
        <v>5</v>
      </c>
      <c r="V852" s="12">
        <f t="shared" si="150"/>
        <v>42452.827743055561</v>
      </c>
      <c r="W852" s="12">
        <f t="shared" si="151"/>
        <v>42485.207638888889</v>
      </c>
      <c r="X852" s="17" t="str">
        <f t="shared" si="152"/>
        <v>March</v>
      </c>
      <c r="Y852" t="str">
        <f t="shared" si="153"/>
        <v>2016</v>
      </c>
    </row>
    <row r="853" spans="1:25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143"/>
        <v>130.44999999999999</v>
      </c>
      <c r="P853" s="8">
        <f t="shared" si="144"/>
        <v>37.271428571428572</v>
      </c>
      <c r="Q853" t="str">
        <f t="shared" si="145"/>
        <v>music</v>
      </c>
      <c r="R853" t="str">
        <f t="shared" si="146"/>
        <v>metal</v>
      </c>
      <c r="S853">
        <f t="shared" si="147"/>
        <v>11</v>
      </c>
      <c r="T853">
        <f t="shared" si="148"/>
        <v>6</v>
      </c>
      <c r="U853">
        <f t="shared" si="149"/>
        <v>5</v>
      </c>
      <c r="V853" s="12">
        <f t="shared" si="150"/>
        <v>42522.880243055552</v>
      </c>
      <c r="W853" s="12">
        <f t="shared" si="151"/>
        <v>42582.822916666672</v>
      </c>
      <c r="X853" s="17" t="str">
        <f t="shared" si="152"/>
        <v>June</v>
      </c>
      <c r="Y853" t="str">
        <f t="shared" si="153"/>
        <v>2016</v>
      </c>
    </row>
    <row r="854" spans="1:25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143"/>
        <v>104.97142857142859</v>
      </c>
      <c r="P854" s="8">
        <f t="shared" si="144"/>
        <v>59.258064516129032</v>
      </c>
      <c r="Q854" t="str">
        <f t="shared" si="145"/>
        <v>music</v>
      </c>
      <c r="R854" t="str">
        <f t="shared" si="146"/>
        <v>metal</v>
      </c>
      <c r="S854">
        <f t="shared" si="147"/>
        <v>11</v>
      </c>
      <c r="T854">
        <f t="shared" si="148"/>
        <v>6</v>
      </c>
      <c r="U854">
        <f t="shared" si="149"/>
        <v>5</v>
      </c>
      <c r="V854" s="12">
        <f t="shared" si="150"/>
        <v>42656.805497685185</v>
      </c>
      <c r="W854" s="12">
        <f t="shared" si="151"/>
        <v>42667.875</v>
      </c>
      <c r="X854" s="17" t="str">
        <f t="shared" si="152"/>
        <v>October</v>
      </c>
      <c r="Y854" t="str">
        <f t="shared" si="153"/>
        <v>2016</v>
      </c>
    </row>
    <row r="855" spans="1:25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143"/>
        <v>100</v>
      </c>
      <c r="P855" s="8">
        <f t="shared" si="144"/>
        <v>30</v>
      </c>
      <c r="Q855" t="str">
        <f t="shared" si="145"/>
        <v>music</v>
      </c>
      <c r="R855" t="str">
        <f t="shared" si="146"/>
        <v>metal</v>
      </c>
      <c r="S855">
        <f t="shared" si="147"/>
        <v>11</v>
      </c>
      <c r="T855">
        <f t="shared" si="148"/>
        <v>6</v>
      </c>
      <c r="U855">
        <f t="shared" si="149"/>
        <v>5</v>
      </c>
      <c r="V855" s="12">
        <f t="shared" si="150"/>
        <v>42021.832280092596</v>
      </c>
      <c r="W855" s="12">
        <f t="shared" si="151"/>
        <v>42051.832280092596</v>
      </c>
      <c r="X855" s="17" t="str">
        <f t="shared" si="152"/>
        <v>January</v>
      </c>
      <c r="Y855" t="str">
        <f t="shared" si="153"/>
        <v>2015</v>
      </c>
    </row>
    <row r="856" spans="1:25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143"/>
        <v>118.2205035971223</v>
      </c>
      <c r="P856" s="8">
        <f t="shared" si="144"/>
        <v>65.8623246492986</v>
      </c>
      <c r="Q856" t="str">
        <f t="shared" si="145"/>
        <v>music</v>
      </c>
      <c r="R856" t="str">
        <f t="shared" si="146"/>
        <v>metal</v>
      </c>
      <c r="S856">
        <f t="shared" si="147"/>
        <v>11</v>
      </c>
      <c r="T856">
        <f t="shared" si="148"/>
        <v>6</v>
      </c>
      <c r="U856">
        <f t="shared" si="149"/>
        <v>5</v>
      </c>
      <c r="V856" s="12">
        <f t="shared" si="150"/>
        <v>42702.212337962963</v>
      </c>
      <c r="W856" s="12">
        <f t="shared" si="151"/>
        <v>42732.212337962963</v>
      </c>
      <c r="X856" s="17" t="str">
        <f t="shared" si="152"/>
        <v>November</v>
      </c>
      <c r="Y856" t="str">
        <f t="shared" si="153"/>
        <v>2016</v>
      </c>
    </row>
    <row r="857" spans="1:25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143"/>
        <v>103.44827586206897</v>
      </c>
      <c r="P857" s="8">
        <f t="shared" si="144"/>
        <v>31.914893617021278</v>
      </c>
      <c r="Q857" t="str">
        <f t="shared" si="145"/>
        <v>music</v>
      </c>
      <c r="R857" t="str">
        <f t="shared" si="146"/>
        <v>metal</v>
      </c>
      <c r="S857">
        <f t="shared" si="147"/>
        <v>11</v>
      </c>
      <c r="T857">
        <f t="shared" si="148"/>
        <v>6</v>
      </c>
      <c r="U857">
        <f t="shared" si="149"/>
        <v>5</v>
      </c>
      <c r="V857" s="12">
        <f t="shared" si="150"/>
        <v>42545.125196759262</v>
      </c>
      <c r="W857" s="12">
        <f t="shared" si="151"/>
        <v>42575.125196759262</v>
      </c>
      <c r="X857" s="17" t="str">
        <f t="shared" si="152"/>
        <v>June</v>
      </c>
      <c r="Y857" t="str">
        <f t="shared" si="153"/>
        <v>2016</v>
      </c>
    </row>
    <row r="858" spans="1:25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143"/>
        <v>218.00000000000003</v>
      </c>
      <c r="P858" s="8">
        <f t="shared" si="144"/>
        <v>19.464285714285715</v>
      </c>
      <c r="Q858" t="str">
        <f t="shared" si="145"/>
        <v>music</v>
      </c>
      <c r="R858" t="str">
        <f t="shared" si="146"/>
        <v>metal</v>
      </c>
      <c r="S858">
        <f t="shared" si="147"/>
        <v>11</v>
      </c>
      <c r="T858">
        <f t="shared" si="148"/>
        <v>6</v>
      </c>
      <c r="U858">
        <f t="shared" si="149"/>
        <v>5</v>
      </c>
      <c r="V858" s="12">
        <f t="shared" si="150"/>
        <v>42609.311990740738</v>
      </c>
      <c r="W858" s="12">
        <f t="shared" si="151"/>
        <v>42668.791666666672</v>
      </c>
      <c r="X858" s="17" t="str">
        <f t="shared" si="152"/>
        <v>August</v>
      </c>
      <c r="Y858" t="str">
        <f t="shared" si="153"/>
        <v>2016</v>
      </c>
    </row>
    <row r="859" spans="1:25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143"/>
        <v>100</v>
      </c>
      <c r="P859" s="8">
        <f t="shared" si="144"/>
        <v>50</v>
      </c>
      <c r="Q859" t="str">
        <f t="shared" si="145"/>
        <v>music</v>
      </c>
      <c r="R859" t="str">
        <f t="shared" si="146"/>
        <v>metal</v>
      </c>
      <c r="S859">
        <f t="shared" si="147"/>
        <v>11</v>
      </c>
      <c r="T859">
        <f t="shared" si="148"/>
        <v>6</v>
      </c>
      <c r="U859">
        <f t="shared" si="149"/>
        <v>5</v>
      </c>
      <c r="V859" s="12">
        <f t="shared" si="150"/>
        <v>42291.581377314811</v>
      </c>
      <c r="W859" s="12">
        <f t="shared" si="151"/>
        <v>42333.623043981483</v>
      </c>
      <c r="X859" s="17" t="str">
        <f t="shared" si="152"/>
        <v>October</v>
      </c>
      <c r="Y859" t="str">
        <f t="shared" si="153"/>
        <v>2015</v>
      </c>
    </row>
    <row r="860" spans="1:25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143"/>
        <v>144.00583333333333</v>
      </c>
      <c r="P860" s="8">
        <f t="shared" si="144"/>
        <v>22.737763157894737</v>
      </c>
      <c r="Q860" t="str">
        <f t="shared" si="145"/>
        <v>music</v>
      </c>
      <c r="R860" t="str">
        <f t="shared" si="146"/>
        <v>metal</v>
      </c>
      <c r="S860">
        <f t="shared" si="147"/>
        <v>11</v>
      </c>
      <c r="T860">
        <f t="shared" si="148"/>
        <v>6</v>
      </c>
      <c r="U860">
        <f t="shared" si="149"/>
        <v>5</v>
      </c>
      <c r="V860" s="12">
        <f t="shared" si="150"/>
        <v>42079.745578703703</v>
      </c>
      <c r="W860" s="12">
        <f t="shared" si="151"/>
        <v>42109.957638888889</v>
      </c>
      <c r="X860" s="17" t="str">
        <f t="shared" si="152"/>
        <v>March</v>
      </c>
      <c r="Y860" t="str">
        <f t="shared" si="153"/>
        <v>2015</v>
      </c>
    </row>
    <row r="861" spans="1:25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143"/>
        <v>104.67500000000001</v>
      </c>
      <c r="P861" s="8">
        <f t="shared" si="144"/>
        <v>42.724489795918366</v>
      </c>
      <c r="Q861" t="str">
        <f t="shared" si="145"/>
        <v>music</v>
      </c>
      <c r="R861" t="str">
        <f t="shared" si="146"/>
        <v>metal</v>
      </c>
      <c r="S861">
        <f t="shared" si="147"/>
        <v>11</v>
      </c>
      <c r="T861">
        <f t="shared" si="148"/>
        <v>6</v>
      </c>
      <c r="U861">
        <f t="shared" si="149"/>
        <v>5</v>
      </c>
      <c r="V861" s="12">
        <f t="shared" si="150"/>
        <v>42128.820231481484</v>
      </c>
      <c r="W861" s="12">
        <f t="shared" si="151"/>
        <v>42159</v>
      </c>
      <c r="X861" s="17" t="str">
        <f t="shared" si="152"/>
        <v>May</v>
      </c>
      <c r="Y861" t="str">
        <f t="shared" si="153"/>
        <v>2015</v>
      </c>
    </row>
    <row r="862" spans="1:25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143"/>
        <v>18.142857142857142</v>
      </c>
      <c r="P862" s="8">
        <f t="shared" si="144"/>
        <v>52.916666666666664</v>
      </c>
      <c r="Q862" t="str">
        <f t="shared" si="145"/>
        <v>music</v>
      </c>
      <c r="R862" t="str">
        <f t="shared" si="146"/>
        <v>jazz</v>
      </c>
      <c r="S862">
        <f t="shared" si="147"/>
        <v>10</v>
      </c>
      <c r="T862">
        <f t="shared" si="148"/>
        <v>6</v>
      </c>
      <c r="U862">
        <f t="shared" si="149"/>
        <v>4</v>
      </c>
      <c r="V862" s="12">
        <f t="shared" si="150"/>
        <v>41570.482789351852</v>
      </c>
      <c r="W862" s="12">
        <f t="shared" si="151"/>
        <v>41600.524456018517</v>
      </c>
      <c r="X862" s="17" t="str">
        <f t="shared" si="152"/>
        <v>October</v>
      </c>
      <c r="Y862" t="str">
        <f t="shared" si="153"/>
        <v>2013</v>
      </c>
    </row>
    <row r="863" spans="1:25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143"/>
        <v>2.2444444444444445</v>
      </c>
      <c r="P863" s="8">
        <f t="shared" si="144"/>
        <v>50.5</v>
      </c>
      <c r="Q863" t="str">
        <f t="shared" si="145"/>
        <v>music</v>
      </c>
      <c r="R863" t="str">
        <f t="shared" si="146"/>
        <v>jazz</v>
      </c>
      <c r="S863">
        <f t="shared" si="147"/>
        <v>10</v>
      </c>
      <c r="T863">
        <f t="shared" si="148"/>
        <v>6</v>
      </c>
      <c r="U863">
        <f t="shared" si="149"/>
        <v>4</v>
      </c>
      <c r="V863" s="12">
        <f t="shared" si="150"/>
        <v>42599.965324074074</v>
      </c>
      <c r="W863" s="12">
        <f t="shared" si="151"/>
        <v>42629.965324074074</v>
      </c>
      <c r="X863" s="17" t="str">
        <f t="shared" si="152"/>
        <v>August</v>
      </c>
      <c r="Y863" t="str">
        <f t="shared" si="153"/>
        <v>2016</v>
      </c>
    </row>
    <row r="864" spans="1:25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143"/>
        <v>0.33999999999999997</v>
      </c>
      <c r="P864" s="8">
        <f t="shared" si="144"/>
        <v>42.5</v>
      </c>
      <c r="Q864" t="str">
        <f t="shared" si="145"/>
        <v>music</v>
      </c>
      <c r="R864" t="str">
        <f t="shared" si="146"/>
        <v>jazz</v>
      </c>
      <c r="S864">
        <f t="shared" si="147"/>
        <v>10</v>
      </c>
      <c r="T864">
        <f t="shared" si="148"/>
        <v>6</v>
      </c>
      <c r="U864">
        <f t="shared" si="149"/>
        <v>4</v>
      </c>
      <c r="V864" s="12">
        <f t="shared" si="150"/>
        <v>41559.5549537037</v>
      </c>
      <c r="W864" s="12">
        <f t="shared" si="151"/>
        <v>41589.596620370372</v>
      </c>
      <c r="X864" s="17" t="str">
        <f t="shared" si="152"/>
        <v>October</v>
      </c>
      <c r="Y864" t="str">
        <f t="shared" si="153"/>
        <v>2013</v>
      </c>
    </row>
    <row r="865" spans="1:25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143"/>
        <v>4.5</v>
      </c>
      <c r="P865" s="8">
        <f t="shared" si="144"/>
        <v>18</v>
      </c>
      <c r="Q865" t="str">
        <f t="shared" si="145"/>
        <v>music</v>
      </c>
      <c r="R865" t="str">
        <f t="shared" si="146"/>
        <v>jazz</v>
      </c>
      <c r="S865">
        <f t="shared" si="147"/>
        <v>10</v>
      </c>
      <c r="T865">
        <f t="shared" si="148"/>
        <v>6</v>
      </c>
      <c r="U865">
        <f t="shared" si="149"/>
        <v>4</v>
      </c>
      <c r="V865" s="12">
        <f t="shared" si="150"/>
        <v>40921.117662037039</v>
      </c>
      <c r="W865" s="12">
        <f t="shared" si="151"/>
        <v>40951.117662037039</v>
      </c>
      <c r="X865" s="17" t="str">
        <f t="shared" si="152"/>
        <v>January</v>
      </c>
      <c r="Y865" t="str">
        <f t="shared" si="153"/>
        <v>2012</v>
      </c>
    </row>
    <row r="866" spans="1:25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143"/>
        <v>41.53846153846154</v>
      </c>
      <c r="P866" s="8">
        <f t="shared" si="144"/>
        <v>34.177215189873415</v>
      </c>
      <c r="Q866" t="str">
        <f t="shared" si="145"/>
        <v>music</v>
      </c>
      <c r="R866" t="str">
        <f t="shared" si="146"/>
        <v>jazz</v>
      </c>
      <c r="S866">
        <f t="shared" si="147"/>
        <v>10</v>
      </c>
      <c r="T866">
        <f t="shared" si="148"/>
        <v>6</v>
      </c>
      <c r="U866">
        <f t="shared" si="149"/>
        <v>4</v>
      </c>
      <c r="V866" s="12">
        <f t="shared" si="150"/>
        <v>41541.106921296298</v>
      </c>
      <c r="W866" s="12">
        <f t="shared" si="151"/>
        <v>41563.415972222225</v>
      </c>
      <c r="X866" s="17" t="str">
        <f t="shared" si="152"/>
        <v>September</v>
      </c>
      <c r="Y866" t="str">
        <f t="shared" si="153"/>
        <v>2013</v>
      </c>
    </row>
    <row r="867" spans="1:25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143"/>
        <v>2.0454545454545454</v>
      </c>
      <c r="P867" s="8">
        <f t="shared" si="144"/>
        <v>22.5</v>
      </c>
      <c r="Q867" t="str">
        <f t="shared" si="145"/>
        <v>music</v>
      </c>
      <c r="R867" t="str">
        <f t="shared" si="146"/>
        <v>jazz</v>
      </c>
      <c r="S867">
        <f t="shared" si="147"/>
        <v>10</v>
      </c>
      <c r="T867">
        <f t="shared" si="148"/>
        <v>6</v>
      </c>
      <c r="U867">
        <f t="shared" si="149"/>
        <v>4</v>
      </c>
      <c r="V867" s="12">
        <f t="shared" si="150"/>
        <v>41230.77311342593</v>
      </c>
      <c r="W867" s="12">
        <f t="shared" si="151"/>
        <v>41290.77311342593</v>
      </c>
      <c r="X867" s="17" t="str">
        <f t="shared" si="152"/>
        <v>November</v>
      </c>
      <c r="Y867" t="str">
        <f t="shared" si="153"/>
        <v>2012</v>
      </c>
    </row>
    <row r="868" spans="1:25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143"/>
        <v>18.285714285714285</v>
      </c>
      <c r="P868" s="8">
        <f t="shared" si="144"/>
        <v>58.18181818181818</v>
      </c>
      <c r="Q868" t="str">
        <f t="shared" si="145"/>
        <v>music</v>
      </c>
      <c r="R868" t="str">
        <f t="shared" si="146"/>
        <v>jazz</v>
      </c>
      <c r="S868">
        <f t="shared" si="147"/>
        <v>10</v>
      </c>
      <c r="T868">
        <f t="shared" si="148"/>
        <v>6</v>
      </c>
      <c r="U868">
        <f t="shared" si="149"/>
        <v>4</v>
      </c>
      <c r="V868" s="12">
        <f t="shared" si="150"/>
        <v>42025.637939814813</v>
      </c>
      <c r="W868" s="12">
        <f t="shared" si="151"/>
        <v>42063.631944444445</v>
      </c>
      <c r="X868" s="17" t="str">
        <f t="shared" si="152"/>
        <v>January</v>
      </c>
      <c r="Y868" t="str">
        <f t="shared" si="153"/>
        <v>2015</v>
      </c>
    </row>
    <row r="869" spans="1:25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143"/>
        <v>24.02</v>
      </c>
      <c r="P869" s="8">
        <f t="shared" si="144"/>
        <v>109.18181818181819</v>
      </c>
      <c r="Q869" t="str">
        <f t="shared" si="145"/>
        <v>music</v>
      </c>
      <c r="R869" t="str">
        <f t="shared" si="146"/>
        <v>jazz</v>
      </c>
      <c r="S869">
        <f t="shared" si="147"/>
        <v>10</v>
      </c>
      <c r="T869">
        <f t="shared" si="148"/>
        <v>6</v>
      </c>
      <c r="U869">
        <f t="shared" si="149"/>
        <v>4</v>
      </c>
      <c r="V869" s="12">
        <f t="shared" si="150"/>
        <v>40088.105393518519</v>
      </c>
      <c r="W869" s="12">
        <f t="shared" si="151"/>
        <v>40148.207638888889</v>
      </c>
      <c r="X869" s="17" t="str">
        <f t="shared" si="152"/>
        <v>October</v>
      </c>
      <c r="Y869" t="str">
        <f t="shared" si="153"/>
        <v>2009</v>
      </c>
    </row>
    <row r="870" spans="1:25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143"/>
        <v>0.1111111111111111</v>
      </c>
      <c r="P870" s="8">
        <f t="shared" si="144"/>
        <v>50</v>
      </c>
      <c r="Q870" t="str">
        <f t="shared" si="145"/>
        <v>music</v>
      </c>
      <c r="R870" t="str">
        <f t="shared" si="146"/>
        <v>jazz</v>
      </c>
      <c r="S870">
        <f t="shared" si="147"/>
        <v>10</v>
      </c>
      <c r="T870">
        <f t="shared" si="148"/>
        <v>6</v>
      </c>
      <c r="U870">
        <f t="shared" si="149"/>
        <v>4</v>
      </c>
      <c r="V870" s="12">
        <f t="shared" si="150"/>
        <v>41616.027754629627</v>
      </c>
      <c r="W870" s="12">
        <f t="shared" si="151"/>
        <v>41646.027754629627</v>
      </c>
      <c r="X870" s="17" t="str">
        <f t="shared" si="152"/>
        <v>December</v>
      </c>
      <c r="Y870" t="str">
        <f t="shared" si="153"/>
        <v>2013</v>
      </c>
    </row>
    <row r="871" spans="1:25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143"/>
        <v>11.818181818181818</v>
      </c>
      <c r="P871" s="8">
        <f t="shared" si="144"/>
        <v>346.66666666666669</v>
      </c>
      <c r="Q871" t="str">
        <f t="shared" si="145"/>
        <v>music</v>
      </c>
      <c r="R871" t="str">
        <f t="shared" si="146"/>
        <v>jazz</v>
      </c>
      <c r="S871">
        <f t="shared" si="147"/>
        <v>10</v>
      </c>
      <c r="T871">
        <f t="shared" si="148"/>
        <v>6</v>
      </c>
      <c r="U871">
        <f t="shared" si="149"/>
        <v>4</v>
      </c>
      <c r="V871" s="12">
        <f t="shared" si="150"/>
        <v>41342.845567129632</v>
      </c>
      <c r="W871" s="12">
        <f t="shared" si="151"/>
        <v>41372.803900462961</v>
      </c>
      <c r="X871" s="17" t="str">
        <f t="shared" si="152"/>
        <v>March</v>
      </c>
      <c r="Y871" t="str">
        <f t="shared" si="153"/>
        <v>2013</v>
      </c>
    </row>
    <row r="872" spans="1:25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143"/>
        <v>0.31</v>
      </c>
      <c r="P872" s="8">
        <f t="shared" si="144"/>
        <v>12.4</v>
      </c>
      <c r="Q872" t="str">
        <f t="shared" si="145"/>
        <v>music</v>
      </c>
      <c r="R872" t="str">
        <f t="shared" si="146"/>
        <v>jazz</v>
      </c>
      <c r="S872">
        <f t="shared" si="147"/>
        <v>10</v>
      </c>
      <c r="T872">
        <f t="shared" si="148"/>
        <v>6</v>
      </c>
      <c r="U872">
        <f t="shared" si="149"/>
        <v>4</v>
      </c>
      <c r="V872" s="12">
        <f t="shared" si="150"/>
        <v>41488.022256944445</v>
      </c>
      <c r="W872" s="12">
        <f t="shared" si="151"/>
        <v>41518.022256944445</v>
      </c>
      <c r="X872" s="17" t="str">
        <f t="shared" si="152"/>
        <v>August</v>
      </c>
      <c r="Y872" t="str">
        <f t="shared" si="153"/>
        <v>2013</v>
      </c>
    </row>
    <row r="873" spans="1:25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143"/>
        <v>5.416666666666667</v>
      </c>
      <c r="P873" s="8">
        <f t="shared" si="144"/>
        <v>27.083333333333332</v>
      </c>
      <c r="Q873" t="str">
        <f t="shared" si="145"/>
        <v>music</v>
      </c>
      <c r="R873" t="str">
        <f t="shared" si="146"/>
        <v>jazz</v>
      </c>
      <c r="S873">
        <f t="shared" si="147"/>
        <v>10</v>
      </c>
      <c r="T873">
        <f t="shared" si="148"/>
        <v>6</v>
      </c>
      <c r="U873">
        <f t="shared" si="149"/>
        <v>4</v>
      </c>
      <c r="V873" s="12">
        <f t="shared" si="150"/>
        <v>41577.561284722222</v>
      </c>
      <c r="W873" s="12">
        <f t="shared" si="151"/>
        <v>41607.602951388886</v>
      </c>
      <c r="X873" s="17" t="str">
        <f t="shared" si="152"/>
        <v>October</v>
      </c>
      <c r="Y873" t="str">
        <f t="shared" si="153"/>
        <v>2013</v>
      </c>
    </row>
    <row r="874" spans="1:25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143"/>
        <v>0.8125</v>
      </c>
      <c r="P874" s="8">
        <f t="shared" si="144"/>
        <v>32.5</v>
      </c>
      <c r="Q874" t="str">
        <f t="shared" si="145"/>
        <v>music</v>
      </c>
      <c r="R874" t="str">
        <f t="shared" si="146"/>
        <v>jazz</v>
      </c>
      <c r="S874">
        <f t="shared" si="147"/>
        <v>10</v>
      </c>
      <c r="T874">
        <f t="shared" si="148"/>
        <v>6</v>
      </c>
      <c r="U874">
        <f t="shared" si="149"/>
        <v>4</v>
      </c>
      <c r="V874" s="12">
        <f t="shared" si="150"/>
        <v>40567.825543981482</v>
      </c>
      <c r="W874" s="12">
        <f t="shared" si="151"/>
        <v>40612.825543981482</v>
      </c>
      <c r="X874" s="17" t="str">
        <f t="shared" si="152"/>
        <v>January</v>
      </c>
      <c r="Y874" t="str">
        <f t="shared" si="153"/>
        <v>2011</v>
      </c>
    </row>
    <row r="875" spans="1:25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143"/>
        <v>1.2857142857142856</v>
      </c>
      <c r="P875" s="8">
        <f t="shared" si="144"/>
        <v>9</v>
      </c>
      <c r="Q875" t="str">
        <f t="shared" si="145"/>
        <v>music</v>
      </c>
      <c r="R875" t="str">
        <f t="shared" si="146"/>
        <v>jazz</v>
      </c>
      <c r="S875">
        <f t="shared" si="147"/>
        <v>10</v>
      </c>
      <c r="T875">
        <f t="shared" si="148"/>
        <v>6</v>
      </c>
      <c r="U875">
        <f t="shared" si="149"/>
        <v>4</v>
      </c>
      <c r="V875" s="12">
        <f t="shared" si="150"/>
        <v>41184.167129629634</v>
      </c>
      <c r="W875" s="12">
        <f t="shared" si="151"/>
        <v>41224.208796296298</v>
      </c>
      <c r="X875" s="17" t="str">
        <f t="shared" si="152"/>
        <v>October</v>
      </c>
      <c r="Y875" t="str">
        <f t="shared" si="153"/>
        <v>2012</v>
      </c>
    </row>
    <row r="876" spans="1:25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143"/>
        <v>24.333333333333336</v>
      </c>
      <c r="P876" s="8">
        <f t="shared" si="144"/>
        <v>34.761904761904759</v>
      </c>
      <c r="Q876" t="str">
        <f t="shared" si="145"/>
        <v>music</v>
      </c>
      <c r="R876" t="str">
        <f t="shared" si="146"/>
        <v>jazz</v>
      </c>
      <c r="S876">
        <f t="shared" si="147"/>
        <v>10</v>
      </c>
      <c r="T876">
        <f t="shared" si="148"/>
        <v>6</v>
      </c>
      <c r="U876">
        <f t="shared" si="149"/>
        <v>4</v>
      </c>
      <c r="V876" s="12">
        <f t="shared" si="150"/>
        <v>41368.583726851852</v>
      </c>
      <c r="W876" s="12">
        <f t="shared" si="151"/>
        <v>41398.583726851852</v>
      </c>
      <c r="X876" s="17" t="str">
        <f t="shared" si="152"/>
        <v>April</v>
      </c>
      <c r="Y876" t="str">
        <f t="shared" si="153"/>
        <v>2013</v>
      </c>
    </row>
    <row r="877" spans="1:25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143"/>
        <v>0</v>
      </c>
      <c r="P877" s="8" t="e">
        <f t="shared" si="144"/>
        <v>#DIV/0!</v>
      </c>
      <c r="Q877" t="str">
        <f t="shared" si="145"/>
        <v>music</v>
      </c>
      <c r="R877" t="str">
        <f t="shared" si="146"/>
        <v>jazz</v>
      </c>
      <c r="S877">
        <f t="shared" si="147"/>
        <v>10</v>
      </c>
      <c r="T877">
        <f t="shared" si="148"/>
        <v>6</v>
      </c>
      <c r="U877">
        <f t="shared" si="149"/>
        <v>4</v>
      </c>
      <c r="V877" s="12">
        <f t="shared" si="150"/>
        <v>42248.723738425921</v>
      </c>
      <c r="W877" s="12">
        <f t="shared" si="151"/>
        <v>42268.723738425921</v>
      </c>
      <c r="X877" s="17" t="str">
        <f t="shared" si="152"/>
        <v>September</v>
      </c>
      <c r="Y877" t="str">
        <f t="shared" si="153"/>
        <v>2015</v>
      </c>
    </row>
    <row r="878" spans="1:25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143"/>
        <v>40.799492385786799</v>
      </c>
      <c r="P878" s="8">
        <f t="shared" si="144"/>
        <v>28.577777777777779</v>
      </c>
      <c r="Q878" t="str">
        <f t="shared" si="145"/>
        <v>music</v>
      </c>
      <c r="R878" t="str">
        <f t="shared" si="146"/>
        <v>jazz</v>
      </c>
      <c r="S878">
        <f t="shared" si="147"/>
        <v>10</v>
      </c>
      <c r="T878">
        <f t="shared" si="148"/>
        <v>6</v>
      </c>
      <c r="U878">
        <f t="shared" si="149"/>
        <v>4</v>
      </c>
      <c r="V878" s="12">
        <f t="shared" si="150"/>
        <v>41276.496840277774</v>
      </c>
      <c r="W878" s="12">
        <f t="shared" si="151"/>
        <v>41309.496840277774</v>
      </c>
      <c r="X878" s="17" t="str">
        <f t="shared" si="152"/>
        <v>January</v>
      </c>
      <c r="Y878" t="str">
        <f t="shared" si="153"/>
        <v>2013</v>
      </c>
    </row>
    <row r="879" spans="1:25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143"/>
        <v>67.55</v>
      </c>
      <c r="P879" s="8">
        <f t="shared" si="144"/>
        <v>46.586206896551722</v>
      </c>
      <c r="Q879" t="str">
        <f t="shared" si="145"/>
        <v>music</v>
      </c>
      <c r="R879" t="str">
        <f t="shared" si="146"/>
        <v>jazz</v>
      </c>
      <c r="S879">
        <f t="shared" si="147"/>
        <v>10</v>
      </c>
      <c r="T879">
        <f t="shared" si="148"/>
        <v>6</v>
      </c>
      <c r="U879">
        <f t="shared" si="149"/>
        <v>4</v>
      </c>
      <c r="V879" s="12">
        <f t="shared" si="150"/>
        <v>41597.788888888892</v>
      </c>
      <c r="W879" s="12">
        <f t="shared" si="151"/>
        <v>41627.788888888892</v>
      </c>
      <c r="X879" s="17" t="str">
        <f t="shared" si="152"/>
        <v>November</v>
      </c>
      <c r="Y879" t="str">
        <f t="shared" si="153"/>
        <v>2013</v>
      </c>
    </row>
    <row r="880" spans="1:25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143"/>
        <v>1.3</v>
      </c>
      <c r="P880" s="8">
        <f t="shared" si="144"/>
        <v>32.5</v>
      </c>
      <c r="Q880" t="str">
        <f t="shared" si="145"/>
        <v>music</v>
      </c>
      <c r="R880" t="str">
        <f t="shared" si="146"/>
        <v>jazz</v>
      </c>
      <c r="S880">
        <f t="shared" si="147"/>
        <v>10</v>
      </c>
      <c r="T880">
        <f t="shared" si="148"/>
        <v>6</v>
      </c>
      <c r="U880">
        <f t="shared" si="149"/>
        <v>4</v>
      </c>
      <c r="V880" s="12">
        <f t="shared" si="150"/>
        <v>40505.232916666668</v>
      </c>
      <c r="W880" s="12">
        <f t="shared" si="151"/>
        <v>40535.232916666668</v>
      </c>
      <c r="X880" s="17" t="str">
        <f t="shared" si="152"/>
        <v>November</v>
      </c>
      <c r="Y880" t="str">
        <f t="shared" si="153"/>
        <v>2010</v>
      </c>
    </row>
    <row r="881" spans="1:25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143"/>
        <v>30.666666666666664</v>
      </c>
      <c r="P881" s="8">
        <f t="shared" si="144"/>
        <v>21.466666666666665</v>
      </c>
      <c r="Q881" t="str">
        <f t="shared" si="145"/>
        <v>music</v>
      </c>
      <c r="R881" t="str">
        <f t="shared" si="146"/>
        <v>jazz</v>
      </c>
      <c r="S881">
        <f t="shared" si="147"/>
        <v>10</v>
      </c>
      <c r="T881">
        <f t="shared" si="148"/>
        <v>6</v>
      </c>
      <c r="U881">
        <f t="shared" si="149"/>
        <v>4</v>
      </c>
      <c r="V881" s="12">
        <f t="shared" si="150"/>
        <v>41037.829918981479</v>
      </c>
      <c r="W881" s="12">
        <f t="shared" si="151"/>
        <v>41058.829918981479</v>
      </c>
      <c r="X881" s="17" t="str">
        <f t="shared" si="152"/>
        <v>May</v>
      </c>
      <c r="Y881" t="str">
        <f t="shared" si="153"/>
        <v>2012</v>
      </c>
    </row>
    <row r="882" spans="1:25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143"/>
        <v>2.9894179894179893</v>
      </c>
      <c r="P882" s="8">
        <f t="shared" si="144"/>
        <v>14.125</v>
      </c>
      <c r="Q882" t="str">
        <f t="shared" si="145"/>
        <v>music</v>
      </c>
      <c r="R882" t="str">
        <f t="shared" si="146"/>
        <v>indie rock</v>
      </c>
      <c r="S882">
        <f t="shared" si="147"/>
        <v>16</v>
      </c>
      <c r="T882">
        <f t="shared" si="148"/>
        <v>6</v>
      </c>
      <c r="U882">
        <f t="shared" si="149"/>
        <v>10</v>
      </c>
      <c r="V882" s="12">
        <f t="shared" si="150"/>
        <v>41179.32104166667</v>
      </c>
      <c r="W882" s="12">
        <f t="shared" si="151"/>
        <v>41212.32104166667</v>
      </c>
      <c r="X882" s="17" t="str">
        <f t="shared" si="152"/>
        <v>September</v>
      </c>
      <c r="Y882" t="str">
        <f t="shared" si="153"/>
        <v>2012</v>
      </c>
    </row>
    <row r="883" spans="1:25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143"/>
        <v>0.8</v>
      </c>
      <c r="P883" s="8">
        <f t="shared" si="144"/>
        <v>30</v>
      </c>
      <c r="Q883" t="str">
        <f t="shared" si="145"/>
        <v>music</v>
      </c>
      <c r="R883" t="str">
        <f t="shared" si="146"/>
        <v>indie rock</v>
      </c>
      <c r="S883">
        <f t="shared" si="147"/>
        <v>16</v>
      </c>
      <c r="T883">
        <f t="shared" si="148"/>
        <v>6</v>
      </c>
      <c r="U883">
        <f t="shared" si="149"/>
        <v>10</v>
      </c>
      <c r="V883" s="12">
        <f t="shared" si="150"/>
        <v>40877.25099537037</v>
      </c>
      <c r="W883" s="12">
        <f t="shared" si="151"/>
        <v>40922.25099537037</v>
      </c>
      <c r="X883" s="17" t="str">
        <f t="shared" si="152"/>
        <v>November</v>
      </c>
      <c r="Y883" t="str">
        <f t="shared" si="153"/>
        <v>2011</v>
      </c>
    </row>
    <row r="884" spans="1:25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143"/>
        <v>20.133333333333333</v>
      </c>
      <c r="P884" s="8">
        <f t="shared" si="144"/>
        <v>21.571428571428573</v>
      </c>
      <c r="Q884" t="str">
        <f t="shared" si="145"/>
        <v>music</v>
      </c>
      <c r="R884" t="str">
        <f t="shared" si="146"/>
        <v>indie rock</v>
      </c>
      <c r="S884">
        <f t="shared" si="147"/>
        <v>16</v>
      </c>
      <c r="T884">
        <f t="shared" si="148"/>
        <v>6</v>
      </c>
      <c r="U884">
        <f t="shared" si="149"/>
        <v>10</v>
      </c>
      <c r="V884" s="12">
        <f t="shared" si="150"/>
        <v>40759.860532407409</v>
      </c>
      <c r="W884" s="12">
        <f t="shared" si="151"/>
        <v>40792.860532407409</v>
      </c>
      <c r="X884" s="17" t="str">
        <f t="shared" si="152"/>
        <v>August</v>
      </c>
      <c r="Y884" t="str">
        <f t="shared" si="153"/>
        <v>2011</v>
      </c>
    </row>
    <row r="885" spans="1:25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143"/>
        <v>40.020000000000003</v>
      </c>
      <c r="P885" s="8">
        <f t="shared" si="144"/>
        <v>83.375</v>
      </c>
      <c r="Q885" t="str">
        <f t="shared" si="145"/>
        <v>music</v>
      </c>
      <c r="R885" t="str">
        <f t="shared" si="146"/>
        <v>indie rock</v>
      </c>
      <c r="S885">
        <f t="shared" si="147"/>
        <v>16</v>
      </c>
      <c r="T885">
        <f t="shared" si="148"/>
        <v>6</v>
      </c>
      <c r="U885">
        <f t="shared" si="149"/>
        <v>10</v>
      </c>
      <c r="V885" s="12">
        <f t="shared" si="150"/>
        <v>42371.935590277775</v>
      </c>
      <c r="W885" s="12">
        <f t="shared" si="151"/>
        <v>42431.935590277775</v>
      </c>
      <c r="X885" s="17" t="str">
        <f t="shared" si="152"/>
        <v>January</v>
      </c>
      <c r="Y885" t="str">
        <f t="shared" si="153"/>
        <v>2016</v>
      </c>
    </row>
    <row r="886" spans="1:25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143"/>
        <v>1</v>
      </c>
      <c r="P886" s="8">
        <f t="shared" si="144"/>
        <v>10</v>
      </c>
      <c r="Q886" t="str">
        <f t="shared" si="145"/>
        <v>music</v>
      </c>
      <c r="R886" t="str">
        <f t="shared" si="146"/>
        <v>indie rock</v>
      </c>
      <c r="S886">
        <f t="shared" si="147"/>
        <v>16</v>
      </c>
      <c r="T886">
        <f t="shared" si="148"/>
        <v>6</v>
      </c>
      <c r="U886">
        <f t="shared" si="149"/>
        <v>10</v>
      </c>
      <c r="V886" s="12">
        <f t="shared" si="150"/>
        <v>40981.802615740737</v>
      </c>
      <c r="W886" s="12">
        <f t="shared" si="151"/>
        <v>41041.104861111111</v>
      </c>
      <c r="X886" s="17" t="str">
        <f t="shared" si="152"/>
        <v>March</v>
      </c>
      <c r="Y886" t="str">
        <f t="shared" si="153"/>
        <v>2012</v>
      </c>
    </row>
    <row r="887" spans="1:25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143"/>
        <v>75</v>
      </c>
      <c r="P887" s="8">
        <f t="shared" si="144"/>
        <v>35.714285714285715</v>
      </c>
      <c r="Q887" t="str">
        <f t="shared" si="145"/>
        <v>music</v>
      </c>
      <c r="R887" t="str">
        <f t="shared" si="146"/>
        <v>indie rock</v>
      </c>
      <c r="S887">
        <f t="shared" si="147"/>
        <v>16</v>
      </c>
      <c r="T887">
        <f t="shared" si="148"/>
        <v>6</v>
      </c>
      <c r="U887">
        <f t="shared" si="149"/>
        <v>10</v>
      </c>
      <c r="V887" s="12">
        <f t="shared" si="150"/>
        <v>42713.941099537042</v>
      </c>
      <c r="W887" s="12">
        <f t="shared" si="151"/>
        <v>42734.941099537042</v>
      </c>
      <c r="X887" s="17" t="str">
        <f t="shared" si="152"/>
        <v>December</v>
      </c>
      <c r="Y887" t="str">
        <f t="shared" si="153"/>
        <v>2016</v>
      </c>
    </row>
    <row r="888" spans="1:25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143"/>
        <v>41</v>
      </c>
      <c r="P888" s="8">
        <f t="shared" si="144"/>
        <v>29.285714285714285</v>
      </c>
      <c r="Q888" t="str">
        <f t="shared" si="145"/>
        <v>music</v>
      </c>
      <c r="R888" t="str">
        <f t="shared" si="146"/>
        <v>indie rock</v>
      </c>
      <c r="S888">
        <f t="shared" si="147"/>
        <v>16</v>
      </c>
      <c r="T888">
        <f t="shared" si="148"/>
        <v>6</v>
      </c>
      <c r="U888">
        <f t="shared" si="149"/>
        <v>10</v>
      </c>
      <c r="V888" s="12">
        <f t="shared" si="150"/>
        <v>42603.870520833334</v>
      </c>
      <c r="W888" s="12">
        <f t="shared" si="151"/>
        <v>42628.870520833334</v>
      </c>
      <c r="X888" s="17" t="str">
        <f t="shared" si="152"/>
        <v>August</v>
      </c>
      <c r="Y888" t="str">
        <f t="shared" si="153"/>
        <v>2016</v>
      </c>
    </row>
    <row r="889" spans="1:25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143"/>
        <v>0</v>
      </c>
      <c r="P889" s="8" t="e">
        <f t="shared" si="144"/>
        <v>#DIV/0!</v>
      </c>
      <c r="Q889" t="str">
        <f t="shared" si="145"/>
        <v>music</v>
      </c>
      <c r="R889" t="str">
        <f t="shared" si="146"/>
        <v>indie rock</v>
      </c>
      <c r="S889">
        <f t="shared" si="147"/>
        <v>16</v>
      </c>
      <c r="T889">
        <f t="shared" si="148"/>
        <v>6</v>
      </c>
      <c r="U889">
        <f t="shared" si="149"/>
        <v>10</v>
      </c>
      <c r="V889" s="12">
        <f t="shared" si="150"/>
        <v>41026.958969907406</v>
      </c>
      <c r="W889" s="12">
        <f t="shared" si="151"/>
        <v>41056.958969907406</v>
      </c>
      <c r="X889" s="17" t="str">
        <f t="shared" si="152"/>
        <v>April</v>
      </c>
      <c r="Y889" t="str">
        <f t="shared" si="153"/>
        <v>2012</v>
      </c>
    </row>
    <row r="890" spans="1:25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143"/>
        <v>7.1999999999999993</v>
      </c>
      <c r="P890" s="8">
        <f t="shared" si="144"/>
        <v>18</v>
      </c>
      <c r="Q890" t="str">
        <f t="shared" si="145"/>
        <v>music</v>
      </c>
      <c r="R890" t="str">
        <f t="shared" si="146"/>
        <v>indie rock</v>
      </c>
      <c r="S890">
        <f t="shared" si="147"/>
        <v>16</v>
      </c>
      <c r="T890">
        <f t="shared" si="148"/>
        <v>6</v>
      </c>
      <c r="U890">
        <f t="shared" si="149"/>
        <v>10</v>
      </c>
      <c r="V890" s="12">
        <f t="shared" si="150"/>
        <v>40751.753298611111</v>
      </c>
      <c r="W890" s="12">
        <f t="shared" si="151"/>
        <v>40787.25</v>
      </c>
      <c r="X890" s="17" t="str">
        <f t="shared" si="152"/>
        <v>July</v>
      </c>
      <c r="Y890" t="str">
        <f t="shared" si="153"/>
        <v>2011</v>
      </c>
    </row>
    <row r="891" spans="1:25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143"/>
        <v>9.4412800000000008</v>
      </c>
      <c r="P891" s="8">
        <f t="shared" si="144"/>
        <v>73.760000000000005</v>
      </c>
      <c r="Q891" t="str">
        <f t="shared" si="145"/>
        <v>music</v>
      </c>
      <c r="R891" t="str">
        <f t="shared" si="146"/>
        <v>indie rock</v>
      </c>
      <c r="S891">
        <f t="shared" si="147"/>
        <v>16</v>
      </c>
      <c r="T891">
        <f t="shared" si="148"/>
        <v>6</v>
      </c>
      <c r="U891">
        <f t="shared" si="149"/>
        <v>10</v>
      </c>
      <c r="V891" s="12">
        <f t="shared" si="150"/>
        <v>41887.784062500003</v>
      </c>
      <c r="W891" s="12">
        <f t="shared" si="151"/>
        <v>41917.784062500003</v>
      </c>
      <c r="X891" s="17" t="str">
        <f t="shared" si="152"/>
        <v>September</v>
      </c>
      <c r="Y891" t="str">
        <f t="shared" si="153"/>
        <v>2014</v>
      </c>
    </row>
    <row r="892" spans="1:25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143"/>
        <v>4.1666666666666661</v>
      </c>
      <c r="P892" s="8">
        <f t="shared" si="144"/>
        <v>31.25</v>
      </c>
      <c r="Q892" t="str">
        <f t="shared" si="145"/>
        <v>music</v>
      </c>
      <c r="R892" t="str">
        <f t="shared" si="146"/>
        <v>indie rock</v>
      </c>
      <c r="S892">
        <f t="shared" si="147"/>
        <v>16</v>
      </c>
      <c r="T892">
        <f t="shared" si="148"/>
        <v>6</v>
      </c>
      <c r="U892">
        <f t="shared" si="149"/>
        <v>10</v>
      </c>
      <c r="V892" s="12">
        <f t="shared" si="150"/>
        <v>41569.698831018519</v>
      </c>
      <c r="W892" s="12">
        <f t="shared" si="151"/>
        <v>41599.740497685183</v>
      </c>
      <c r="X892" s="17" t="str">
        <f t="shared" si="152"/>
        <v>October</v>
      </c>
      <c r="Y892" t="str">
        <f t="shared" si="153"/>
        <v>2013</v>
      </c>
    </row>
    <row r="893" spans="1:25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143"/>
        <v>3.25</v>
      </c>
      <c r="P893" s="8">
        <f t="shared" si="144"/>
        <v>28.888888888888889</v>
      </c>
      <c r="Q893" t="str">
        <f t="shared" si="145"/>
        <v>music</v>
      </c>
      <c r="R893" t="str">
        <f t="shared" si="146"/>
        <v>indie rock</v>
      </c>
      <c r="S893">
        <f t="shared" si="147"/>
        <v>16</v>
      </c>
      <c r="T893">
        <f t="shared" si="148"/>
        <v>6</v>
      </c>
      <c r="U893">
        <f t="shared" si="149"/>
        <v>10</v>
      </c>
      <c r="V893" s="12">
        <f t="shared" si="150"/>
        <v>41842.031597222223</v>
      </c>
      <c r="W893" s="12">
        <f t="shared" si="151"/>
        <v>41872.031597222223</v>
      </c>
      <c r="X893" s="17" t="str">
        <f t="shared" si="152"/>
        <v>July</v>
      </c>
      <c r="Y893" t="str">
        <f t="shared" si="153"/>
        <v>2014</v>
      </c>
    </row>
    <row r="894" spans="1:25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143"/>
        <v>40.75</v>
      </c>
      <c r="P894" s="8">
        <f t="shared" si="144"/>
        <v>143.8235294117647</v>
      </c>
      <c r="Q894" t="str">
        <f t="shared" si="145"/>
        <v>music</v>
      </c>
      <c r="R894" t="str">
        <f t="shared" si="146"/>
        <v>indie rock</v>
      </c>
      <c r="S894">
        <f t="shared" si="147"/>
        <v>16</v>
      </c>
      <c r="T894">
        <f t="shared" si="148"/>
        <v>6</v>
      </c>
      <c r="U894">
        <f t="shared" si="149"/>
        <v>10</v>
      </c>
      <c r="V894" s="12">
        <f t="shared" si="150"/>
        <v>40304.20003472222</v>
      </c>
      <c r="W894" s="12">
        <f t="shared" si="151"/>
        <v>40391.166666666664</v>
      </c>
      <c r="X894" s="17" t="str">
        <f t="shared" si="152"/>
        <v>May</v>
      </c>
      <c r="Y894" t="str">
        <f t="shared" si="153"/>
        <v>2010</v>
      </c>
    </row>
    <row r="895" spans="1:25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143"/>
        <v>10</v>
      </c>
      <c r="P895" s="8">
        <f t="shared" si="144"/>
        <v>40</v>
      </c>
      <c r="Q895" t="str">
        <f t="shared" si="145"/>
        <v>music</v>
      </c>
      <c r="R895" t="str">
        <f t="shared" si="146"/>
        <v>indie rock</v>
      </c>
      <c r="S895">
        <f t="shared" si="147"/>
        <v>16</v>
      </c>
      <c r="T895">
        <f t="shared" si="148"/>
        <v>6</v>
      </c>
      <c r="U895">
        <f t="shared" si="149"/>
        <v>10</v>
      </c>
      <c r="V895" s="12">
        <f t="shared" si="150"/>
        <v>42065.897719907407</v>
      </c>
      <c r="W895" s="12">
        <f t="shared" si="151"/>
        <v>42095.856053240743</v>
      </c>
      <c r="X895" s="17" t="str">
        <f t="shared" si="152"/>
        <v>March</v>
      </c>
      <c r="Y895" t="str">
        <f t="shared" si="153"/>
        <v>2015</v>
      </c>
    </row>
    <row r="896" spans="1:25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143"/>
        <v>39.17</v>
      </c>
      <c r="P896" s="8">
        <f t="shared" si="144"/>
        <v>147.81132075471697</v>
      </c>
      <c r="Q896" t="str">
        <f t="shared" si="145"/>
        <v>music</v>
      </c>
      <c r="R896" t="str">
        <f t="shared" si="146"/>
        <v>indie rock</v>
      </c>
      <c r="S896">
        <f t="shared" si="147"/>
        <v>16</v>
      </c>
      <c r="T896">
        <f t="shared" si="148"/>
        <v>6</v>
      </c>
      <c r="U896">
        <f t="shared" si="149"/>
        <v>10</v>
      </c>
      <c r="V896" s="12">
        <f t="shared" si="150"/>
        <v>42496.981597222228</v>
      </c>
      <c r="W896" s="12">
        <f t="shared" si="151"/>
        <v>42526.981597222228</v>
      </c>
      <c r="X896" s="17" t="str">
        <f t="shared" si="152"/>
        <v>May</v>
      </c>
      <c r="Y896" t="str">
        <f t="shared" si="153"/>
        <v>2016</v>
      </c>
    </row>
    <row r="897" spans="1:25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143"/>
        <v>2.4375</v>
      </c>
      <c r="P897" s="8">
        <f t="shared" si="144"/>
        <v>27.857142857142858</v>
      </c>
      <c r="Q897" t="str">
        <f t="shared" si="145"/>
        <v>music</v>
      </c>
      <c r="R897" t="str">
        <f t="shared" si="146"/>
        <v>indie rock</v>
      </c>
      <c r="S897">
        <f t="shared" si="147"/>
        <v>16</v>
      </c>
      <c r="T897">
        <f t="shared" si="148"/>
        <v>6</v>
      </c>
      <c r="U897">
        <f t="shared" si="149"/>
        <v>10</v>
      </c>
      <c r="V897" s="12">
        <f t="shared" si="150"/>
        <v>40431.127650462964</v>
      </c>
      <c r="W897" s="12">
        <f t="shared" si="151"/>
        <v>40476.127650462964</v>
      </c>
      <c r="X897" s="17" t="str">
        <f t="shared" si="152"/>
        <v>September</v>
      </c>
      <c r="Y897" t="str">
        <f t="shared" si="153"/>
        <v>2010</v>
      </c>
    </row>
    <row r="898" spans="1:25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154">E898/D898*100</f>
        <v>40</v>
      </c>
      <c r="P898" s="8">
        <f t="shared" ref="P898:P961" si="155">E898/L898</f>
        <v>44.444444444444443</v>
      </c>
      <c r="Q898" t="str">
        <f t="shared" ref="Q898:Q961" si="156">LEFT(N898,T898-1)</f>
        <v>music</v>
      </c>
      <c r="R898" t="str">
        <f t="shared" ref="R898:R961" si="157">RIGHT(N898,U898)</f>
        <v>indie rock</v>
      </c>
      <c r="S898">
        <f t="shared" ref="S898:S961" si="158">LEN(N898)</f>
        <v>16</v>
      </c>
      <c r="T898">
        <f t="shared" ref="T898:T961" si="159">FIND("/",N898)</f>
        <v>6</v>
      </c>
      <c r="U898">
        <f t="shared" ref="U898:U961" si="160">S898-T898</f>
        <v>10</v>
      </c>
      <c r="V898" s="12">
        <f t="shared" ref="V898:V961" si="161">(((J898/60)/60)/24)+DATE(1970,1,1)</f>
        <v>42218.872986111113</v>
      </c>
      <c r="W898" s="12">
        <f t="shared" ref="W898:W961" si="162">(((I898/60)/60)/24)+DATE(1970,1,1)</f>
        <v>42244.166666666672</v>
      </c>
      <c r="X898" s="17" t="str">
        <f t="shared" ref="X898:X961" si="163">TEXT(V898,"mmmm")</f>
        <v>August</v>
      </c>
      <c r="Y898" t="str">
        <f t="shared" ref="Y898:Y961" si="164">TEXT(V898,"yyyy")</f>
        <v>2015</v>
      </c>
    </row>
    <row r="899" spans="1:25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154"/>
        <v>0</v>
      </c>
      <c r="P899" s="8" t="e">
        <f t="shared" si="155"/>
        <v>#DIV/0!</v>
      </c>
      <c r="Q899" t="str">
        <f t="shared" si="156"/>
        <v>music</v>
      </c>
      <c r="R899" t="str">
        <f t="shared" si="157"/>
        <v>indie rock</v>
      </c>
      <c r="S899">
        <f t="shared" si="158"/>
        <v>16</v>
      </c>
      <c r="T899">
        <f t="shared" si="159"/>
        <v>6</v>
      </c>
      <c r="U899">
        <f t="shared" si="160"/>
        <v>10</v>
      </c>
      <c r="V899" s="12">
        <f t="shared" si="161"/>
        <v>41211.688750000001</v>
      </c>
      <c r="W899" s="12">
        <f t="shared" si="162"/>
        <v>41241.730416666665</v>
      </c>
      <c r="X899" s="17" t="str">
        <f t="shared" si="163"/>
        <v>October</v>
      </c>
      <c r="Y899" t="str">
        <f t="shared" si="164"/>
        <v>2012</v>
      </c>
    </row>
    <row r="900" spans="1:25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154"/>
        <v>2.8000000000000003</v>
      </c>
      <c r="P900" s="8">
        <f t="shared" si="155"/>
        <v>35</v>
      </c>
      <c r="Q900" t="str">
        <f t="shared" si="156"/>
        <v>music</v>
      </c>
      <c r="R900" t="str">
        <f t="shared" si="157"/>
        <v>indie rock</v>
      </c>
      <c r="S900">
        <f t="shared" si="158"/>
        <v>16</v>
      </c>
      <c r="T900">
        <f t="shared" si="159"/>
        <v>6</v>
      </c>
      <c r="U900">
        <f t="shared" si="160"/>
        <v>10</v>
      </c>
      <c r="V900" s="12">
        <f t="shared" si="161"/>
        <v>40878.758217592593</v>
      </c>
      <c r="W900" s="12">
        <f t="shared" si="162"/>
        <v>40923.758217592593</v>
      </c>
      <c r="X900" s="17" t="str">
        <f t="shared" si="163"/>
        <v>December</v>
      </c>
      <c r="Y900" t="str">
        <f t="shared" si="164"/>
        <v>2011</v>
      </c>
    </row>
    <row r="901" spans="1:25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154"/>
        <v>37.333333333333336</v>
      </c>
      <c r="P901" s="8">
        <f t="shared" si="155"/>
        <v>35</v>
      </c>
      <c r="Q901" t="str">
        <f t="shared" si="156"/>
        <v>music</v>
      </c>
      <c r="R901" t="str">
        <f t="shared" si="157"/>
        <v>indie rock</v>
      </c>
      <c r="S901">
        <f t="shared" si="158"/>
        <v>16</v>
      </c>
      <c r="T901">
        <f t="shared" si="159"/>
        <v>6</v>
      </c>
      <c r="U901">
        <f t="shared" si="160"/>
        <v>10</v>
      </c>
      <c r="V901" s="12">
        <f t="shared" si="161"/>
        <v>40646.099097222221</v>
      </c>
      <c r="W901" s="12">
        <f t="shared" si="162"/>
        <v>40691.099097222221</v>
      </c>
      <c r="X901" s="17" t="str">
        <f t="shared" si="163"/>
        <v>April</v>
      </c>
      <c r="Y901" t="str">
        <f t="shared" si="164"/>
        <v>2011</v>
      </c>
    </row>
    <row r="902" spans="1:25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154"/>
        <v>0.42</v>
      </c>
      <c r="P902" s="8">
        <f t="shared" si="155"/>
        <v>10.5</v>
      </c>
      <c r="Q902" t="str">
        <f t="shared" si="156"/>
        <v>music</v>
      </c>
      <c r="R902" t="str">
        <f t="shared" si="157"/>
        <v>jazz</v>
      </c>
      <c r="S902">
        <f t="shared" si="158"/>
        <v>10</v>
      </c>
      <c r="T902">
        <f t="shared" si="159"/>
        <v>6</v>
      </c>
      <c r="U902">
        <f t="shared" si="160"/>
        <v>4</v>
      </c>
      <c r="V902" s="12">
        <f t="shared" si="161"/>
        <v>42429.84956018519</v>
      </c>
      <c r="W902" s="12">
        <f t="shared" si="162"/>
        <v>42459.807893518519</v>
      </c>
      <c r="X902" s="17" t="str">
        <f t="shared" si="163"/>
        <v>February</v>
      </c>
      <c r="Y902" t="str">
        <f t="shared" si="164"/>
        <v>2016</v>
      </c>
    </row>
    <row r="903" spans="1:25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154"/>
        <v>0</v>
      </c>
      <c r="P903" s="8" t="e">
        <f t="shared" si="155"/>
        <v>#DIV/0!</v>
      </c>
      <c r="Q903" t="str">
        <f t="shared" si="156"/>
        <v>music</v>
      </c>
      <c r="R903" t="str">
        <f t="shared" si="157"/>
        <v>jazz</v>
      </c>
      <c r="S903">
        <f t="shared" si="158"/>
        <v>10</v>
      </c>
      <c r="T903">
        <f t="shared" si="159"/>
        <v>6</v>
      </c>
      <c r="U903">
        <f t="shared" si="160"/>
        <v>4</v>
      </c>
      <c r="V903" s="12">
        <f t="shared" si="161"/>
        <v>40291.81150462963</v>
      </c>
      <c r="W903" s="12">
        <f t="shared" si="162"/>
        <v>40337.799305555556</v>
      </c>
      <c r="X903" s="17" t="str">
        <f t="shared" si="163"/>
        <v>April</v>
      </c>
      <c r="Y903" t="str">
        <f t="shared" si="164"/>
        <v>2010</v>
      </c>
    </row>
    <row r="904" spans="1:25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154"/>
        <v>0.3</v>
      </c>
      <c r="P904" s="8">
        <f t="shared" si="155"/>
        <v>30</v>
      </c>
      <c r="Q904" t="str">
        <f t="shared" si="156"/>
        <v>music</v>
      </c>
      <c r="R904" t="str">
        <f t="shared" si="157"/>
        <v>jazz</v>
      </c>
      <c r="S904">
        <f t="shared" si="158"/>
        <v>10</v>
      </c>
      <c r="T904">
        <f t="shared" si="159"/>
        <v>6</v>
      </c>
      <c r="U904">
        <f t="shared" si="160"/>
        <v>4</v>
      </c>
      <c r="V904" s="12">
        <f t="shared" si="161"/>
        <v>41829.965532407405</v>
      </c>
      <c r="W904" s="12">
        <f t="shared" si="162"/>
        <v>41881.645833333336</v>
      </c>
      <c r="X904" s="17" t="str">
        <f t="shared" si="163"/>
        <v>July</v>
      </c>
      <c r="Y904" t="str">
        <f t="shared" si="164"/>
        <v>2014</v>
      </c>
    </row>
    <row r="905" spans="1:25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154"/>
        <v>3.2</v>
      </c>
      <c r="P905" s="8">
        <f t="shared" si="155"/>
        <v>40</v>
      </c>
      <c r="Q905" t="str">
        <f t="shared" si="156"/>
        <v>music</v>
      </c>
      <c r="R905" t="str">
        <f t="shared" si="157"/>
        <v>jazz</v>
      </c>
      <c r="S905">
        <f t="shared" si="158"/>
        <v>10</v>
      </c>
      <c r="T905">
        <f t="shared" si="159"/>
        <v>6</v>
      </c>
      <c r="U905">
        <f t="shared" si="160"/>
        <v>4</v>
      </c>
      <c r="V905" s="12">
        <f t="shared" si="161"/>
        <v>41149.796064814815</v>
      </c>
      <c r="W905" s="12">
        <f t="shared" si="162"/>
        <v>41175.100694444445</v>
      </c>
      <c r="X905" s="17" t="str">
        <f t="shared" si="163"/>
        <v>August</v>
      </c>
      <c r="Y905" t="str">
        <f t="shared" si="164"/>
        <v>2012</v>
      </c>
    </row>
    <row r="906" spans="1:25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154"/>
        <v>0.30199999999999999</v>
      </c>
      <c r="P906" s="8">
        <f t="shared" si="155"/>
        <v>50.333333333333336</v>
      </c>
      <c r="Q906" t="str">
        <f t="shared" si="156"/>
        <v>music</v>
      </c>
      <c r="R906" t="str">
        <f t="shared" si="157"/>
        <v>jazz</v>
      </c>
      <c r="S906">
        <f t="shared" si="158"/>
        <v>10</v>
      </c>
      <c r="T906">
        <f t="shared" si="159"/>
        <v>6</v>
      </c>
      <c r="U906">
        <f t="shared" si="160"/>
        <v>4</v>
      </c>
      <c r="V906" s="12">
        <f t="shared" si="161"/>
        <v>42342.080289351856</v>
      </c>
      <c r="W906" s="12">
        <f t="shared" si="162"/>
        <v>42372.080289351856</v>
      </c>
      <c r="X906" s="17" t="str">
        <f t="shared" si="163"/>
        <v>December</v>
      </c>
      <c r="Y906" t="str">
        <f t="shared" si="164"/>
        <v>2015</v>
      </c>
    </row>
    <row r="907" spans="1:25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154"/>
        <v>3.0153846153846153</v>
      </c>
      <c r="P907" s="8">
        <f t="shared" si="155"/>
        <v>32.666666666666664</v>
      </c>
      <c r="Q907" t="str">
        <f t="shared" si="156"/>
        <v>music</v>
      </c>
      <c r="R907" t="str">
        <f t="shared" si="157"/>
        <v>jazz</v>
      </c>
      <c r="S907">
        <f t="shared" si="158"/>
        <v>10</v>
      </c>
      <c r="T907">
        <f t="shared" si="159"/>
        <v>6</v>
      </c>
      <c r="U907">
        <f t="shared" si="160"/>
        <v>4</v>
      </c>
      <c r="V907" s="12">
        <f t="shared" si="161"/>
        <v>40507.239884259259</v>
      </c>
      <c r="W907" s="12">
        <f t="shared" si="162"/>
        <v>40567.239884259259</v>
      </c>
      <c r="X907" s="17" t="str">
        <f t="shared" si="163"/>
        <v>November</v>
      </c>
      <c r="Y907" t="str">
        <f t="shared" si="164"/>
        <v>2010</v>
      </c>
    </row>
    <row r="908" spans="1:25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154"/>
        <v>0</v>
      </c>
      <c r="P908" s="8" t="e">
        <f t="shared" si="155"/>
        <v>#DIV/0!</v>
      </c>
      <c r="Q908" t="str">
        <f t="shared" si="156"/>
        <v>music</v>
      </c>
      <c r="R908" t="str">
        <f t="shared" si="157"/>
        <v>jazz</v>
      </c>
      <c r="S908">
        <f t="shared" si="158"/>
        <v>10</v>
      </c>
      <c r="T908">
        <f t="shared" si="159"/>
        <v>6</v>
      </c>
      <c r="U908">
        <f t="shared" si="160"/>
        <v>4</v>
      </c>
      <c r="V908" s="12">
        <f t="shared" si="161"/>
        <v>41681.189699074072</v>
      </c>
      <c r="W908" s="12">
        <f t="shared" si="162"/>
        <v>41711.148032407407</v>
      </c>
      <c r="X908" s="17" t="str">
        <f t="shared" si="163"/>
        <v>February</v>
      </c>
      <c r="Y908" t="str">
        <f t="shared" si="164"/>
        <v>2014</v>
      </c>
    </row>
    <row r="909" spans="1:25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154"/>
        <v>0</v>
      </c>
      <c r="P909" s="8" t="e">
        <f t="shared" si="155"/>
        <v>#DIV/0!</v>
      </c>
      <c r="Q909" t="str">
        <f t="shared" si="156"/>
        <v>music</v>
      </c>
      <c r="R909" t="str">
        <f t="shared" si="157"/>
        <v>jazz</v>
      </c>
      <c r="S909">
        <f t="shared" si="158"/>
        <v>10</v>
      </c>
      <c r="T909">
        <f t="shared" si="159"/>
        <v>6</v>
      </c>
      <c r="U909">
        <f t="shared" si="160"/>
        <v>4</v>
      </c>
      <c r="V909" s="12">
        <f t="shared" si="161"/>
        <v>40767.192395833335</v>
      </c>
      <c r="W909" s="12">
        <f t="shared" si="162"/>
        <v>40797.192395833335</v>
      </c>
      <c r="X909" s="17" t="str">
        <f t="shared" si="163"/>
        <v>August</v>
      </c>
      <c r="Y909" t="str">
        <f t="shared" si="164"/>
        <v>2011</v>
      </c>
    </row>
    <row r="910" spans="1:25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154"/>
        <v>0</v>
      </c>
      <c r="P910" s="8" t="e">
        <f t="shared" si="155"/>
        <v>#DIV/0!</v>
      </c>
      <c r="Q910" t="str">
        <f t="shared" si="156"/>
        <v>music</v>
      </c>
      <c r="R910" t="str">
        <f t="shared" si="157"/>
        <v>jazz</v>
      </c>
      <c r="S910">
        <f t="shared" si="158"/>
        <v>10</v>
      </c>
      <c r="T910">
        <f t="shared" si="159"/>
        <v>6</v>
      </c>
      <c r="U910">
        <f t="shared" si="160"/>
        <v>4</v>
      </c>
      <c r="V910" s="12">
        <f t="shared" si="161"/>
        <v>40340.801562499997</v>
      </c>
      <c r="W910" s="12">
        <f t="shared" si="162"/>
        <v>40386.207638888889</v>
      </c>
      <c r="X910" s="17" t="str">
        <f t="shared" si="163"/>
        <v>June</v>
      </c>
      <c r="Y910" t="str">
        <f t="shared" si="164"/>
        <v>2010</v>
      </c>
    </row>
    <row r="911" spans="1:25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154"/>
        <v>3.25</v>
      </c>
      <c r="P911" s="8">
        <f t="shared" si="155"/>
        <v>65</v>
      </c>
      <c r="Q911" t="str">
        <f t="shared" si="156"/>
        <v>music</v>
      </c>
      <c r="R911" t="str">
        <f t="shared" si="157"/>
        <v>jazz</v>
      </c>
      <c r="S911">
        <f t="shared" si="158"/>
        <v>10</v>
      </c>
      <c r="T911">
        <f t="shared" si="159"/>
        <v>6</v>
      </c>
      <c r="U911">
        <f t="shared" si="160"/>
        <v>4</v>
      </c>
      <c r="V911" s="12">
        <f t="shared" si="161"/>
        <v>41081.69027777778</v>
      </c>
      <c r="W911" s="12">
        <f t="shared" si="162"/>
        <v>41113.166666666664</v>
      </c>
      <c r="X911" s="17" t="str">
        <f t="shared" si="163"/>
        <v>June</v>
      </c>
      <c r="Y911" t="str">
        <f t="shared" si="164"/>
        <v>2012</v>
      </c>
    </row>
    <row r="912" spans="1:25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154"/>
        <v>22.363636363636363</v>
      </c>
      <c r="P912" s="8">
        <f t="shared" si="155"/>
        <v>24.6</v>
      </c>
      <c r="Q912" t="str">
        <f t="shared" si="156"/>
        <v>music</v>
      </c>
      <c r="R912" t="str">
        <f t="shared" si="157"/>
        <v>jazz</v>
      </c>
      <c r="S912">
        <f t="shared" si="158"/>
        <v>10</v>
      </c>
      <c r="T912">
        <f t="shared" si="159"/>
        <v>6</v>
      </c>
      <c r="U912">
        <f t="shared" si="160"/>
        <v>4</v>
      </c>
      <c r="V912" s="12">
        <f t="shared" si="161"/>
        <v>42737.545358796298</v>
      </c>
      <c r="W912" s="12">
        <f t="shared" si="162"/>
        <v>42797.545358796298</v>
      </c>
      <c r="X912" s="17" t="str">
        <f t="shared" si="163"/>
        <v>January</v>
      </c>
      <c r="Y912" t="str">
        <f t="shared" si="164"/>
        <v>2017</v>
      </c>
    </row>
    <row r="913" spans="1:25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154"/>
        <v>0</v>
      </c>
      <c r="P913" s="8" t="e">
        <f t="shared" si="155"/>
        <v>#DIV/0!</v>
      </c>
      <c r="Q913" t="str">
        <f t="shared" si="156"/>
        <v>music</v>
      </c>
      <c r="R913" t="str">
        <f t="shared" si="157"/>
        <v>jazz</v>
      </c>
      <c r="S913">
        <f t="shared" si="158"/>
        <v>10</v>
      </c>
      <c r="T913">
        <f t="shared" si="159"/>
        <v>6</v>
      </c>
      <c r="U913">
        <f t="shared" si="160"/>
        <v>4</v>
      </c>
      <c r="V913" s="12">
        <f t="shared" si="161"/>
        <v>41642.005150462966</v>
      </c>
      <c r="W913" s="12">
        <f t="shared" si="162"/>
        <v>41663.005150462966</v>
      </c>
      <c r="X913" s="17" t="str">
        <f t="shared" si="163"/>
        <v>January</v>
      </c>
      <c r="Y913" t="str">
        <f t="shared" si="164"/>
        <v>2014</v>
      </c>
    </row>
    <row r="914" spans="1:25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154"/>
        <v>0.85714285714285721</v>
      </c>
      <c r="P914" s="8">
        <f t="shared" si="155"/>
        <v>15</v>
      </c>
      <c r="Q914" t="str">
        <f t="shared" si="156"/>
        <v>music</v>
      </c>
      <c r="R914" t="str">
        <f t="shared" si="157"/>
        <v>jazz</v>
      </c>
      <c r="S914">
        <f t="shared" si="158"/>
        <v>10</v>
      </c>
      <c r="T914">
        <f t="shared" si="159"/>
        <v>6</v>
      </c>
      <c r="U914">
        <f t="shared" si="160"/>
        <v>4</v>
      </c>
      <c r="V914" s="12">
        <f t="shared" si="161"/>
        <v>41194.109340277777</v>
      </c>
      <c r="W914" s="12">
        <f t="shared" si="162"/>
        <v>41254.151006944441</v>
      </c>
      <c r="X914" s="17" t="str">
        <f t="shared" si="163"/>
        <v>October</v>
      </c>
      <c r="Y914" t="str">
        <f t="shared" si="164"/>
        <v>2012</v>
      </c>
    </row>
    <row r="915" spans="1:25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154"/>
        <v>6.6066666666666665</v>
      </c>
      <c r="P915" s="8">
        <f t="shared" si="155"/>
        <v>82.583333333333329</v>
      </c>
      <c r="Q915" t="str">
        <f t="shared" si="156"/>
        <v>music</v>
      </c>
      <c r="R915" t="str">
        <f t="shared" si="157"/>
        <v>jazz</v>
      </c>
      <c r="S915">
        <f t="shared" si="158"/>
        <v>10</v>
      </c>
      <c r="T915">
        <f t="shared" si="159"/>
        <v>6</v>
      </c>
      <c r="U915">
        <f t="shared" si="160"/>
        <v>4</v>
      </c>
      <c r="V915" s="12">
        <f t="shared" si="161"/>
        <v>41004.139108796298</v>
      </c>
      <c r="W915" s="12">
        <f t="shared" si="162"/>
        <v>41034.139108796298</v>
      </c>
      <c r="X915" s="17" t="str">
        <f t="shared" si="163"/>
        <v>April</v>
      </c>
      <c r="Y915" t="str">
        <f t="shared" si="164"/>
        <v>2012</v>
      </c>
    </row>
    <row r="916" spans="1:25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154"/>
        <v>0</v>
      </c>
      <c r="P916" s="8" t="e">
        <f t="shared" si="155"/>
        <v>#DIV/0!</v>
      </c>
      <c r="Q916" t="str">
        <f t="shared" si="156"/>
        <v>music</v>
      </c>
      <c r="R916" t="str">
        <f t="shared" si="157"/>
        <v>jazz</v>
      </c>
      <c r="S916">
        <f t="shared" si="158"/>
        <v>10</v>
      </c>
      <c r="T916">
        <f t="shared" si="159"/>
        <v>6</v>
      </c>
      <c r="U916">
        <f t="shared" si="160"/>
        <v>4</v>
      </c>
      <c r="V916" s="12">
        <f t="shared" si="161"/>
        <v>41116.763275462967</v>
      </c>
      <c r="W916" s="12">
        <f t="shared" si="162"/>
        <v>41146.763275462967</v>
      </c>
      <c r="X916" s="17" t="str">
        <f t="shared" si="163"/>
        <v>July</v>
      </c>
      <c r="Y916" t="str">
        <f t="shared" si="164"/>
        <v>2012</v>
      </c>
    </row>
    <row r="917" spans="1:25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154"/>
        <v>5.7692307692307692</v>
      </c>
      <c r="P917" s="8">
        <f t="shared" si="155"/>
        <v>41.666666666666664</v>
      </c>
      <c r="Q917" t="str">
        <f t="shared" si="156"/>
        <v>music</v>
      </c>
      <c r="R917" t="str">
        <f t="shared" si="157"/>
        <v>jazz</v>
      </c>
      <c r="S917">
        <f t="shared" si="158"/>
        <v>10</v>
      </c>
      <c r="T917">
        <f t="shared" si="159"/>
        <v>6</v>
      </c>
      <c r="U917">
        <f t="shared" si="160"/>
        <v>4</v>
      </c>
      <c r="V917" s="12">
        <f t="shared" si="161"/>
        <v>40937.679560185185</v>
      </c>
      <c r="W917" s="12">
        <f t="shared" si="162"/>
        <v>40969.207638888889</v>
      </c>
      <c r="X917" s="17" t="str">
        <f t="shared" si="163"/>
        <v>January</v>
      </c>
      <c r="Y917" t="str">
        <f t="shared" si="164"/>
        <v>2012</v>
      </c>
    </row>
    <row r="918" spans="1:25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154"/>
        <v>0</v>
      </c>
      <c r="P918" s="8" t="e">
        <f t="shared" si="155"/>
        <v>#DIV/0!</v>
      </c>
      <c r="Q918" t="str">
        <f t="shared" si="156"/>
        <v>music</v>
      </c>
      <c r="R918" t="str">
        <f t="shared" si="157"/>
        <v>jazz</v>
      </c>
      <c r="S918">
        <f t="shared" si="158"/>
        <v>10</v>
      </c>
      <c r="T918">
        <f t="shared" si="159"/>
        <v>6</v>
      </c>
      <c r="U918">
        <f t="shared" si="160"/>
        <v>4</v>
      </c>
      <c r="V918" s="12">
        <f t="shared" si="161"/>
        <v>40434.853402777779</v>
      </c>
      <c r="W918" s="12">
        <f t="shared" si="162"/>
        <v>40473.208333333336</v>
      </c>
      <c r="X918" s="17" t="str">
        <f t="shared" si="163"/>
        <v>September</v>
      </c>
      <c r="Y918" t="str">
        <f t="shared" si="164"/>
        <v>2010</v>
      </c>
    </row>
    <row r="919" spans="1:25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154"/>
        <v>0.6</v>
      </c>
      <c r="P919" s="8">
        <f t="shared" si="155"/>
        <v>30</v>
      </c>
      <c r="Q919" t="str">
        <f t="shared" si="156"/>
        <v>music</v>
      </c>
      <c r="R919" t="str">
        <f t="shared" si="157"/>
        <v>jazz</v>
      </c>
      <c r="S919">
        <f t="shared" si="158"/>
        <v>10</v>
      </c>
      <c r="T919">
        <f t="shared" si="159"/>
        <v>6</v>
      </c>
      <c r="U919">
        <f t="shared" si="160"/>
        <v>4</v>
      </c>
      <c r="V919" s="12">
        <f t="shared" si="161"/>
        <v>41802.94363425926</v>
      </c>
      <c r="W919" s="12">
        <f t="shared" si="162"/>
        <v>41834.104166666664</v>
      </c>
      <c r="X919" s="17" t="str">
        <f t="shared" si="163"/>
        <v>June</v>
      </c>
      <c r="Y919" t="str">
        <f t="shared" si="164"/>
        <v>2014</v>
      </c>
    </row>
    <row r="920" spans="1:25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154"/>
        <v>5.0256410256410255</v>
      </c>
      <c r="P920" s="8">
        <f t="shared" si="155"/>
        <v>19.600000000000001</v>
      </c>
      <c r="Q920" t="str">
        <f t="shared" si="156"/>
        <v>music</v>
      </c>
      <c r="R920" t="str">
        <f t="shared" si="157"/>
        <v>jazz</v>
      </c>
      <c r="S920">
        <f t="shared" si="158"/>
        <v>10</v>
      </c>
      <c r="T920">
        <f t="shared" si="159"/>
        <v>6</v>
      </c>
      <c r="U920">
        <f t="shared" si="160"/>
        <v>4</v>
      </c>
      <c r="V920" s="12">
        <f t="shared" si="161"/>
        <v>41944.916215277779</v>
      </c>
      <c r="W920" s="12">
        <f t="shared" si="162"/>
        <v>41974.957881944443</v>
      </c>
      <c r="X920" s="17" t="str">
        <f t="shared" si="163"/>
        <v>November</v>
      </c>
      <c r="Y920" t="str">
        <f t="shared" si="164"/>
        <v>2014</v>
      </c>
    </row>
    <row r="921" spans="1:25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154"/>
        <v>0.5</v>
      </c>
      <c r="P921" s="8">
        <f t="shared" si="155"/>
        <v>100</v>
      </c>
      <c r="Q921" t="str">
        <f t="shared" si="156"/>
        <v>music</v>
      </c>
      <c r="R921" t="str">
        <f t="shared" si="157"/>
        <v>jazz</v>
      </c>
      <c r="S921">
        <f t="shared" si="158"/>
        <v>10</v>
      </c>
      <c r="T921">
        <f t="shared" si="159"/>
        <v>6</v>
      </c>
      <c r="U921">
        <f t="shared" si="160"/>
        <v>4</v>
      </c>
      <c r="V921" s="12">
        <f t="shared" si="161"/>
        <v>41227.641724537039</v>
      </c>
      <c r="W921" s="12">
        <f t="shared" si="162"/>
        <v>41262.641724537039</v>
      </c>
      <c r="X921" s="17" t="str">
        <f t="shared" si="163"/>
        <v>November</v>
      </c>
      <c r="Y921" t="str">
        <f t="shared" si="164"/>
        <v>2012</v>
      </c>
    </row>
    <row r="922" spans="1:25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154"/>
        <v>0</v>
      </c>
      <c r="P922" s="8" t="e">
        <f t="shared" si="155"/>
        <v>#DIV/0!</v>
      </c>
      <c r="Q922" t="str">
        <f t="shared" si="156"/>
        <v>music</v>
      </c>
      <c r="R922" t="str">
        <f t="shared" si="157"/>
        <v>jazz</v>
      </c>
      <c r="S922">
        <f t="shared" si="158"/>
        <v>10</v>
      </c>
      <c r="T922">
        <f t="shared" si="159"/>
        <v>6</v>
      </c>
      <c r="U922">
        <f t="shared" si="160"/>
        <v>4</v>
      </c>
      <c r="V922" s="12">
        <f t="shared" si="161"/>
        <v>41562.67155092593</v>
      </c>
      <c r="W922" s="12">
        <f t="shared" si="162"/>
        <v>41592.713217592594</v>
      </c>
      <c r="X922" s="17" t="str">
        <f t="shared" si="163"/>
        <v>October</v>
      </c>
      <c r="Y922" t="str">
        <f t="shared" si="164"/>
        <v>2013</v>
      </c>
    </row>
    <row r="923" spans="1:25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154"/>
        <v>30.9</v>
      </c>
      <c r="P923" s="8">
        <f t="shared" si="155"/>
        <v>231.75</v>
      </c>
      <c r="Q923" t="str">
        <f t="shared" si="156"/>
        <v>music</v>
      </c>
      <c r="R923" t="str">
        <f t="shared" si="157"/>
        <v>jazz</v>
      </c>
      <c r="S923">
        <f t="shared" si="158"/>
        <v>10</v>
      </c>
      <c r="T923">
        <f t="shared" si="159"/>
        <v>6</v>
      </c>
      <c r="U923">
        <f t="shared" si="160"/>
        <v>4</v>
      </c>
      <c r="V923" s="12">
        <f t="shared" si="161"/>
        <v>40847.171018518515</v>
      </c>
      <c r="W923" s="12">
        <f t="shared" si="162"/>
        <v>40889.212685185186</v>
      </c>
      <c r="X923" s="17" t="str">
        <f t="shared" si="163"/>
        <v>October</v>
      </c>
      <c r="Y923" t="str">
        <f t="shared" si="164"/>
        <v>2011</v>
      </c>
    </row>
    <row r="924" spans="1:25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154"/>
        <v>21.037037037037038</v>
      </c>
      <c r="P924" s="8">
        <f t="shared" si="155"/>
        <v>189.33333333333334</v>
      </c>
      <c r="Q924" t="str">
        <f t="shared" si="156"/>
        <v>music</v>
      </c>
      <c r="R924" t="str">
        <f t="shared" si="157"/>
        <v>jazz</v>
      </c>
      <c r="S924">
        <f t="shared" si="158"/>
        <v>10</v>
      </c>
      <c r="T924">
        <f t="shared" si="159"/>
        <v>6</v>
      </c>
      <c r="U924">
        <f t="shared" si="160"/>
        <v>4</v>
      </c>
      <c r="V924" s="12">
        <f t="shared" si="161"/>
        <v>41878.530011574076</v>
      </c>
      <c r="W924" s="12">
        <f t="shared" si="162"/>
        <v>41913.530011574076</v>
      </c>
      <c r="X924" s="17" t="str">
        <f t="shared" si="163"/>
        <v>August</v>
      </c>
      <c r="Y924" t="str">
        <f t="shared" si="164"/>
        <v>2014</v>
      </c>
    </row>
    <row r="925" spans="1:25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154"/>
        <v>2.1999999999999997</v>
      </c>
      <c r="P925" s="8">
        <f t="shared" si="155"/>
        <v>55</v>
      </c>
      <c r="Q925" t="str">
        <f t="shared" si="156"/>
        <v>music</v>
      </c>
      <c r="R925" t="str">
        <f t="shared" si="157"/>
        <v>jazz</v>
      </c>
      <c r="S925">
        <f t="shared" si="158"/>
        <v>10</v>
      </c>
      <c r="T925">
        <f t="shared" si="159"/>
        <v>6</v>
      </c>
      <c r="U925">
        <f t="shared" si="160"/>
        <v>4</v>
      </c>
      <c r="V925" s="12">
        <f t="shared" si="161"/>
        <v>41934.959756944445</v>
      </c>
      <c r="W925" s="12">
        <f t="shared" si="162"/>
        <v>41965.001423611116</v>
      </c>
      <c r="X925" s="17" t="str">
        <f t="shared" si="163"/>
        <v>October</v>
      </c>
      <c r="Y925" t="str">
        <f t="shared" si="164"/>
        <v>2014</v>
      </c>
    </row>
    <row r="926" spans="1:25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154"/>
        <v>10.9</v>
      </c>
      <c r="P926" s="8">
        <f t="shared" si="155"/>
        <v>21.8</v>
      </c>
      <c r="Q926" t="str">
        <f t="shared" si="156"/>
        <v>music</v>
      </c>
      <c r="R926" t="str">
        <f t="shared" si="157"/>
        <v>jazz</v>
      </c>
      <c r="S926">
        <f t="shared" si="158"/>
        <v>10</v>
      </c>
      <c r="T926">
        <f t="shared" si="159"/>
        <v>6</v>
      </c>
      <c r="U926">
        <f t="shared" si="160"/>
        <v>4</v>
      </c>
      <c r="V926" s="12">
        <f t="shared" si="161"/>
        <v>41288.942928240744</v>
      </c>
      <c r="W926" s="12">
        <f t="shared" si="162"/>
        <v>41318.942928240744</v>
      </c>
      <c r="X926" s="17" t="str">
        <f t="shared" si="163"/>
        <v>January</v>
      </c>
      <c r="Y926" t="str">
        <f t="shared" si="164"/>
        <v>2013</v>
      </c>
    </row>
    <row r="927" spans="1:25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154"/>
        <v>2.666666666666667</v>
      </c>
      <c r="P927" s="8">
        <f t="shared" si="155"/>
        <v>32</v>
      </c>
      <c r="Q927" t="str">
        <f t="shared" si="156"/>
        <v>music</v>
      </c>
      <c r="R927" t="str">
        <f t="shared" si="157"/>
        <v>jazz</v>
      </c>
      <c r="S927">
        <f t="shared" si="158"/>
        <v>10</v>
      </c>
      <c r="T927">
        <f t="shared" si="159"/>
        <v>6</v>
      </c>
      <c r="U927">
        <f t="shared" si="160"/>
        <v>4</v>
      </c>
      <c r="V927" s="12">
        <f t="shared" si="161"/>
        <v>41575.880914351852</v>
      </c>
      <c r="W927" s="12">
        <f t="shared" si="162"/>
        <v>41605.922581018516</v>
      </c>
      <c r="X927" s="17" t="str">
        <f t="shared" si="163"/>
        <v>October</v>
      </c>
      <c r="Y927" t="str">
        <f t="shared" si="164"/>
        <v>2013</v>
      </c>
    </row>
    <row r="928" spans="1:25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154"/>
        <v>0</v>
      </c>
      <c r="P928" s="8" t="e">
        <f t="shared" si="155"/>
        <v>#DIV/0!</v>
      </c>
      <c r="Q928" t="str">
        <f t="shared" si="156"/>
        <v>music</v>
      </c>
      <c r="R928" t="str">
        <f t="shared" si="157"/>
        <v>jazz</v>
      </c>
      <c r="S928">
        <f t="shared" si="158"/>
        <v>10</v>
      </c>
      <c r="T928">
        <f t="shared" si="159"/>
        <v>6</v>
      </c>
      <c r="U928">
        <f t="shared" si="160"/>
        <v>4</v>
      </c>
      <c r="V928" s="12">
        <f t="shared" si="161"/>
        <v>40338.02002314815</v>
      </c>
      <c r="W928" s="12">
        <f t="shared" si="162"/>
        <v>40367.944444444445</v>
      </c>
      <c r="X928" s="17" t="str">
        <f t="shared" si="163"/>
        <v>June</v>
      </c>
      <c r="Y928" t="str">
        <f t="shared" si="164"/>
        <v>2010</v>
      </c>
    </row>
    <row r="929" spans="1:25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154"/>
        <v>0</v>
      </c>
      <c r="P929" s="8" t="e">
        <f t="shared" si="155"/>
        <v>#DIV/0!</v>
      </c>
      <c r="Q929" t="str">
        <f t="shared" si="156"/>
        <v>music</v>
      </c>
      <c r="R929" t="str">
        <f t="shared" si="157"/>
        <v>jazz</v>
      </c>
      <c r="S929">
        <f t="shared" si="158"/>
        <v>10</v>
      </c>
      <c r="T929">
        <f t="shared" si="159"/>
        <v>6</v>
      </c>
      <c r="U929">
        <f t="shared" si="160"/>
        <v>4</v>
      </c>
      <c r="V929" s="12">
        <f t="shared" si="161"/>
        <v>41013.822858796295</v>
      </c>
      <c r="W929" s="12">
        <f t="shared" si="162"/>
        <v>41043.822858796295</v>
      </c>
      <c r="X929" s="17" t="str">
        <f t="shared" si="163"/>
        <v>April</v>
      </c>
      <c r="Y929" t="str">
        <f t="shared" si="164"/>
        <v>2012</v>
      </c>
    </row>
    <row r="930" spans="1:25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154"/>
        <v>10.86206896551724</v>
      </c>
      <c r="P930" s="8">
        <f t="shared" si="155"/>
        <v>56.25</v>
      </c>
      <c r="Q930" t="str">
        <f t="shared" si="156"/>
        <v>music</v>
      </c>
      <c r="R930" t="str">
        <f t="shared" si="157"/>
        <v>jazz</v>
      </c>
      <c r="S930">
        <f t="shared" si="158"/>
        <v>10</v>
      </c>
      <c r="T930">
        <f t="shared" si="159"/>
        <v>6</v>
      </c>
      <c r="U930">
        <f t="shared" si="160"/>
        <v>4</v>
      </c>
      <c r="V930" s="12">
        <f t="shared" si="161"/>
        <v>41180.86241898148</v>
      </c>
      <c r="W930" s="12">
        <f t="shared" si="162"/>
        <v>41231</v>
      </c>
      <c r="X930" s="17" t="str">
        <f t="shared" si="163"/>
        <v>September</v>
      </c>
      <c r="Y930" t="str">
        <f t="shared" si="164"/>
        <v>2012</v>
      </c>
    </row>
    <row r="931" spans="1:25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154"/>
        <v>0</v>
      </c>
      <c r="P931" s="8" t="e">
        <f t="shared" si="155"/>
        <v>#DIV/0!</v>
      </c>
      <c r="Q931" t="str">
        <f t="shared" si="156"/>
        <v>music</v>
      </c>
      <c r="R931" t="str">
        <f t="shared" si="157"/>
        <v>jazz</v>
      </c>
      <c r="S931">
        <f t="shared" si="158"/>
        <v>10</v>
      </c>
      <c r="T931">
        <f t="shared" si="159"/>
        <v>6</v>
      </c>
      <c r="U931">
        <f t="shared" si="160"/>
        <v>4</v>
      </c>
      <c r="V931" s="12">
        <f t="shared" si="161"/>
        <v>40978.238067129627</v>
      </c>
      <c r="W931" s="12">
        <f t="shared" si="162"/>
        <v>41008.196400462963</v>
      </c>
      <c r="X931" s="17" t="str">
        <f t="shared" si="163"/>
        <v>March</v>
      </c>
      <c r="Y931" t="str">
        <f t="shared" si="164"/>
        <v>2012</v>
      </c>
    </row>
    <row r="932" spans="1:25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154"/>
        <v>38.333333333333336</v>
      </c>
      <c r="P932" s="8">
        <f t="shared" si="155"/>
        <v>69</v>
      </c>
      <c r="Q932" t="str">
        <f t="shared" si="156"/>
        <v>music</v>
      </c>
      <c r="R932" t="str">
        <f t="shared" si="157"/>
        <v>jazz</v>
      </c>
      <c r="S932">
        <f t="shared" si="158"/>
        <v>10</v>
      </c>
      <c r="T932">
        <f t="shared" si="159"/>
        <v>6</v>
      </c>
      <c r="U932">
        <f t="shared" si="160"/>
        <v>4</v>
      </c>
      <c r="V932" s="12">
        <f t="shared" si="161"/>
        <v>40312.915578703702</v>
      </c>
      <c r="W932" s="12">
        <f t="shared" si="162"/>
        <v>40354.897222222222</v>
      </c>
      <c r="X932" s="17" t="str">
        <f t="shared" si="163"/>
        <v>May</v>
      </c>
      <c r="Y932" t="str">
        <f t="shared" si="164"/>
        <v>2010</v>
      </c>
    </row>
    <row r="933" spans="1:25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154"/>
        <v>6.5500000000000007</v>
      </c>
      <c r="P933" s="8">
        <f t="shared" si="155"/>
        <v>18.714285714285715</v>
      </c>
      <c r="Q933" t="str">
        <f t="shared" si="156"/>
        <v>music</v>
      </c>
      <c r="R933" t="str">
        <f t="shared" si="157"/>
        <v>jazz</v>
      </c>
      <c r="S933">
        <f t="shared" si="158"/>
        <v>10</v>
      </c>
      <c r="T933">
        <f t="shared" si="159"/>
        <v>6</v>
      </c>
      <c r="U933">
        <f t="shared" si="160"/>
        <v>4</v>
      </c>
      <c r="V933" s="12">
        <f t="shared" si="161"/>
        <v>41680.359976851854</v>
      </c>
      <c r="W933" s="12">
        <f t="shared" si="162"/>
        <v>41714.916666666664</v>
      </c>
      <c r="X933" s="17" t="str">
        <f t="shared" si="163"/>
        <v>February</v>
      </c>
      <c r="Y933" t="str">
        <f t="shared" si="164"/>
        <v>2014</v>
      </c>
    </row>
    <row r="934" spans="1:25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154"/>
        <v>14.536842105263158</v>
      </c>
      <c r="P934" s="8">
        <f t="shared" si="155"/>
        <v>46.033333333333331</v>
      </c>
      <c r="Q934" t="str">
        <f t="shared" si="156"/>
        <v>music</v>
      </c>
      <c r="R934" t="str">
        <f t="shared" si="157"/>
        <v>jazz</v>
      </c>
      <c r="S934">
        <f t="shared" si="158"/>
        <v>10</v>
      </c>
      <c r="T934">
        <f t="shared" si="159"/>
        <v>6</v>
      </c>
      <c r="U934">
        <f t="shared" si="160"/>
        <v>4</v>
      </c>
      <c r="V934" s="12">
        <f t="shared" si="161"/>
        <v>41310.969270833331</v>
      </c>
      <c r="W934" s="12">
        <f t="shared" si="162"/>
        <v>41355.927604166667</v>
      </c>
      <c r="X934" s="17" t="str">
        <f t="shared" si="163"/>
        <v>February</v>
      </c>
      <c r="Y934" t="str">
        <f t="shared" si="164"/>
        <v>2013</v>
      </c>
    </row>
    <row r="935" spans="1:25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154"/>
        <v>6</v>
      </c>
      <c r="P935" s="8">
        <f t="shared" si="155"/>
        <v>60</v>
      </c>
      <c r="Q935" t="str">
        <f t="shared" si="156"/>
        <v>music</v>
      </c>
      <c r="R935" t="str">
        <f t="shared" si="157"/>
        <v>jazz</v>
      </c>
      <c r="S935">
        <f t="shared" si="158"/>
        <v>10</v>
      </c>
      <c r="T935">
        <f t="shared" si="159"/>
        <v>6</v>
      </c>
      <c r="U935">
        <f t="shared" si="160"/>
        <v>4</v>
      </c>
      <c r="V935" s="12">
        <f t="shared" si="161"/>
        <v>41711.169085648151</v>
      </c>
      <c r="W935" s="12">
        <f t="shared" si="162"/>
        <v>41771.169085648151</v>
      </c>
      <c r="X935" s="17" t="str">
        <f t="shared" si="163"/>
        <v>March</v>
      </c>
      <c r="Y935" t="str">
        <f t="shared" si="164"/>
        <v>2014</v>
      </c>
    </row>
    <row r="936" spans="1:25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154"/>
        <v>30.4</v>
      </c>
      <c r="P936" s="8">
        <f t="shared" si="155"/>
        <v>50.666666666666664</v>
      </c>
      <c r="Q936" t="str">
        <f t="shared" si="156"/>
        <v>music</v>
      </c>
      <c r="R936" t="str">
        <f t="shared" si="157"/>
        <v>jazz</v>
      </c>
      <c r="S936">
        <f t="shared" si="158"/>
        <v>10</v>
      </c>
      <c r="T936">
        <f t="shared" si="159"/>
        <v>6</v>
      </c>
      <c r="U936">
        <f t="shared" si="160"/>
        <v>4</v>
      </c>
      <c r="V936" s="12">
        <f t="shared" si="161"/>
        <v>41733.737083333333</v>
      </c>
      <c r="W936" s="12">
        <f t="shared" si="162"/>
        <v>41763.25</v>
      </c>
      <c r="X936" s="17" t="str">
        <f t="shared" si="163"/>
        <v>April</v>
      </c>
      <c r="Y936" t="str">
        <f t="shared" si="164"/>
        <v>2014</v>
      </c>
    </row>
    <row r="937" spans="1:25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154"/>
        <v>1.4285714285714286</v>
      </c>
      <c r="P937" s="8">
        <f t="shared" si="155"/>
        <v>25</v>
      </c>
      <c r="Q937" t="str">
        <f t="shared" si="156"/>
        <v>music</v>
      </c>
      <c r="R937" t="str">
        <f t="shared" si="157"/>
        <v>jazz</v>
      </c>
      <c r="S937">
        <f t="shared" si="158"/>
        <v>10</v>
      </c>
      <c r="T937">
        <f t="shared" si="159"/>
        <v>6</v>
      </c>
      <c r="U937">
        <f t="shared" si="160"/>
        <v>4</v>
      </c>
      <c r="V937" s="12">
        <f t="shared" si="161"/>
        <v>42368.333668981482</v>
      </c>
      <c r="W937" s="12">
        <f t="shared" si="162"/>
        <v>42398.333668981482</v>
      </c>
      <c r="X937" s="17" t="str">
        <f t="shared" si="163"/>
        <v>December</v>
      </c>
      <c r="Y937" t="str">
        <f t="shared" si="164"/>
        <v>2015</v>
      </c>
    </row>
    <row r="938" spans="1:25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154"/>
        <v>0</v>
      </c>
      <c r="P938" s="8" t="e">
        <f t="shared" si="155"/>
        <v>#DIV/0!</v>
      </c>
      <c r="Q938" t="str">
        <f t="shared" si="156"/>
        <v>music</v>
      </c>
      <c r="R938" t="str">
        <f t="shared" si="157"/>
        <v>jazz</v>
      </c>
      <c r="S938">
        <f t="shared" si="158"/>
        <v>10</v>
      </c>
      <c r="T938">
        <f t="shared" si="159"/>
        <v>6</v>
      </c>
      <c r="U938">
        <f t="shared" si="160"/>
        <v>4</v>
      </c>
      <c r="V938" s="12">
        <f t="shared" si="161"/>
        <v>40883.024178240739</v>
      </c>
      <c r="W938" s="12">
        <f t="shared" si="162"/>
        <v>40926.833333333336</v>
      </c>
      <c r="X938" s="17" t="str">
        <f t="shared" si="163"/>
        <v>December</v>
      </c>
      <c r="Y938" t="str">
        <f t="shared" si="164"/>
        <v>2011</v>
      </c>
    </row>
    <row r="939" spans="1:25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154"/>
        <v>1.1428571428571428</v>
      </c>
      <c r="P939" s="8">
        <f t="shared" si="155"/>
        <v>20</v>
      </c>
      <c r="Q939" t="str">
        <f t="shared" si="156"/>
        <v>music</v>
      </c>
      <c r="R939" t="str">
        <f t="shared" si="157"/>
        <v>jazz</v>
      </c>
      <c r="S939">
        <f t="shared" si="158"/>
        <v>10</v>
      </c>
      <c r="T939">
        <f t="shared" si="159"/>
        <v>6</v>
      </c>
      <c r="U939">
        <f t="shared" si="160"/>
        <v>4</v>
      </c>
      <c r="V939" s="12">
        <f t="shared" si="161"/>
        <v>41551.798113425924</v>
      </c>
      <c r="W939" s="12">
        <f t="shared" si="162"/>
        <v>41581.839780092596</v>
      </c>
      <c r="X939" s="17" t="str">
        <f t="shared" si="163"/>
        <v>October</v>
      </c>
      <c r="Y939" t="str">
        <f t="shared" si="164"/>
        <v>2013</v>
      </c>
    </row>
    <row r="940" spans="1:25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154"/>
        <v>0.35714285714285715</v>
      </c>
      <c r="P940" s="8">
        <f t="shared" si="155"/>
        <v>25</v>
      </c>
      <c r="Q940" t="str">
        <f t="shared" si="156"/>
        <v>music</v>
      </c>
      <c r="R940" t="str">
        <f t="shared" si="157"/>
        <v>jazz</v>
      </c>
      <c r="S940">
        <f t="shared" si="158"/>
        <v>10</v>
      </c>
      <c r="T940">
        <f t="shared" si="159"/>
        <v>6</v>
      </c>
      <c r="U940">
        <f t="shared" si="160"/>
        <v>4</v>
      </c>
      <c r="V940" s="12">
        <f t="shared" si="161"/>
        <v>41124.479722222226</v>
      </c>
      <c r="W940" s="12">
        <f t="shared" si="162"/>
        <v>41154.479722222226</v>
      </c>
      <c r="X940" s="17" t="str">
        <f t="shared" si="163"/>
        <v>August</v>
      </c>
      <c r="Y940" t="str">
        <f t="shared" si="164"/>
        <v>2012</v>
      </c>
    </row>
    <row r="941" spans="1:25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154"/>
        <v>1.4545454545454546</v>
      </c>
      <c r="P941" s="8">
        <f t="shared" si="155"/>
        <v>20</v>
      </c>
      <c r="Q941" t="str">
        <f t="shared" si="156"/>
        <v>music</v>
      </c>
      <c r="R941" t="str">
        <f t="shared" si="157"/>
        <v>jazz</v>
      </c>
      <c r="S941">
        <f t="shared" si="158"/>
        <v>10</v>
      </c>
      <c r="T941">
        <f t="shared" si="159"/>
        <v>6</v>
      </c>
      <c r="U941">
        <f t="shared" si="160"/>
        <v>4</v>
      </c>
      <c r="V941" s="12">
        <f t="shared" si="161"/>
        <v>41416.763171296298</v>
      </c>
      <c r="W941" s="12">
        <f t="shared" si="162"/>
        <v>41455.831944444442</v>
      </c>
      <c r="X941" s="17" t="str">
        <f t="shared" si="163"/>
        <v>May</v>
      </c>
      <c r="Y941" t="str">
        <f t="shared" si="164"/>
        <v>2013</v>
      </c>
    </row>
    <row r="942" spans="1:25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154"/>
        <v>17.155555555555555</v>
      </c>
      <c r="P942" s="8">
        <f t="shared" si="155"/>
        <v>110.28571428571429</v>
      </c>
      <c r="Q942" t="str">
        <f t="shared" si="156"/>
        <v>technology</v>
      </c>
      <c r="R942" t="str">
        <f t="shared" si="157"/>
        <v>wearables</v>
      </c>
      <c r="S942">
        <f t="shared" si="158"/>
        <v>20</v>
      </c>
      <c r="T942">
        <f t="shared" si="159"/>
        <v>11</v>
      </c>
      <c r="U942">
        <f t="shared" si="160"/>
        <v>9</v>
      </c>
      <c r="V942" s="12">
        <f t="shared" si="161"/>
        <v>42182.008402777778</v>
      </c>
      <c r="W942" s="12">
        <f t="shared" si="162"/>
        <v>42227.008402777778</v>
      </c>
      <c r="X942" s="17" t="str">
        <f t="shared" si="163"/>
        <v>June</v>
      </c>
      <c r="Y942" t="str">
        <f t="shared" si="164"/>
        <v>2015</v>
      </c>
    </row>
    <row r="943" spans="1:25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154"/>
        <v>2.3220000000000001</v>
      </c>
      <c r="P943" s="8">
        <f t="shared" si="155"/>
        <v>37.451612903225808</v>
      </c>
      <c r="Q943" t="str">
        <f t="shared" si="156"/>
        <v>technology</v>
      </c>
      <c r="R943" t="str">
        <f t="shared" si="157"/>
        <v>wearables</v>
      </c>
      <c r="S943">
        <f t="shared" si="158"/>
        <v>20</v>
      </c>
      <c r="T943">
        <f t="shared" si="159"/>
        <v>11</v>
      </c>
      <c r="U943">
        <f t="shared" si="160"/>
        <v>9</v>
      </c>
      <c r="V943" s="12">
        <f t="shared" si="161"/>
        <v>42746.096585648149</v>
      </c>
      <c r="W943" s="12">
        <f t="shared" si="162"/>
        <v>42776.096585648149</v>
      </c>
      <c r="X943" s="17" t="str">
        <f t="shared" si="163"/>
        <v>January</v>
      </c>
      <c r="Y943" t="str">
        <f t="shared" si="164"/>
        <v>2017</v>
      </c>
    </row>
    <row r="944" spans="1:25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154"/>
        <v>8.9066666666666663</v>
      </c>
      <c r="P944" s="8">
        <f t="shared" si="155"/>
        <v>41.75</v>
      </c>
      <c r="Q944" t="str">
        <f t="shared" si="156"/>
        <v>technology</v>
      </c>
      <c r="R944" t="str">
        <f t="shared" si="157"/>
        <v>wearables</v>
      </c>
      <c r="S944">
        <f t="shared" si="158"/>
        <v>20</v>
      </c>
      <c r="T944">
        <f t="shared" si="159"/>
        <v>11</v>
      </c>
      <c r="U944">
        <f t="shared" si="160"/>
        <v>9</v>
      </c>
      <c r="V944" s="12">
        <f t="shared" si="161"/>
        <v>42382.843287037031</v>
      </c>
      <c r="W944" s="12">
        <f t="shared" si="162"/>
        <v>42418.843287037031</v>
      </c>
      <c r="X944" s="17" t="str">
        <f t="shared" si="163"/>
        <v>January</v>
      </c>
      <c r="Y944" t="str">
        <f t="shared" si="164"/>
        <v>2016</v>
      </c>
    </row>
    <row r="945" spans="1:25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154"/>
        <v>9.6333333333333346</v>
      </c>
      <c r="P945" s="8">
        <f t="shared" si="155"/>
        <v>24.083333333333332</v>
      </c>
      <c r="Q945" t="str">
        <f t="shared" si="156"/>
        <v>technology</v>
      </c>
      <c r="R945" t="str">
        <f t="shared" si="157"/>
        <v>wearables</v>
      </c>
      <c r="S945">
        <f t="shared" si="158"/>
        <v>20</v>
      </c>
      <c r="T945">
        <f t="shared" si="159"/>
        <v>11</v>
      </c>
      <c r="U945">
        <f t="shared" si="160"/>
        <v>9</v>
      </c>
      <c r="V945" s="12">
        <f t="shared" si="161"/>
        <v>42673.66788194445</v>
      </c>
      <c r="W945" s="12">
        <f t="shared" si="162"/>
        <v>42703.709548611107</v>
      </c>
      <c r="X945" s="17" t="str">
        <f t="shared" si="163"/>
        <v>October</v>
      </c>
      <c r="Y945" t="str">
        <f t="shared" si="164"/>
        <v>2016</v>
      </c>
    </row>
    <row r="946" spans="1:25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154"/>
        <v>13.325999999999999</v>
      </c>
      <c r="P946" s="8">
        <f t="shared" si="155"/>
        <v>69.40625</v>
      </c>
      <c r="Q946" t="str">
        <f t="shared" si="156"/>
        <v>technology</v>
      </c>
      <c r="R946" t="str">
        <f t="shared" si="157"/>
        <v>wearables</v>
      </c>
      <c r="S946">
        <f t="shared" si="158"/>
        <v>20</v>
      </c>
      <c r="T946">
        <f t="shared" si="159"/>
        <v>11</v>
      </c>
      <c r="U946">
        <f t="shared" si="160"/>
        <v>9</v>
      </c>
      <c r="V946" s="12">
        <f t="shared" si="161"/>
        <v>42444.583912037036</v>
      </c>
      <c r="W946" s="12">
        <f t="shared" si="162"/>
        <v>42478.583333333328</v>
      </c>
      <c r="X946" s="17" t="str">
        <f t="shared" si="163"/>
        <v>March</v>
      </c>
      <c r="Y946" t="str">
        <f t="shared" si="164"/>
        <v>2016</v>
      </c>
    </row>
    <row r="947" spans="1:25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154"/>
        <v>2.484</v>
      </c>
      <c r="P947" s="8">
        <f t="shared" si="155"/>
        <v>155.25</v>
      </c>
      <c r="Q947" t="str">
        <f t="shared" si="156"/>
        <v>technology</v>
      </c>
      <c r="R947" t="str">
        <f t="shared" si="157"/>
        <v>wearables</v>
      </c>
      <c r="S947">
        <f t="shared" si="158"/>
        <v>20</v>
      </c>
      <c r="T947">
        <f t="shared" si="159"/>
        <v>11</v>
      </c>
      <c r="U947">
        <f t="shared" si="160"/>
        <v>9</v>
      </c>
      <c r="V947" s="12">
        <f t="shared" si="161"/>
        <v>42732.872986111113</v>
      </c>
      <c r="W947" s="12">
        <f t="shared" si="162"/>
        <v>42784.999305555553</v>
      </c>
      <c r="X947" s="17" t="str">
        <f t="shared" si="163"/>
        <v>December</v>
      </c>
      <c r="Y947" t="str">
        <f t="shared" si="164"/>
        <v>2016</v>
      </c>
    </row>
    <row r="948" spans="1:25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154"/>
        <v>1.9066666666666665</v>
      </c>
      <c r="P948" s="8">
        <f t="shared" si="155"/>
        <v>57.2</v>
      </c>
      <c r="Q948" t="str">
        <f t="shared" si="156"/>
        <v>technology</v>
      </c>
      <c r="R948" t="str">
        <f t="shared" si="157"/>
        <v>wearables</v>
      </c>
      <c r="S948">
        <f t="shared" si="158"/>
        <v>20</v>
      </c>
      <c r="T948">
        <f t="shared" si="159"/>
        <v>11</v>
      </c>
      <c r="U948">
        <f t="shared" si="160"/>
        <v>9</v>
      </c>
      <c r="V948" s="12">
        <f t="shared" si="161"/>
        <v>42592.750555555554</v>
      </c>
      <c r="W948" s="12">
        <f t="shared" si="162"/>
        <v>42622.750555555554</v>
      </c>
      <c r="X948" s="17" t="str">
        <f t="shared" si="163"/>
        <v>August</v>
      </c>
      <c r="Y948" t="str">
        <f t="shared" si="164"/>
        <v>2016</v>
      </c>
    </row>
    <row r="949" spans="1:25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154"/>
        <v>0</v>
      </c>
      <c r="P949" s="8" t="e">
        <f t="shared" si="155"/>
        <v>#DIV/0!</v>
      </c>
      <c r="Q949" t="str">
        <f t="shared" si="156"/>
        <v>technology</v>
      </c>
      <c r="R949" t="str">
        <f t="shared" si="157"/>
        <v>wearables</v>
      </c>
      <c r="S949">
        <f t="shared" si="158"/>
        <v>20</v>
      </c>
      <c r="T949">
        <f t="shared" si="159"/>
        <v>11</v>
      </c>
      <c r="U949">
        <f t="shared" si="160"/>
        <v>9</v>
      </c>
      <c r="V949" s="12">
        <f t="shared" si="161"/>
        <v>42491.781319444446</v>
      </c>
      <c r="W949" s="12">
        <f t="shared" si="162"/>
        <v>42551.781319444446</v>
      </c>
      <c r="X949" s="17" t="str">
        <f t="shared" si="163"/>
        <v>May</v>
      </c>
      <c r="Y949" t="str">
        <f t="shared" si="164"/>
        <v>2016</v>
      </c>
    </row>
    <row r="950" spans="1:25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154"/>
        <v>12</v>
      </c>
      <c r="P950" s="8">
        <f t="shared" si="155"/>
        <v>60</v>
      </c>
      <c r="Q950" t="str">
        <f t="shared" si="156"/>
        <v>technology</v>
      </c>
      <c r="R950" t="str">
        <f t="shared" si="157"/>
        <v>wearables</v>
      </c>
      <c r="S950">
        <f t="shared" si="158"/>
        <v>20</v>
      </c>
      <c r="T950">
        <f t="shared" si="159"/>
        <v>11</v>
      </c>
      <c r="U950">
        <f t="shared" si="160"/>
        <v>9</v>
      </c>
      <c r="V950" s="12">
        <f t="shared" si="161"/>
        <v>42411.828287037039</v>
      </c>
      <c r="W950" s="12">
        <f t="shared" si="162"/>
        <v>42441.828287037039</v>
      </c>
      <c r="X950" s="17" t="str">
        <f t="shared" si="163"/>
        <v>February</v>
      </c>
      <c r="Y950" t="str">
        <f t="shared" si="164"/>
        <v>2016</v>
      </c>
    </row>
    <row r="951" spans="1:25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154"/>
        <v>1.365</v>
      </c>
      <c r="P951" s="8">
        <f t="shared" si="155"/>
        <v>39</v>
      </c>
      <c r="Q951" t="str">
        <f t="shared" si="156"/>
        <v>technology</v>
      </c>
      <c r="R951" t="str">
        <f t="shared" si="157"/>
        <v>wearables</v>
      </c>
      <c r="S951">
        <f t="shared" si="158"/>
        <v>20</v>
      </c>
      <c r="T951">
        <f t="shared" si="159"/>
        <v>11</v>
      </c>
      <c r="U951">
        <f t="shared" si="160"/>
        <v>9</v>
      </c>
      <c r="V951" s="12">
        <f t="shared" si="161"/>
        <v>42361.043703703705</v>
      </c>
      <c r="W951" s="12">
        <f t="shared" si="162"/>
        <v>42421.043703703705</v>
      </c>
      <c r="X951" s="17" t="str">
        <f t="shared" si="163"/>
        <v>December</v>
      </c>
      <c r="Y951" t="str">
        <f t="shared" si="164"/>
        <v>2015</v>
      </c>
    </row>
    <row r="952" spans="1:25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154"/>
        <v>28.04</v>
      </c>
      <c r="P952" s="8">
        <f t="shared" si="155"/>
        <v>58.416666666666664</v>
      </c>
      <c r="Q952" t="str">
        <f t="shared" si="156"/>
        <v>technology</v>
      </c>
      <c r="R952" t="str">
        <f t="shared" si="157"/>
        <v>wearables</v>
      </c>
      <c r="S952">
        <f t="shared" si="158"/>
        <v>20</v>
      </c>
      <c r="T952">
        <f t="shared" si="159"/>
        <v>11</v>
      </c>
      <c r="U952">
        <f t="shared" si="160"/>
        <v>9</v>
      </c>
      <c r="V952" s="12">
        <f t="shared" si="161"/>
        <v>42356.750706018516</v>
      </c>
      <c r="W952" s="12">
        <f t="shared" si="162"/>
        <v>42386.750706018516</v>
      </c>
      <c r="X952" s="17" t="str">
        <f t="shared" si="163"/>
        <v>December</v>
      </c>
      <c r="Y952" t="str">
        <f t="shared" si="164"/>
        <v>2015</v>
      </c>
    </row>
    <row r="953" spans="1:25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154"/>
        <v>38.39</v>
      </c>
      <c r="P953" s="8">
        <f t="shared" si="155"/>
        <v>158.63636363636363</v>
      </c>
      <c r="Q953" t="str">
        <f t="shared" si="156"/>
        <v>technology</v>
      </c>
      <c r="R953" t="str">
        <f t="shared" si="157"/>
        <v>wearables</v>
      </c>
      <c r="S953">
        <f t="shared" si="158"/>
        <v>20</v>
      </c>
      <c r="T953">
        <f t="shared" si="159"/>
        <v>11</v>
      </c>
      <c r="U953">
        <f t="shared" si="160"/>
        <v>9</v>
      </c>
      <c r="V953" s="12">
        <f t="shared" si="161"/>
        <v>42480.653611111105</v>
      </c>
      <c r="W953" s="12">
        <f t="shared" si="162"/>
        <v>42525.653611111105</v>
      </c>
      <c r="X953" s="17" t="str">
        <f t="shared" si="163"/>
        <v>April</v>
      </c>
      <c r="Y953" t="str">
        <f t="shared" si="164"/>
        <v>2016</v>
      </c>
    </row>
    <row r="954" spans="1:25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154"/>
        <v>39.942857142857143</v>
      </c>
      <c r="P954" s="8">
        <f t="shared" si="155"/>
        <v>99.857142857142861</v>
      </c>
      <c r="Q954" t="str">
        <f t="shared" si="156"/>
        <v>technology</v>
      </c>
      <c r="R954" t="str">
        <f t="shared" si="157"/>
        <v>wearables</v>
      </c>
      <c r="S954">
        <f t="shared" si="158"/>
        <v>20</v>
      </c>
      <c r="T954">
        <f t="shared" si="159"/>
        <v>11</v>
      </c>
      <c r="U954">
        <f t="shared" si="160"/>
        <v>9</v>
      </c>
      <c r="V954" s="12">
        <f t="shared" si="161"/>
        <v>42662.613564814819</v>
      </c>
      <c r="W954" s="12">
        <f t="shared" si="162"/>
        <v>42692.655231481483</v>
      </c>
      <c r="X954" s="17" t="str">
        <f t="shared" si="163"/>
        <v>October</v>
      </c>
      <c r="Y954" t="str">
        <f t="shared" si="164"/>
        <v>2016</v>
      </c>
    </row>
    <row r="955" spans="1:25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154"/>
        <v>0.84</v>
      </c>
      <c r="P955" s="8">
        <f t="shared" si="155"/>
        <v>25.2</v>
      </c>
      <c r="Q955" t="str">
        <f t="shared" si="156"/>
        <v>technology</v>
      </c>
      <c r="R955" t="str">
        <f t="shared" si="157"/>
        <v>wearables</v>
      </c>
      <c r="S955">
        <f t="shared" si="158"/>
        <v>20</v>
      </c>
      <c r="T955">
        <f t="shared" si="159"/>
        <v>11</v>
      </c>
      <c r="U955">
        <f t="shared" si="160"/>
        <v>9</v>
      </c>
      <c r="V955" s="12">
        <f t="shared" si="161"/>
        <v>41999.164340277777</v>
      </c>
      <c r="W955" s="12">
        <f t="shared" si="162"/>
        <v>42029.164340277777</v>
      </c>
      <c r="X955" s="17" t="str">
        <f t="shared" si="163"/>
        <v>December</v>
      </c>
      <c r="Y955" t="str">
        <f t="shared" si="164"/>
        <v>2014</v>
      </c>
    </row>
    <row r="956" spans="1:25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154"/>
        <v>43.406666666666666</v>
      </c>
      <c r="P956" s="8">
        <f t="shared" si="155"/>
        <v>89.191780821917803</v>
      </c>
      <c r="Q956" t="str">
        <f t="shared" si="156"/>
        <v>technology</v>
      </c>
      <c r="R956" t="str">
        <f t="shared" si="157"/>
        <v>wearables</v>
      </c>
      <c r="S956">
        <f t="shared" si="158"/>
        <v>20</v>
      </c>
      <c r="T956">
        <f t="shared" si="159"/>
        <v>11</v>
      </c>
      <c r="U956">
        <f t="shared" si="160"/>
        <v>9</v>
      </c>
      <c r="V956" s="12">
        <f t="shared" si="161"/>
        <v>42194.833784722221</v>
      </c>
      <c r="W956" s="12">
        <f t="shared" si="162"/>
        <v>42236.833784722221</v>
      </c>
      <c r="X956" s="17" t="str">
        <f t="shared" si="163"/>
        <v>July</v>
      </c>
      <c r="Y956" t="str">
        <f t="shared" si="164"/>
        <v>2015</v>
      </c>
    </row>
    <row r="957" spans="1:25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154"/>
        <v>5.6613333333333333</v>
      </c>
      <c r="P957" s="8">
        <f t="shared" si="155"/>
        <v>182.6236559139785</v>
      </c>
      <c r="Q957" t="str">
        <f t="shared" si="156"/>
        <v>technology</v>
      </c>
      <c r="R957" t="str">
        <f t="shared" si="157"/>
        <v>wearables</v>
      </c>
      <c r="S957">
        <f t="shared" si="158"/>
        <v>20</v>
      </c>
      <c r="T957">
        <f t="shared" si="159"/>
        <v>11</v>
      </c>
      <c r="U957">
        <f t="shared" si="160"/>
        <v>9</v>
      </c>
      <c r="V957" s="12">
        <f t="shared" si="161"/>
        <v>42586.295138888891</v>
      </c>
      <c r="W957" s="12">
        <f t="shared" si="162"/>
        <v>42626.295138888891</v>
      </c>
      <c r="X957" s="17" t="str">
        <f t="shared" si="163"/>
        <v>August</v>
      </c>
      <c r="Y957" t="str">
        <f t="shared" si="164"/>
        <v>2016</v>
      </c>
    </row>
    <row r="958" spans="1:25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154"/>
        <v>1.722</v>
      </c>
      <c r="P958" s="8">
        <f t="shared" si="155"/>
        <v>50.647058823529413</v>
      </c>
      <c r="Q958" t="str">
        <f t="shared" si="156"/>
        <v>technology</v>
      </c>
      <c r="R958" t="str">
        <f t="shared" si="157"/>
        <v>wearables</v>
      </c>
      <c r="S958">
        <f t="shared" si="158"/>
        <v>20</v>
      </c>
      <c r="T958">
        <f t="shared" si="159"/>
        <v>11</v>
      </c>
      <c r="U958">
        <f t="shared" si="160"/>
        <v>9</v>
      </c>
      <c r="V958" s="12">
        <f t="shared" si="161"/>
        <v>42060.913877314815</v>
      </c>
      <c r="W958" s="12">
        <f t="shared" si="162"/>
        <v>42120.872210648144</v>
      </c>
      <c r="X958" s="17" t="str">
        <f t="shared" si="163"/>
        <v>February</v>
      </c>
      <c r="Y958" t="str">
        <f t="shared" si="164"/>
        <v>2015</v>
      </c>
    </row>
    <row r="959" spans="1:25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154"/>
        <v>1.9416666666666664</v>
      </c>
      <c r="P959" s="8">
        <f t="shared" si="155"/>
        <v>33.285714285714285</v>
      </c>
      <c r="Q959" t="str">
        <f t="shared" si="156"/>
        <v>technology</v>
      </c>
      <c r="R959" t="str">
        <f t="shared" si="157"/>
        <v>wearables</v>
      </c>
      <c r="S959">
        <f t="shared" si="158"/>
        <v>20</v>
      </c>
      <c r="T959">
        <f t="shared" si="159"/>
        <v>11</v>
      </c>
      <c r="U959">
        <f t="shared" si="160"/>
        <v>9</v>
      </c>
      <c r="V959" s="12">
        <f t="shared" si="161"/>
        <v>42660.552465277782</v>
      </c>
      <c r="W959" s="12">
        <f t="shared" si="162"/>
        <v>42691.594131944439</v>
      </c>
      <c r="X959" s="17" t="str">
        <f t="shared" si="163"/>
        <v>October</v>
      </c>
      <c r="Y959" t="str">
        <f t="shared" si="164"/>
        <v>2016</v>
      </c>
    </row>
    <row r="960" spans="1:25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154"/>
        <v>11.328275684711327</v>
      </c>
      <c r="P960" s="8">
        <f t="shared" si="155"/>
        <v>51.823529411764703</v>
      </c>
      <c r="Q960" t="str">
        <f t="shared" si="156"/>
        <v>technology</v>
      </c>
      <c r="R960" t="str">
        <f t="shared" si="157"/>
        <v>wearables</v>
      </c>
      <c r="S960">
        <f t="shared" si="158"/>
        <v>20</v>
      </c>
      <c r="T960">
        <f t="shared" si="159"/>
        <v>11</v>
      </c>
      <c r="U960">
        <f t="shared" si="160"/>
        <v>9</v>
      </c>
      <c r="V960" s="12">
        <f t="shared" si="161"/>
        <v>42082.802812499998</v>
      </c>
      <c r="W960" s="12">
        <f t="shared" si="162"/>
        <v>42104.207638888889</v>
      </c>
      <c r="X960" s="17" t="str">
        <f t="shared" si="163"/>
        <v>March</v>
      </c>
      <c r="Y960" t="str">
        <f t="shared" si="164"/>
        <v>2015</v>
      </c>
    </row>
    <row r="961" spans="1:25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154"/>
        <v>38.86</v>
      </c>
      <c r="P961" s="8">
        <f t="shared" si="155"/>
        <v>113.62573099415205</v>
      </c>
      <c r="Q961" t="str">
        <f t="shared" si="156"/>
        <v>technology</v>
      </c>
      <c r="R961" t="str">
        <f t="shared" si="157"/>
        <v>wearables</v>
      </c>
      <c r="S961">
        <f t="shared" si="158"/>
        <v>20</v>
      </c>
      <c r="T961">
        <f t="shared" si="159"/>
        <v>11</v>
      </c>
      <c r="U961">
        <f t="shared" si="160"/>
        <v>9</v>
      </c>
      <c r="V961" s="12">
        <f t="shared" si="161"/>
        <v>41993.174363425926</v>
      </c>
      <c r="W961" s="12">
        <f t="shared" si="162"/>
        <v>42023.174363425926</v>
      </c>
      <c r="X961" s="17" t="str">
        <f t="shared" si="163"/>
        <v>December</v>
      </c>
      <c r="Y961" t="str">
        <f t="shared" si="164"/>
        <v>2014</v>
      </c>
    </row>
    <row r="962" spans="1:25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165">E962/D962*100</f>
        <v>46.100628930817614</v>
      </c>
      <c r="P962" s="8">
        <f t="shared" ref="P962:P1025" si="166">E962/L962</f>
        <v>136.46276595744681</v>
      </c>
      <c r="Q962" t="str">
        <f t="shared" ref="Q962:Q1025" si="167">LEFT(N962,T962-1)</f>
        <v>technology</v>
      </c>
      <c r="R962" t="str">
        <f t="shared" ref="R962:R1025" si="168">RIGHT(N962,U962)</f>
        <v>wearables</v>
      </c>
      <c r="S962">
        <f t="shared" ref="S962:S1025" si="169">LEN(N962)</f>
        <v>20</v>
      </c>
      <c r="T962">
        <f t="shared" ref="T962:T1025" si="170">FIND("/",N962)</f>
        <v>11</v>
      </c>
      <c r="U962">
        <f t="shared" ref="U962:U1025" si="171">S962-T962</f>
        <v>9</v>
      </c>
      <c r="V962" s="12">
        <f t="shared" ref="V962:V1025" si="172">(((J962/60)/60)/24)+DATE(1970,1,1)</f>
        <v>42766.626793981486</v>
      </c>
      <c r="W962" s="12">
        <f t="shared" ref="W962:W1025" si="173">(((I962/60)/60)/24)+DATE(1970,1,1)</f>
        <v>42808.585127314815</v>
      </c>
      <c r="X962" s="17" t="str">
        <f t="shared" ref="X962:X1025" si="174">TEXT(V962,"mmmm")</f>
        <v>January</v>
      </c>
      <c r="Y962" t="str">
        <f t="shared" ref="Y962:Y1025" si="175">TEXT(V962,"yyyy")</f>
        <v>2017</v>
      </c>
    </row>
    <row r="963" spans="1:25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165"/>
        <v>42.188421052631583</v>
      </c>
      <c r="P963" s="8">
        <f t="shared" si="166"/>
        <v>364.35454545454547</v>
      </c>
      <c r="Q963" t="str">
        <f t="shared" si="167"/>
        <v>technology</v>
      </c>
      <c r="R963" t="str">
        <f t="shared" si="168"/>
        <v>wearables</v>
      </c>
      <c r="S963">
        <f t="shared" si="169"/>
        <v>20</v>
      </c>
      <c r="T963">
        <f t="shared" si="170"/>
        <v>11</v>
      </c>
      <c r="U963">
        <f t="shared" si="171"/>
        <v>9</v>
      </c>
      <c r="V963" s="12">
        <f t="shared" si="172"/>
        <v>42740.693692129629</v>
      </c>
      <c r="W963" s="12">
        <f t="shared" si="173"/>
        <v>42786.791666666672</v>
      </c>
      <c r="X963" s="17" t="str">
        <f t="shared" si="174"/>
        <v>January</v>
      </c>
      <c r="Y963" t="str">
        <f t="shared" si="175"/>
        <v>2017</v>
      </c>
    </row>
    <row r="964" spans="1:25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65"/>
        <v>28.48</v>
      </c>
      <c r="P964" s="8">
        <f t="shared" si="166"/>
        <v>19.243243243243242</v>
      </c>
      <c r="Q964" t="str">
        <f t="shared" si="167"/>
        <v>technology</v>
      </c>
      <c r="R964" t="str">
        <f t="shared" si="168"/>
        <v>wearables</v>
      </c>
      <c r="S964">
        <f t="shared" si="169"/>
        <v>20</v>
      </c>
      <c r="T964">
        <f t="shared" si="170"/>
        <v>11</v>
      </c>
      <c r="U964">
        <f t="shared" si="171"/>
        <v>9</v>
      </c>
      <c r="V964" s="12">
        <f t="shared" si="172"/>
        <v>42373.712418981479</v>
      </c>
      <c r="W964" s="12">
        <f t="shared" si="173"/>
        <v>42411.712418981479</v>
      </c>
      <c r="X964" s="17" t="str">
        <f t="shared" si="174"/>
        <v>January</v>
      </c>
      <c r="Y964" t="str">
        <f t="shared" si="175"/>
        <v>2016</v>
      </c>
    </row>
    <row r="965" spans="1:25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65"/>
        <v>1.077142857142857</v>
      </c>
      <c r="P965" s="8">
        <f t="shared" si="166"/>
        <v>41.888888888888886</v>
      </c>
      <c r="Q965" t="str">
        <f t="shared" si="167"/>
        <v>technology</v>
      </c>
      <c r="R965" t="str">
        <f t="shared" si="168"/>
        <v>wearables</v>
      </c>
      <c r="S965">
        <f t="shared" si="169"/>
        <v>20</v>
      </c>
      <c r="T965">
        <f t="shared" si="170"/>
        <v>11</v>
      </c>
      <c r="U965">
        <f t="shared" si="171"/>
        <v>9</v>
      </c>
      <c r="V965" s="12">
        <f t="shared" si="172"/>
        <v>42625.635636574079</v>
      </c>
      <c r="W965" s="12">
        <f t="shared" si="173"/>
        <v>42660.635636574079</v>
      </c>
      <c r="X965" s="17" t="str">
        <f t="shared" si="174"/>
        <v>September</v>
      </c>
      <c r="Y965" t="str">
        <f t="shared" si="175"/>
        <v>2016</v>
      </c>
    </row>
    <row r="966" spans="1:25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65"/>
        <v>0.79909090909090907</v>
      </c>
      <c r="P966" s="8">
        <f t="shared" si="166"/>
        <v>30.310344827586206</v>
      </c>
      <c r="Q966" t="str">
        <f t="shared" si="167"/>
        <v>technology</v>
      </c>
      <c r="R966" t="str">
        <f t="shared" si="168"/>
        <v>wearables</v>
      </c>
      <c r="S966">
        <f t="shared" si="169"/>
        <v>20</v>
      </c>
      <c r="T966">
        <f t="shared" si="170"/>
        <v>11</v>
      </c>
      <c r="U966">
        <f t="shared" si="171"/>
        <v>9</v>
      </c>
      <c r="V966" s="12">
        <f t="shared" si="172"/>
        <v>42208.628692129627</v>
      </c>
      <c r="W966" s="12">
        <f t="shared" si="173"/>
        <v>42248.628692129627</v>
      </c>
      <c r="X966" s="17" t="str">
        <f t="shared" si="174"/>
        <v>July</v>
      </c>
      <c r="Y966" t="str">
        <f t="shared" si="175"/>
        <v>2015</v>
      </c>
    </row>
    <row r="967" spans="1:25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65"/>
        <v>1.1919999999999999</v>
      </c>
      <c r="P967" s="8">
        <f t="shared" si="166"/>
        <v>49.666666666666664</v>
      </c>
      <c r="Q967" t="str">
        <f t="shared" si="167"/>
        <v>technology</v>
      </c>
      <c r="R967" t="str">
        <f t="shared" si="168"/>
        <v>wearables</v>
      </c>
      <c r="S967">
        <f t="shared" si="169"/>
        <v>20</v>
      </c>
      <c r="T967">
        <f t="shared" si="170"/>
        <v>11</v>
      </c>
      <c r="U967">
        <f t="shared" si="171"/>
        <v>9</v>
      </c>
      <c r="V967" s="12">
        <f t="shared" si="172"/>
        <v>42637.016736111109</v>
      </c>
      <c r="W967" s="12">
        <f t="shared" si="173"/>
        <v>42669.165972222225</v>
      </c>
      <c r="X967" s="17" t="str">
        <f t="shared" si="174"/>
        <v>September</v>
      </c>
      <c r="Y967" t="str">
        <f t="shared" si="175"/>
        <v>2016</v>
      </c>
    </row>
    <row r="968" spans="1:25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65"/>
        <v>14.799999999999999</v>
      </c>
      <c r="P968" s="8">
        <f t="shared" si="166"/>
        <v>59.2</v>
      </c>
      <c r="Q968" t="str">
        <f t="shared" si="167"/>
        <v>technology</v>
      </c>
      <c r="R968" t="str">
        <f t="shared" si="168"/>
        <v>wearables</v>
      </c>
      <c r="S968">
        <f t="shared" si="169"/>
        <v>20</v>
      </c>
      <c r="T968">
        <f t="shared" si="170"/>
        <v>11</v>
      </c>
      <c r="U968">
        <f t="shared" si="171"/>
        <v>9</v>
      </c>
      <c r="V968" s="12">
        <f t="shared" si="172"/>
        <v>42619.635787037041</v>
      </c>
      <c r="W968" s="12">
        <f t="shared" si="173"/>
        <v>42649.635787037041</v>
      </c>
      <c r="X968" s="17" t="str">
        <f t="shared" si="174"/>
        <v>September</v>
      </c>
      <c r="Y968" t="str">
        <f t="shared" si="175"/>
        <v>2016</v>
      </c>
    </row>
    <row r="969" spans="1:25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65"/>
        <v>17.810000000000002</v>
      </c>
      <c r="P969" s="8">
        <f t="shared" si="166"/>
        <v>43.97530864197531</v>
      </c>
      <c r="Q969" t="str">
        <f t="shared" si="167"/>
        <v>technology</v>
      </c>
      <c r="R969" t="str">
        <f t="shared" si="168"/>
        <v>wearables</v>
      </c>
      <c r="S969">
        <f t="shared" si="169"/>
        <v>20</v>
      </c>
      <c r="T969">
        <f t="shared" si="170"/>
        <v>11</v>
      </c>
      <c r="U969">
        <f t="shared" si="171"/>
        <v>9</v>
      </c>
      <c r="V969" s="12">
        <f t="shared" si="172"/>
        <v>42422.254328703704</v>
      </c>
      <c r="W969" s="12">
        <f t="shared" si="173"/>
        <v>42482.21266203704</v>
      </c>
      <c r="X969" s="17" t="str">
        <f t="shared" si="174"/>
        <v>February</v>
      </c>
      <c r="Y969" t="str">
        <f t="shared" si="175"/>
        <v>2016</v>
      </c>
    </row>
    <row r="970" spans="1:25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65"/>
        <v>1.325</v>
      </c>
      <c r="P970" s="8">
        <f t="shared" si="166"/>
        <v>26.5</v>
      </c>
      <c r="Q970" t="str">
        <f t="shared" si="167"/>
        <v>technology</v>
      </c>
      <c r="R970" t="str">
        <f t="shared" si="168"/>
        <v>wearables</v>
      </c>
      <c r="S970">
        <f t="shared" si="169"/>
        <v>20</v>
      </c>
      <c r="T970">
        <f t="shared" si="170"/>
        <v>11</v>
      </c>
      <c r="U970">
        <f t="shared" si="171"/>
        <v>9</v>
      </c>
      <c r="V970" s="12">
        <f t="shared" si="172"/>
        <v>41836.847615740742</v>
      </c>
      <c r="W970" s="12">
        <f t="shared" si="173"/>
        <v>41866.847615740742</v>
      </c>
      <c r="X970" s="17" t="str">
        <f t="shared" si="174"/>
        <v>July</v>
      </c>
      <c r="Y970" t="str">
        <f t="shared" si="175"/>
        <v>2014</v>
      </c>
    </row>
    <row r="971" spans="1:25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65"/>
        <v>46.666666666666664</v>
      </c>
      <c r="P971" s="8">
        <f t="shared" si="166"/>
        <v>1272.7272727272727</v>
      </c>
      <c r="Q971" t="str">
        <f t="shared" si="167"/>
        <v>technology</v>
      </c>
      <c r="R971" t="str">
        <f t="shared" si="168"/>
        <v>wearables</v>
      </c>
      <c r="S971">
        <f t="shared" si="169"/>
        <v>20</v>
      </c>
      <c r="T971">
        <f t="shared" si="170"/>
        <v>11</v>
      </c>
      <c r="U971">
        <f t="shared" si="171"/>
        <v>9</v>
      </c>
      <c r="V971" s="12">
        <f t="shared" si="172"/>
        <v>42742.30332175926</v>
      </c>
      <c r="W971" s="12">
        <f t="shared" si="173"/>
        <v>42775.30332175926</v>
      </c>
      <c r="X971" s="17" t="str">
        <f t="shared" si="174"/>
        <v>January</v>
      </c>
      <c r="Y971" t="str">
        <f t="shared" si="175"/>
        <v>2017</v>
      </c>
    </row>
    <row r="972" spans="1:25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65"/>
        <v>45.92</v>
      </c>
      <c r="P972" s="8">
        <f t="shared" si="166"/>
        <v>164</v>
      </c>
      <c r="Q972" t="str">
        <f t="shared" si="167"/>
        <v>technology</v>
      </c>
      <c r="R972" t="str">
        <f t="shared" si="168"/>
        <v>wearables</v>
      </c>
      <c r="S972">
        <f t="shared" si="169"/>
        <v>20</v>
      </c>
      <c r="T972">
        <f t="shared" si="170"/>
        <v>11</v>
      </c>
      <c r="U972">
        <f t="shared" si="171"/>
        <v>9</v>
      </c>
      <c r="V972" s="12">
        <f t="shared" si="172"/>
        <v>42721.220520833333</v>
      </c>
      <c r="W972" s="12">
        <f t="shared" si="173"/>
        <v>42758.207638888889</v>
      </c>
      <c r="X972" s="17" t="str">
        <f t="shared" si="174"/>
        <v>December</v>
      </c>
      <c r="Y972" t="str">
        <f t="shared" si="175"/>
        <v>2016</v>
      </c>
    </row>
    <row r="973" spans="1:25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65"/>
        <v>0.22599999999999998</v>
      </c>
      <c r="P973" s="8">
        <f t="shared" si="166"/>
        <v>45.2</v>
      </c>
      <c r="Q973" t="str">
        <f t="shared" si="167"/>
        <v>technology</v>
      </c>
      <c r="R973" t="str">
        <f t="shared" si="168"/>
        <v>wearables</v>
      </c>
      <c r="S973">
        <f t="shared" si="169"/>
        <v>20</v>
      </c>
      <c r="T973">
        <f t="shared" si="170"/>
        <v>11</v>
      </c>
      <c r="U973">
        <f t="shared" si="171"/>
        <v>9</v>
      </c>
      <c r="V973" s="12">
        <f t="shared" si="172"/>
        <v>42111.709027777775</v>
      </c>
      <c r="W973" s="12">
        <f t="shared" si="173"/>
        <v>42156.709027777775</v>
      </c>
      <c r="X973" s="17" t="str">
        <f t="shared" si="174"/>
        <v>April</v>
      </c>
      <c r="Y973" t="str">
        <f t="shared" si="175"/>
        <v>2015</v>
      </c>
    </row>
    <row r="974" spans="1:25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65"/>
        <v>34.625</v>
      </c>
      <c r="P974" s="8">
        <f t="shared" si="166"/>
        <v>153.88888888888889</v>
      </c>
      <c r="Q974" t="str">
        <f t="shared" si="167"/>
        <v>technology</v>
      </c>
      <c r="R974" t="str">
        <f t="shared" si="168"/>
        <v>wearables</v>
      </c>
      <c r="S974">
        <f t="shared" si="169"/>
        <v>20</v>
      </c>
      <c r="T974">
        <f t="shared" si="170"/>
        <v>11</v>
      </c>
      <c r="U974">
        <f t="shared" si="171"/>
        <v>9</v>
      </c>
      <c r="V974" s="12">
        <f t="shared" si="172"/>
        <v>41856.865717592591</v>
      </c>
      <c r="W974" s="12">
        <f t="shared" si="173"/>
        <v>41886.290972222225</v>
      </c>
      <c r="X974" s="17" t="str">
        <f t="shared" si="174"/>
        <v>August</v>
      </c>
      <c r="Y974" t="str">
        <f t="shared" si="175"/>
        <v>2014</v>
      </c>
    </row>
    <row r="975" spans="1:25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65"/>
        <v>2.0549999999999997</v>
      </c>
      <c r="P975" s="8">
        <f t="shared" si="166"/>
        <v>51.375</v>
      </c>
      <c r="Q975" t="str">
        <f t="shared" si="167"/>
        <v>technology</v>
      </c>
      <c r="R975" t="str">
        <f t="shared" si="168"/>
        <v>wearables</v>
      </c>
      <c r="S975">
        <f t="shared" si="169"/>
        <v>20</v>
      </c>
      <c r="T975">
        <f t="shared" si="170"/>
        <v>11</v>
      </c>
      <c r="U975">
        <f t="shared" si="171"/>
        <v>9</v>
      </c>
      <c r="V975" s="12">
        <f t="shared" si="172"/>
        <v>42257.014965277776</v>
      </c>
      <c r="W975" s="12">
        <f t="shared" si="173"/>
        <v>42317.056631944448</v>
      </c>
      <c r="X975" s="17" t="str">
        <f t="shared" si="174"/>
        <v>September</v>
      </c>
      <c r="Y975" t="str">
        <f t="shared" si="175"/>
        <v>2015</v>
      </c>
    </row>
    <row r="976" spans="1:25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65"/>
        <v>0.55999999999999994</v>
      </c>
      <c r="P976" s="8">
        <f t="shared" si="166"/>
        <v>93.333333333333329</v>
      </c>
      <c r="Q976" t="str">
        <f t="shared" si="167"/>
        <v>technology</v>
      </c>
      <c r="R976" t="str">
        <f t="shared" si="168"/>
        <v>wearables</v>
      </c>
      <c r="S976">
        <f t="shared" si="169"/>
        <v>20</v>
      </c>
      <c r="T976">
        <f t="shared" si="170"/>
        <v>11</v>
      </c>
      <c r="U976">
        <f t="shared" si="171"/>
        <v>9</v>
      </c>
      <c r="V976" s="12">
        <f t="shared" si="172"/>
        <v>42424.749490740738</v>
      </c>
      <c r="W976" s="12">
        <f t="shared" si="173"/>
        <v>42454.707824074074</v>
      </c>
      <c r="X976" s="17" t="str">
        <f t="shared" si="174"/>
        <v>February</v>
      </c>
      <c r="Y976" t="str">
        <f t="shared" si="175"/>
        <v>2016</v>
      </c>
    </row>
    <row r="977" spans="1:25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65"/>
        <v>2.6069999999999998</v>
      </c>
      <c r="P977" s="8">
        <f t="shared" si="166"/>
        <v>108.625</v>
      </c>
      <c r="Q977" t="str">
        <f t="shared" si="167"/>
        <v>technology</v>
      </c>
      <c r="R977" t="str">
        <f t="shared" si="168"/>
        <v>wearables</v>
      </c>
      <c r="S977">
        <f t="shared" si="169"/>
        <v>20</v>
      </c>
      <c r="T977">
        <f t="shared" si="170"/>
        <v>11</v>
      </c>
      <c r="U977">
        <f t="shared" si="171"/>
        <v>9</v>
      </c>
      <c r="V977" s="12">
        <f t="shared" si="172"/>
        <v>42489.696585648147</v>
      </c>
      <c r="W977" s="12">
        <f t="shared" si="173"/>
        <v>42549.696585648147</v>
      </c>
      <c r="X977" s="17" t="str">
        <f t="shared" si="174"/>
        <v>April</v>
      </c>
      <c r="Y977" t="str">
        <f t="shared" si="175"/>
        <v>2016</v>
      </c>
    </row>
    <row r="978" spans="1:25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65"/>
        <v>1.9259999999999999</v>
      </c>
      <c r="P978" s="8">
        <f t="shared" si="166"/>
        <v>160.5</v>
      </c>
      <c r="Q978" t="str">
        <f t="shared" si="167"/>
        <v>technology</v>
      </c>
      <c r="R978" t="str">
        <f t="shared" si="168"/>
        <v>wearables</v>
      </c>
      <c r="S978">
        <f t="shared" si="169"/>
        <v>20</v>
      </c>
      <c r="T978">
        <f t="shared" si="170"/>
        <v>11</v>
      </c>
      <c r="U978">
        <f t="shared" si="171"/>
        <v>9</v>
      </c>
      <c r="V978" s="12">
        <f t="shared" si="172"/>
        <v>42185.058993055558</v>
      </c>
      <c r="W978" s="12">
        <f t="shared" si="173"/>
        <v>42230.058993055558</v>
      </c>
      <c r="X978" s="17" t="str">
        <f t="shared" si="174"/>
        <v>June</v>
      </c>
      <c r="Y978" t="str">
        <f t="shared" si="175"/>
        <v>2015</v>
      </c>
    </row>
    <row r="979" spans="1:25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65"/>
        <v>33.666666666666664</v>
      </c>
      <c r="P979" s="8">
        <f t="shared" si="166"/>
        <v>75.75</v>
      </c>
      <c r="Q979" t="str">
        <f t="shared" si="167"/>
        <v>technology</v>
      </c>
      <c r="R979" t="str">
        <f t="shared" si="168"/>
        <v>wearables</v>
      </c>
      <c r="S979">
        <f t="shared" si="169"/>
        <v>20</v>
      </c>
      <c r="T979">
        <f t="shared" si="170"/>
        <v>11</v>
      </c>
      <c r="U979">
        <f t="shared" si="171"/>
        <v>9</v>
      </c>
      <c r="V979" s="12">
        <f t="shared" si="172"/>
        <v>42391.942094907412</v>
      </c>
      <c r="W979" s="12">
        <f t="shared" si="173"/>
        <v>42421.942094907412</v>
      </c>
      <c r="X979" s="17" t="str">
        <f t="shared" si="174"/>
        <v>January</v>
      </c>
      <c r="Y979" t="str">
        <f t="shared" si="175"/>
        <v>2016</v>
      </c>
    </row>
    <row r="980" spans="1:25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65"/>
        <v>56.263267182990241</v>
      </c>
      <c r="P980" s="8">
        <f t="shared" si="166"/>
        <v>790.83739837398377</v>
      </c>
      <c r="Q980" t="str">
        <f t="shared" si="167"/>
        <v>technology</v>
      </c>
      <c r="R980" t="str">
        <f t="shared" si="168"/>
        <v>wearables</v>
      </c>
      <c r="S980">
        <f t="shared" si="169"/>
        <v>20</v>
      </c>
      <c r="T980">
        <f t="shared" si="170"/>
        <v>11</v>
      </c>
      <c r="U980">
        <f t="shared" si="171"/>
        <v>9</v>
      </c>
      <c r="V980" s="12">
        <f t="shared" si="172"/>
        <v>42395.309039351851</v>
      </c>
      <c r="W980" s="12">
        <f t="shared" si="173"/>
        <v>42425.309039351851</v>
      </c>
      <c r="X980" s="17" t="str">
        <f t="shared" si="174"/>
        <v>January</v>
      </c>
      <c r="Y980" t="str">
        <f t="shared" si="175"/>
        <v>2016</v>
      </c>
    </row>
    <row r="981" spans="1:25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65"/>
        <v>82.817599999999999</v>
      </c>
      <c r="P981" s="8">
        <f t="shared" si="166"/>
        <v>301.93916666666667</v>
      </c>
      <c r="Q981" t="str">
        <f t="shared" si="167"/>
        <v>technology</v>
      </c>
      <c r="R981" t="str">
        <f t="shared" si="168"/>
        <v>wearables</v>
      </c>
      <c r="S981">
        <f t="shared" si="169"/>
        <v>20</v>
      </c>
      <c r="T981">
        <f t="shared" si="170"/>
        <v>11</v>
      </c>
      <c r="U981">
        <f t="shared" si="171"/>
        <v>9</v>
      </c>
      <c r="V981" s="12">
        <f t="shared" si="172"/>
        <v>42506.416990740734</v>
      </c>
      <c r="W981" s="12">
        <f t="shared" si="173"/>
        <v>42541.790972222225</v>
      </c>
      <c r="X981" s="17" t="str">
        <f t="shared" si="174"/>
        <v>May</v>
      </c>
      <c r="Y981" t="str">
        <f t="shared" si="175"/>
        <v>2016</v>
      </c>
    </row>
    <row r="982" spans="1:25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65"/>
        <v>14.860000000000001</v>
      </c>
      <c r="P982" s="8">
        <f t="shared" si="166"/>
        <v>47.935483870967744</v>
      </c>
      <c r="Q982" t="str">
        <f t="shared" si="167"/>
        <v>technology</v>
      </c>
      <c r="R982" t="str">
        <f t="shared" si="168"/>
        <v>wearables</v>
      </c>
      <c r="S982">
        <f t="shared" si="169"/>
        <v>20</v>
      </c>
      <c r="T982">
        <f t="shared" si="170"/>
        <v>11</v>
      </c>
      <c r="U982">
        <f t="shared" si="171"/>
        <v>9</v>
      </c>
      <c r="V982" s="12">
        <f t="shared" si="172"/>
        <v>41928.904189814813</v>
      </c>
      <c r="W982" s="12">
        <f t="shared" si="173"/>
        <v>41973.945856481485</v>
      </c>
      <c r="X982" s="17" t="str">
        <f t="shared" si="174"/>
        <v>October</v>
      </c>
      <c r="Y982" t="str">
        <f t="shared" si="175"/>
        <v>2014</v>
      </c>
    </row>
    <row r="983" spans="1:25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65"/>
        <v>1.2375123751237513E-2</v>
      </c>
      <c r="P983" s="8">
        <f t="shared" si="166"/>
        <v>2.75</v>
      </c>
      <c r="Q983" t="str">
        <f t="shared" si="167"/>
        <v>technology</v>
      </c>
      <c r="R983" t="str">
        <f t="shared" si="168"/>
        <v>wearables</v>
      </c>
      <c r="S983">
        <f t="shared" si="169"/>
        <v>20</v>
      </c>
      <c r="T983">
        <f t="shared" si="170"/>
        <v>11</v>
      </c>
      <c r="U983">
        <f t="shared" si="171"/>
        <v>9</v>
      </c>
      <c r="V983" s="12">
        <f t="shared" si="172"/>
        <v>41830.947013888886</v>
      </c>
      <c r="W983" s="12">
        <f t="shared" si="173"/>
        <v>41860.947013888886</v>
      </c>
      <c r="X983" s="17" t="str">
        <f t="shared" si="174"/>
        <v>July</v>
      </c>
      <c r="Y983" t="str">
        <f t="shared" si="175"/>
        <v>2014</v>
      </c>
    </row>
    <row r="984" spans="1:25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65"/>
        <v>1.7142857142857144E-2</v>
      </c>
      <c r="P984" s="8">
        <f t="shared" si="166"/>
        <v>1</v>
      </c>
      <c r="Q984" t="str">
        <f t="shared" si="167"/>
        <v>technology</v>
      </c>
      <c r="R984" t="str">
        <f t="shared" si="168"/>
        <v>wearables</v>
      </c>
      <c r="S984">
        <f t="shared" si="169"/>
        <v>20</v>
      </c>
      <c r="T984">
        <f t="shared" si="170"/>
        <v>11</v>
      </c>
      <c r="U984">
        <f t="shared" si="171"/>
        <v>9</v>
      </c>
      <c r="V984" s="12">
        <f t="shared" si="172"/>
        <v>42615.753310185188</v>
      </c>
      <c r="W984" s="12">
        <f t="shared" si="173"/>
        <v>42645.753310185188</v>
      </c>
      <c r="X984" s="17" t="str">
        <f t="shared" si="174"/>
        <v>September</v>
      </c>
      <c r="Y984" t="str">
        <f t="shared" si="175"/>
        <v>2016</v>
      </c>
    </row>
    <row r="985" spans="1:25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65"/>
        <v>29.506136117214709</v>
      </c>
      <c r="P985" s="8">
        <f t="shared" si="166"/>
        <v>171.79329608938548</v>
      </c>
      <c r="Q985" t="str">
        <f t="shared" si="167"/>
        <v>technology</v>
      </c>
      <c r="R985" t="str">
        <f t="shared" si="168"/>
        <v>wearables</v>
      </c>
      <c r="S985">
        <f t="shared" si="169"/>
        <v>20</v>
      </c>
      <c r="T985">
        <f t="shared" si="170"/>
        <v>11</v>
      </c>
      <c r="U985">
        <f t="shared" si="171"/>
        <v>9</v>
      </c>
      <c r="V985" s="12">
        <f t="shared" si="172"/>
        <v>42574.667650462965</v>
      </c>
      <c r="W985" s="12">
        <f t="shared" si="173"/>
        <v>42605.870833333334</v>
      </c>
      <c r="X985" s="17" t="str">
        <f t="shared" si="174"/>
        <v>July</v>
      </c>
      <c r="Y985" t="str">
        <f t="shared" si="175"/>
        <v>2016</v>
      </c>
    </row>
    <row r="986" spans="1:25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65"/>
        <v>1.06</v>
      </c>
      <c r="P986" s="8">
        <f t="shared" si="166"/>
        <v>35.333333333333336</v>
      </c>
      <c r="Q986" t="str">
        <f t="shared" si="167"/>
        <v>technology</v>
      </c>
      <c r="R986" t="str">
        <f t="shared" si="168"/>
        <v>wearables</v>
      </c>
      <c r="S986">
        <f t="shared" si="169"/>
        <v>20</v>
      </c>
      <c r="T986">
        <f t="shared" si="170"/>
        <v>11</v>
      </c>
      <c r="U986">
        <f t="shared" si="171"/>
        <v>9</v>
      </c>
      <c r="V986" s="12">
        <f t="shared" si="172"/>
        <v>42061.11583333333</v>
      </c>
      <c r="W986" s="12">
        <f t="shared" si="173"/>
        <v>42091.074166666673</v>
      </c>
      <c r="X986" s="17" t="str">
        <f t="shared" si="174"/>
        <v>February</v>
      </c>
      <c r="Y986" t="str">
        <f t="shared" si="175"/>
        <v>2015</v>
      </c>
    </row>
    <row r="987" spans="1:25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65"/>
        <v>6.293333333333333</v>
      </c>
      <c r="P987" s="8">
        <f t="shared" si="166"/>
        <v>82.086956521739125</v>
      </c>
      <c r="Q987" t="str">
        <f t="shared" si="167"/>
        <v>technology</v>
      </c>
      <c r="R987" t="str">
        <f t="shared" si="168"/>
        <v>wearables</v>
      </c>
      <c r="S987">
        <f t="shared" si="169"/>
        <v>20</v>
      </c>
      <c r="T987">
        <f t="shared" si="170"/>
        <v>11</v>
      </c>
      <c r="U987">
        <f t="shared" si="171"/>
        <v>9</v>
      </c>
      <c r="V987" s="12">
        <f t="shared" si="172"/>
        <v>42339.967708333337</v>
      </c>
      <c r="W987" s="12">
        <f t="shared" si="173"/>
        <v>42369.958333333328</v>
      </c>
      <c r="X987" s="17" t="str">
        <f t="shared" si="174"/>
        <v>December</v>
      </c>
      <c r="Y987" t="str">
        <f t="shared" si="175"/>
        <v>2015</v>
      </c>
    </row>
    <row r="988" spans="1:25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65"/>
        <v>12.75</v>
      </c>
      <c r="P988" s="8">
        <f t="shared" si="166"/>
        <v>110.8695652173913</v>
      </c>
      <c r="Q988" t="str">
        <f t="shared" si="167"/>
        <v>technology</v>
      </c>
      <c r="R988" t="str">
        <f t="shared" si="168"/>
        <v>wearables</v>
      </c>
      <c r="S988">
        <f t="shared" si="169"/>
        <v>20</v>
      </c>
      <c r="T988">
        <f t="shared" si="170"/>
        <v>11</v>
      </c>
      <c r="U988">
        <f t="shared" si="171"/>
        <v>9</v>
      </c>
      <c r="V988" s="12">
        <f t="shared" si="172"/>
        <v>42324.767361111109</v>
      </c>
      <c r="W988" s="12">
        <f t="shared" si="173"/>
        <v>42379</v>
      </c>
      <c r="X988" s="17" t="str">
        <f t="shared" si="174"/>
        <v>November</v>
      </c>
      <c r="Y988" t="str">
        <f t="shared" si="175"/>
        <v>2015</v>
      </c>
    </row>
    <row r="989" spans="1:25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65"/>
        <v>13.22</v>
      </c>
      <c r="P989" s="8">
        <f t="shared" si="166"/>
        <v>161.21951219512195</v>
      </c>
      <c r="Q989" t="str">
        <f t="shared" si="167"/>
        <v>technology</v>
      </c>
      <c r="R989" t="str">
        <f t="shared" si="168"/>
        <v>wearables</v>
      </c>
      <c r="S989">
        <f t="shared" si="169"/>
        <v>20</v>
      </c>
      <c r="T989">
        <f t="shared" si="170"/>
        <v>11</v>
      </c>
      <c r="U989">
        <f t="shared" si="171"/>
        <v>9</v>
      </c>
      <c r="V989" s="12">
        <f t="shared" si="172"/>
        <v>41773.294560185182</v>
      </c>
      <c r="W989" s="12">
        <f t="shared" si="173"/>
        <v>41813.294560185182</v>
      </c>
      <c r="X989" s="17" t="str">
        <f t="shared" si="174"/>
        <v>May</v>
      </c>
      <c r="Y989" t="str">
        <f t="shared" si="175"/>
        <v>2014</v>
      </c>
    </row>
    <row r="990" spans="1:25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65"/>
        <v>0</v>
      </c>
      <c r="P990" s="8" t="e">
        <f t="shared" si="166"/>
        <v>#DIV/0!</v>
      </c>
      <c r="Q990" t="str">
        <f t="shared" si="167"/>
        <v>technology</v>
      </c>
      <c r="R990" t="str">
        <f t="shared" si="168"/>
        <v>wearables</v>
      </c>
      <c r="S990">
        <f t="shared" si="169"/>
        <v>20</v>
      </c>
      <c r="T990">
        <f t="shared" si="170"/>
        <v>11</v>
      </c>
      <c r="U990">
        <f t="shared" si="171"/>
        <v>9</v>
      </c>
      <c r="V990" s="12">
        <f t="shared" si="172"/>
        <v>42614.356770833328</v>
      </c>
      <c r="W990" s="12">
        <f t="shared" si="173"/>
        <v>42644.356770833328</v>
      </c>
      <c r="X990" s="17" t="str">
        <f t="shared" si="174"/>
        <v>September</v>
      </c>
      <c r="Y990" t="str">
        <f t="shared" si="175"/>
        <v>2016</v>
      </c>
    </row>
    <row r="991" spans="1:25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65"/>
        <v>16.77</v>
      </c>
      <c r="P991" s="8">
        <f t="shared" si="166"/>
        <v>52.40625</v>
      </c>
      <c r="Q991" t="str">
        <f t="shared" si="167"/>
        <v>technology</v>
      </c>
      <c r="R991" t="str">
        <f t="shared" si="168"/>
        <v>wearables</v>
      </c>
      <c r="S991">
        <f t="shared" si="169"/>
        <v>20</v>
      </c>
      <c r="T991">
        <f t="shared" si="170"/>
        <v>11</v>
      </c>
      <c r="U991">
        <f t="shared" si="171"/>
        <v>9</v>
      </c>
      <c r="V991" s="12">
        <f t="shared" si="172"/>
        <v>42611.933969907404</v>
      </c>
      <c r="W991" s="12">
        <f t="shared" si="173"/>
        <v>42641.933969907404</v>
      </c>
      <c r="X991" s="17" t="str">
        <f t="shared" si="174"/>
        <v>August</v>
      </c>
      <c r="Y991" t="str">
        <f t="shared" si="175"/>
        <v>2016</v>
      </c>
    </row>
    <row r="992" spans="1:25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65"/>
        <v>0.104</v>
      </c>
      <c r="P992" s="8">
        <f t="shared" si="166"/>
        <v>13</v>
      </c>
      <c r="Q992" t="str">
        <f t="shared" si="167"/>
        <v>technology</v>
      </c>
      <c r="R992" t="str">
        <f t="shared" si="168"/>
        <v>wearables</v>
      </c>
      <c r="S992">
        <f t="shared" si="169"/>
        <v>20</v>
      </c>
      <c r="T992">
        <f t="shared" si="170"/>
        <v>11</v>
      </c>
      <c r="U992">
        <f t="shared" si="171"/>
        <v>9</v>
      </c>
      <c r="V992" s="12">
        <f t="shared" si="172"/>
        <v>41855.784305555557</v>
      </c>
      <c r="W992" s="12">
        <f t="shared" si="173"/>
        <v>41885.784305555557</v>
      </c>
      <c r="X992" s="17" t="str">
        <f t="shared" si="174"/>
        <v>August</v>
      </c>
      <c r="Y992" t="str">
        <f t="shared" si="175"/>
        <v>2014</v>
      </c>
    </row>
    <row r="993" spans="1:25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65"/>
        <v>4.24</v>
      </c>
      <c r="P993" s="8">
        <f t="shared" si="166"/>
        <v>30.285714285714285</v>
      </c>
      <c r="Q993" t="str">
        <f t="shared" si="167"/>
        <v>technology</v>
      </c>
      <c r="R993" t="str">
        <f t="shared" si="168"/>
        <v>wearables</v>
      </c>
      <c r="S993">
        <f t="shared" si="169"/>
        <v>20</v>
      </c>
      <c r="T993">
        <f t="shared" si="170"/>
        <v>11</v>
      </c>
      <c r="U993">
        <f t="shared" si="171"/>
        <v>9</v>
      </c>
      <c r="V993" s="12">
        <f t="shared" si="172"/>
        <v>42538.75680555556</v>
      </c>
      <c r="W993" s="12">
        <f t="shared" si="173"/>
        <v>42563.785416666666</v>
      </c>
      <c r="X993" s="17" t="str">
        <f t="shared" si="174"/>
        <v>June</v>
      </c>
      <c r="Y993" t="str">
        <f t="shared" si="175"/>
        <v>2016</v>
      </c>
    </row>
    <row r="994" spans="1:25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65"/>
        <v>0.46699999999999997</v>
      </c>
      <c r="P994" s="8">
        <f t="shared" si="166"/>
        <v>116.75</v>
      </c>
      <c r="Q994" t="str">
        <f t="shared" si="167"/>
        <v>technology</v>
      </c>
      <c r="R994" t="str">
        <f t="shared" si="168"/>
        <v>wearables</v>
      </c>
      <c r="S994">
        <f t="shared" si="169"/>
        <v>20</v>
      </c>
      <c r="T994">
        <f t="shared" si="170"/>
        <v>11</v>
      </c>
      <c r="U994">
        <f t="shared" si="171"/>
        <v>9</v>
      </c>
      <c r="V994" s="12">
        <f t="shared" si="172"/>
        <v>42437.924988425926</v>
      </c>
      <c r="W994" s="12">
        <f t="shared" si="173"/>
        <v>42497.883321759262</v>
      </c>
      <c r="X994" s="17" t="str">
        <f t="shared" si="174"/>
        <v>March</v>
      </c>
      <c r="Y994" t="str">
        <f t="shared" si="175"/>
        <v>2016</v>
      </c>
    </row>
    <row r="995" spans="1:25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65"/>
        <v>25.087142857142858</v>
      </c>
      <c r="P995" s="8">
        <f t="shared" si="166"/>
        <v>89.59693877551021</v>
      </c>
      <c r="Q995" t="str">
        <f t="shared" si="167"/>
        <v>technology</v>
      </c>
      <c r="R995" t="str">
        <f t="shared" si="168"/>
        <v>wearables</v>
      </c>
      <c r="S995">
        <f t="shared" si="169"/>
        <v>20</v>
      </c>
      <c r="T995">
        <f t="shared" si="170"/>
        <v>11</v>
      </c>
      <c r="U995">
        <f t="shared" si="171"/>
        <v>9</v>
      </c>
      <c r="V995" s="12">
        <f t="shared" si="172"/>
        <v>42652.964907407411</v>
      </c>
      <c r="W995" s="12">
        <f t="shared" si="173"/>
        <v>42686.208333333328</v>
      </c>
      <c r="X995" s="17" t="str">
        <f t="shared" si="174"/>
        <v>October</v>
      </c>
      <c r="Y995" t="str">
        <f t="shared" si="175"/>
        <v>2016</v>
      </c>
    </row>
    <row r="996" spans="1:25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65"/>
        <v>2.3345000000000002</v>
      </c>
      <c r="P996" s="8">
        <f t="shared" si="166"/>
        <v>424.45454545454544</v>
      </c>
      <c r="Q996" t="str">
        <f t="shared" si="167"/>
        <v>technology</v>
      </c>
      <c r="R996" t="str">
        <f t="shared" si="168"/>
        <v>wearables</v>
      </c>
      <c r="S996">
        <f t="shared" si="169"/>
        <v>20</v>
      </c>
      <c r="T996">
        <f t="shared" si="170"/>
        <v>11</v>
      </c>
      <c r="U996">
        <f t="shared" si="171"/>
        <v>9</v>
      </c>
      <c r="V996" s="12">
        <f t="shared" si="172"/>
        <v>41921.263078703705</v>
      </c>
      <c r="W996" s="12">
        <f t="shared" si="173"/>
        <v>41973.957638888889</v>
      </c>
      <c r="X996" s="17" t="str">
        <f t="shared" si="174"/>
        <v>October</v>
      </c>
      <c r="Y996" t="str">
        <f t="shared" si="175"/>
        <v>2014</v>
      </c>
    </row>
    <row r="997" spans="1:25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65"/>
        <v>7.26</v>
      </c>
      <c r="P997" s="8">
        <f t="shared" si="166"/>
        <v>80.666666666666671</v>
      </c>
      <c r="Q997" t="str">
        <f t="shared" si="167"/>
        <v>technology</v>
      </c>
      <c r="R997" t="str">
        <f t="shared" si="168"/>
        <v>wearables</v>
      </c>
      <c r="S997">
        <f t="shared" si="169"/>
        <v>20</v>
      </c>
      <c r="T997">
        <f t="shared" si="170"/>
        <v>11</v>
      </c>
      <c r="U997">
        <f t="shared" si="171"/>
        <v>9</v>
      </c>
      <c r="V997" s="12">
        <f t="shared" si="172"/>
        <v>41947.940740740742</v>
      </c>
      <c r="W997" s="12">
        <f t="shared" si="173"/>
        <v>41972.666666666672</v>
      </c>
      <c r="X997" s="17" t="str">
        <f t="shared" si="174"/>
        <v>November</v>
      </c>
      <c r="Y997" t="str">
        <f t="shared" si="175"/>
        <v>2014</v>
      </c>
    </row>
    <row r="998" spans="1:25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65"/>
        <v>1.625</v>
      </c>
      <c r="P998" s="8">
        <f t="shared" si="166"/>
        <v>13</v>
      </c>
      <c r="Q998" t="str">
        <f t="shared" si="167"/>
        <v>technology</v>
      </c>
      <c r="R998" t="str">
        <f t="shared" si="168"/>
        <v>wearables</v>
      </c>
      <c r="S998">
        <f t="shared" si="169"/>
        <v>20</v>
      </c>
      <c r="T998">
        <f t="shared" si="170"/>
        <v>11</v>
      </c>
      <c r="U998">
        <f t="shared" si="171"/>
        <v>9</v>
      </c>
      <c r="V998" s="12">
        <f t="shared" si="172"/>
        <v>41817.866435185184</v>
      </c>
      <c r="W998" s="12">
        <f t="shared" si="173"/>
        <v>41847.643750000003</v>
      </c>
      <c r="X998" s="17" t="str">
        <f t="shared" si="174"/>
        <v>June</v>
      </c>
      <c r="Y998" t="str">
        <f t="shared" si="175"/>
        <v>2014</v>
      </c>
    </row>
    <row r="999" spans="1:25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65"/>
        <v>1.3</v>
      </c>
      <c r="P999" s="8">
        <f t="shared" si="166"/>
        <v>8.125</v>
      </c>
      <c r="Q999" t="str">
        <f t="shared" si="167"/>
        <v>technology</v>
      </c>
      <c r="R999" t="str">
        <f t="shared" si="168"/>
        <v>wearables</v>
      </c>
      <c r="S999">
        <f t="shared" si="169"/>
        <v>20</v>
      </c>
      <c r="T999">
        <f t="shared" si="170"/>
        <v>11</v>
      </c>
      <c r="U999">
        <f t="shared" si="171"/>
        <v>9</v>
      </c>
      <c r="V999" s="12">
        <f t="shared" si="172"/>
        <v>41941.10297453704</v>
      </c>
      <c r="W999" s="12">
        <f t="shared" si="173"/>
        <v>41971.144641203704</v>
      </c>
      <c r="X999" s="17" t="str">
        <f t="shared" si="174"/>
        <v>October</v>
      </c>
      <c r="Y999" t="str">
        <f t="shared" si="175"/>
        <v>2014</v>
      </c>
    </row>
    <row r="1000" spans="1:25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65"/>
        <v>58.558333333333337</v>
      </c>
      <c r="P1000" s="8">
        <f t="shared" si="166"/>
        <v>153.42794759825327</v>
      </c>
      <c r="Q1000" t="str">
        <f t="shared" si="167"/>
        <v>technology</v>
      </c>
      <c r="R1000" t="str">
        <f t="shared" si="168"/>
        <v>wearables</v>
      </c>
      <c r="S1000">
        <f t="shared" si="169"/>
        <v>20</v>
      </c>
      <c r="T1000">
        <f t="shared" si="170"/>
        <v>11</v>
      </c>
      <c r="U1000">
        <f t="shared" si="171"/>
        <v>9</v>
      </c>
      <c r="V1000" s="12">
        <f t="shared" si="172"/>
        <v>42282.168993055559</v>
      </c>
      <c r="W1000" s="12">
        <f t="shared" si="173"/>
        <v>42327.210659722223</v>
      </c>
      <c r="X1000" s="17" t="str">
        <f t="shared" si="174"/>
        <v>October</v>
      </c>
      <c r="Y1000" t="str">
        <f t="shared" si="175"/>
        <v>2015</v>
      </c>
    </row>
    <row r="1001" spans="1:25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65"/>
        <v>7.7886666666666677</v>
      </c>
      <c r="P1001" s="8">
        <f t="shared" si="166"/>
        <v>292.07499999999999</v>
      </c>
      <c r="Q1001" t="str">
        <f t="shared" si="167"/>
        <v>technology</v>
      </c>
      <c r="R1001" t="str">
        <f t="shared" si="168"/>
        <v>wearables</v>
      </c>
      <c r="S1001">
        <f t="shared" si="169"/>
        <v>20</v>
      </c>
      <c r="T1001">
        <f t="shared" si="170"/>
        <v>11</v>
      </c>
      <c r="U1001">
        <f t="shared" si="171"/>
        <v>9</v>
      </c>
      <c r="V1001" s="12">
        <f t="shared" si="172"/>
        <v>41926.29965277778</v>
      </c>
      <c r="W1001" s="12">
        <f t="shared" si="173"/>
        <v>41956.334722222222</v>
      </c>
      <c r="X1001" s="17" t="str">
        <f t="shared" si="174"/>
        <v>October</v>
      </c>
      <c r="Y1001" t="str">
        <f t="shared" si="175"/>
        <v>2014</v>
      </c>
    </row>
    <row r="1002" spans="1:25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65"/>
        <v>2.2157147647256061</v>
      </c>
      <c r="P1002" s="8">
        <f t="shared" si="166"/>
        <v>3304</v>
      </c>
      <c r="Q1002" t="str">
        <f t="shared" si="167"/>
        <v>technology</v>
      </c>
      <c r="R1002" t="str">
        <f t="shared" si="168"/>
        <v>wearables</v>
      </c>
      <c r="S1002">
        <f t="shared" si="169"/>
        <v>20</v>
      </c>
      <c r="T1002">
        <f t="shared" si="170"/>
        <v>11</v>
      </c>
      <c r="U1002">
        <f t="shared" si="171"/>
        <v>9</v>
      </c>
      <c r="V1002" s="12">
        <f t="shared" si="172"/>
        <v>42749.059722222228</v>
      </c>
      <c r="W1002" s="12">
        <f t="shared" si="173"/>
        <v>42809.018055555556</v>
      </c>
      <c r="X1002" s="17" t="str">
        <f t="shared" si="174"/>
        <v>January</v>
      </c>
      <c r="Y1002" t="str">
        <f t="shared" si="175"/>
        <v>2017</v>
      </c>
    </row>
    <row r="1003" spans="1:25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65"/>
        <v>104</v>
      </c>
      <c r="P1003" s="8">
        <f t="shared" si="166"/>
        <v>1300</v>
      </c>
      <c r="Q1003" t="str">
        <f t="shared" si="167"/>
        <v>technology</v>
      </c>
      <c r="R1003" t="str">
        <f t="shared" si="168"/>
        <v>wearables</v>
      </c>
      <c r="S1003">
        <f t="shared" si="169"/>
        <v>20</v>
      </c>
      <c r="T1003">
        <f t="shared" si="170"/>
        <v>11</v>
      </c>
      <c r="U1003">
        <f t="shared" si="171"/>
        <v>9</v>
      </c>
      <c r="V1003" s="12">
        <f t="shared" si="172"/>
        <v>42720.720057870371</v>
      </c>
      <c r="W1003" s="12">
        <f t="shared" si="173"/>
        <v>42765.720057870371</v>
      </c>
      <c r="X1003" s="17" t="str">
        <f t="shared" si="174"/>
        <v>December</v>
      </c>
      <c r="Y1003" t="str">
        <f t="shared" si="175"/>
        <v>2016</v>
      </c>
    </row>
    <row r="1004" spans="1:25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65"/>
        <v>29.6029602960296</v>
      </c>
      <c r="P1004" s="8">
        <f t="shared" si="166"/>
        <v>134.54545454545453</v>
      </c>
      <c r="Q1004" t="str">
        <f t="shared" si="167"/>
        <v>technology</v>
      </c>
      <c r="R1004" t="str">
        <f t="shared" si="168"/>
        <v>wearables</v>
      </c>
      <c r="S1004">
        <f t="shared" si="169"/>
        <v>20</v>
      </c>
      <c r="T1004">
        <f t="shared" si="170"/>
        <v>11</v>
      </c>
      <c r="U1004">
        <f t="shared" si="171"/>
        <v>9</v>
      </c>
      <c r="V1004" s="12">
        <f t="shared" si="172"/>
        <v>42325.684189814812</v>
      </c>
      <c r="W1004" s="12">
        <f t="shared" si="173"/>
        <v>42355.249305555553</v>
      </c>
      <c r="X1004" s="17" t="str">
        <f t="shared" si="174"/>
        <v>November</v>
      </c>
      <c r="Y1004" t="str">
        <f t="shared" si="175"/>
        <v>2015</v>
      </c>
    </row>
    <row r="1005" spans="1:25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65"/>
        <v>16.055</v>
      </c>
      <c r="P1005" s="8">
        <f t="shared" si="166"/>
        <v>214.06666666666666</v>
      </c>
      <c r="Q1005" t="str">
        <f t="shared" si="167"/>
        <v>technology</v>
      </c>
      <c r="R1005" t="str">
        <f t="shared" si="168"/>
        <v>wearables</v>
      </c>
      <c r="S1005">
        <f t="shared" si="169"/>
        <v>20</v>
      </c>
      <c r="T1005">
        <f t="shared" si="170"/>
        <v>11</v>
      </c>
      <c r="U1005">
        <f t="shared" si="171"/>
        <v>9</v>
      </c>
      <c r="V1005" s="12">
        <f t="shared" si="172"/>
        <v>42780.709039351852</v>
      </c>
      <c r="W1005" s="12">
        <f t="shared" si="173"/>
        <v>42810.667372685188</v>
      </c>
      <c r="X1005" s="17" t="str">
        <f t="shared" si="174"/>
        <v>February</v>
      </c>
      <c r="Y1005" t="str">
        <f t="shared" si="175"/>
        <v>2017</v>
      </c>
    </row>
    <row r="1006" spans="1:25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65"/>
        <v>82.207999999999998</v>
      </c>
      <c r="P1006" s="8">
        <f t="shared" si="166"/>
        <v>216.33684210526314</v>
      </c>
      <c r="Q1006" t="str">
        <f t="shared" si="167"/>
        <v>technology</v>
      </c>
      <c r="R1006" t="str">
        <f t="shared" si="168"/>
        <v>wearables</v>
      </c>
      <c r="S1006">
        <f t="shared" si="169"/>
        <v>20</v>
      </c>
      <c r="T1006">
        <f t="shared" si="170"/>
        <v>11</v>
      </c>
      <c r="U1006">
        <f t="shared" si="171"/>
        <v>9</v>
      </c>
      <c r="V1006" s="12">
        <f t="shared" si="172"/>
        <v>42388.708645833336</v>
      </c>
      <c r="W1006" s="12">
        <f t="shared" si="173"/>
        <v>42418.708645833336</v>
      </c>
      <c r="X1006" s="17" t="str">
        <f t="shared" si="174"/>
        <v>January</v>
      </c>
      <c r="Y1006" t="str">
        <f t="shared" si="175"/>
        <v>2016</v>
      </c>
    </row>
    <row r="1007" spans="1:25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65"/>
        <v>75.051000000000002</v>
      </c>
      <c r="P1007" s="8">
        <f t="shared" si="166"/>
        <v>932.31055900621118</v>
      </c>
      <c r="Q1007" t="str">
        <f t="shared" si="167"/>
        <v>technology</v>
      </c>
      <c r="R1007" t="str">
        <f t="shared" si="168"/>
        <v>wearables</v>
      </c>
      <c r="S1007">
        <f t="shared" si="169"/>
        <v>20</v>
      </c>
      <c r="T1007">
        <f t="shared" si="170"/>
        <v>11</v>
      </c>
      <c r="U1007">
        <f t="shared" si="171"/>
        <v>9</v>
      </c>
      <c r="V1007" s="12">
        <f t="shared" si="172"/>
        <v>42276.624803240738</v>
      </c>
      <c r="W1007" s="12">
        <f t="shared" si="173"/>
        <v>42307.624803240738</v>
      </c>
      <c r="X1007" s="17" t="str">
        <f t="shared" si="174"/>
        <v>September</v>
      </c>
      <c r="Y1007" t="str">
        <f t="shared" si="175"/>
        <v>2015</v>
      </c>
    </row>
    <row r="1008" spans="1:25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65"/>
        <v>5.8500000000000005</v>
      </c>
      <c r="P1008" s="8">
        <f t="shared" si="166"/>
        <v>29.25</v>
      </c>
      <c r="Q1008" t="str">
        <f t="shared" si="167"/>
        <v>technology</v>
      </c>
      <c r="R1008" t="str">
        <f t="shared" si="168"/>
        <v>wearables</v>
      </c>
      <c r="S1008">
        <f t="shared" si="169"/>
        <v>20</v>
      </c>
      <c r="T1008">
        <f t="shared" si="170"/>
        <v>11</v>
      </c>
      <c r="U1008">
        <f t="shared" si="171"/>
        <v>9</v>
      </c>
      <c r="V1008" s="12">
        <f t="shared" si="172"/>
        <v>41977.040185185186</v>
      </c>
      <c r="W1008" s="12">
        <f t="shared" si="173"/>
        <v>41985.299305555556</v>
      </c>
      <c r="X1008" s="17" t="str">
        <f t="shared" si="174"/>
        <v>December</v>
      </c>
      <c r="Y1008" t="str">
        <f t="shared" si="175"/>
        <v>2014</v>
      </c>
    </row>
    <row r="1009" spans="1:25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65"/>
        <v>44.32</v>
      </c>
      <c r="P1009" s="8">
        <f t="shared" si="166"/>
        <v>174.94736842105263</v>
      </c>
      <c r="Q1009" t="str">
        <f t="shared" si="167"/>
        <v>technology</v>
      </c>
      <c r="R1009" t="str">
        <f t="shared" si="168"/>
        <v>wearables</v>
      </c>
      <c r="S1009">
        <f t="shared" si="169"/>
        <v>20</v>
      </c>
      <c r="T1009">
        <f t="shared" si="170"/>
        <v>11</v>
      </c>
      <c r="U1009">
        <f t="shared" si="171"/>
        <v>9</v>
      </c>
      <c r="V1009" s="12">
        <f t="shared" si="172"/>
        <v>42676.583599537036</v>
      </c>
      <c r="W1009" s="12">
        <f t="shared" si="173"/>
        <v>42718.6252662037</v>
      </c>
      <c r="X1009" s="17" t="str">
        <f t="shared" si="174"/>
        <v>November</v>
      </c>
      <c r="Y1009" t="str">
        <f t="shared" si="175"/>
        <v>2016</v>
      </c>
    </row>
    <row r="1010" spans="1:25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65"/>
        <v>0.26737967914438499</v>
      </c>
      <c r="P1010" s="8">
        <f t="shared" si="166"/>
        <v>250</v>
      </c>
      <c r="Q1010" t="str">
        <f t="shared" si="167"/>
        <v>technology</v>
      </c>
      <c r="R1010" t="str">
        <f t="shared" si="168"/>
        <v>wearables</v>
      </c>
      <c r="S1010">
        <f t="shared" si="169"/>
        <v>20</v>
      </c>
      <c r="T1010">
        <f t="shared" si="170"/>
        <v>11</v>
      </c>
      <c r="U1010">
        <f t="shared" si="171"/>
        <v>9</v>
      </c>
      <c r="V1010" s="12">
        <f t="shared" si="172"/>
        <v>42702.809201388889</v>
      </c>
      <c r="W1010" s="12">
        <f t="shared" si="173"/>
        <v>42732.809201388889</v>
      </c>
      <c r="X1010" s="17" t="str">
        <f t="shared" si="174"/>
        <v>November</v>
      </c>
      <c r="Y1010" t="str">
        <f t="shared" si="175"/>
        <v>2016</v>
      </c>
    </row>
    <row r="1011" spans="1:25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65"/>
        <v>13.13</v>
      </c>
      <c r="P1011" s="8">
        <f t="shared" si="166"/>
        <v>65</v>
      </c>
      <c r="Q1011" t="str">
        <f t="shared" si="167"/>
        <v>technology</v>
      </c>
      <c r="R1011" t="str">
        <f t="shared" si="168"/>
        <v>wearables</v>
      </c>
      <c r="S1011">
        <f t="shared" si="169"/>
        <v>20</v>
      </c>
      <c r="T1011">
        <f t="shared" si="170"/>
        <v>11</v>
      </c>
      <c r="U1011">
        <f t="shared" si="171"/>
        <v>9</v>
      </c>
      <c r="V1011" s="12">
        <f t="shared" si="172"/>
        <v>42510.604699074072</v>
      </c>
      <c r="W1011" s="12">
        <f t="shared" si="173"/>
        <v>42540.604699074072</v>
      </c>
      <c r="X1011" s="17" t="str">
        <f t="shared" si="174"/>
        <v>May</v>
      </c>
      <c r="Y1011" t="str">
        <f t="shared" si="175"/>
        <v>2016</v>
      </c>
    </row>
    <row r="1012" spans="1:25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65"/>
        <v>0.19088937093275488</v>
      </c>
      <c r="P1012" s="8">
        <f t="shared" si="166"/>
        <v>55</v>
      </c>
      <c r="Q1012" t="str">
        <f t="shared" si="167"/>
        <v>technology</v>
      </c>
      <c r="R1012" t="str">
        <f t="shared" si="168"/>
        <v>wearables</v>
      </c>
      <c r="S1012">
        <f t="shared" si="169"/>
        <v>20</v>
      </c>
      <c r="T1012">
        <f t="shared" si="170"/>
        <v>11</v>
      </c>
      <c r="U1012">
        <f t="shared" si="171"/>
        <v>9</v>
      </c>
      <c r="V1012" s="12">
        <f t="shared" si="172"/>
        <v>42561.829421296294</v>
      </c>
      <c r="W1012" s="12">
        <f t="shared" si="173"/>
        <v>42618.124305555553</v>
      </c>
      <c r="X1012" s="17" t="str">
        <f t="shared" si="174"/>
        <v>July</v>
      </c>
      <c r="Y1012" t="str">
        <f t="shared" si="175"/>
        <v>2016</v>
      </c>
    </row>
    <row r="1013" spans="1:25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65"/>
        <v>0.375</v>
      </c>
      <c r="P1013" s="8">
        <f t="shared" si="166"/>
        <v>75</v>
      </c>
      <c r="Q1013" t="str">
        <f t="shared" si="167"/>
        <v>technology</v>
      </c>
      <c r="R1013" t="str">
        <f t="shared" si="168"/>
        <v>wearables</v>
      </c>
      <c r="S1013">
        <f t="shared" si="169"/>
        <v>20</v>
      </c>
      <c r="T1013">
        <f t="shared" si="170"/>
        <v>11</v>
      </c>
      <c r="U1013">
        <f t="shared" si="171"/>
        <v>9</v>
      </c>
      <c r="V1013" s="12">
        <f t="shared" si="172"/>
        <v>41946.898090277777</v>
      </c>
      <c r="W1013" s="12">
        <f t="shared" si="173"/>
        <v>41991.898090277777</v>
      </c>
      <c r="X1013" s="17" t="str">
        <f t="shared" si="174"/>
        <v>November</v>
      </c>
      <c r="Y1013" t="str">
        <f t="shared" si="175"/>
        <v>2014</v>
      </c>
    </row>
    <row r="1014" spans="1:25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65"/>
        <v>21535.021000000001</v>
      </c>
      <c r="P1014" s="8">
        <f t="shared" si="166"/>
        <v>1389.3561935483872</v>
      </c>
      <c r="Q1014" t="str">
        <f t="shared" si="167"/>
        <v>technology</v>
      </c>
      <c r="R1014" t="str">
        <f t="shared" si="168"/>
        <v>wearables</v>
      </c>
      <c r="S1014">
        <f t="shared" si="169"/>
        <v>20</v>
      </c>
      <c r="T1014">
        <f t="shared" si="170"/>
        <v>11</v>
      </c>
      <c r="U1014">
        <f t="shared" si="171"/>
        <v>9</v>
      </c>
      <c r="V1014" s="12">
        <f t="shared" si="172"/>
        <v>42714.440416666665</v>
      </c>
      <c r="W1014" s="12">
        <f t="shared" si="173"/>
        <v>42759.440416666665</v>
      </c>
      <c r="X1014" s="17" t="str">
        <f t="shared" si="174"/>
        <v>December</v>
      </c>
      <c r="Y1014" t="str">
        <f t="shared" si="175"/>
        <v>2016</v>
      </c>
    </row>
    <row r="1015" spans="1:25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65"/>
        <v>34.527999999999999</v>
      </c>
      <c r="P1015" s="8">
        <f t="shared" si="166"/>
        <v>95.911111111111111</v>
      </c>
      <c r="Q1015" t="str">
        <f t="shared" si="167"/>
        <v>technology</v>
      </c>
      <c r="R1015" t="str">
        <f t="shared" si="168"/>
        <v>wearables</v>
      </c>
      <c r="S1015">
        <f t="shared" si="169"/>
        <v>20</v>
      </c>
      <c r="T1015">
        <f t="shared" si="170"/>
        <v>11</v>
      </c>
      <c r="U1015">
        <f t="shared" si="171"/>
        <v>9</v>
      </c>
      <c r="V1015" s="12">
        <f t="shared" si="172"/>
        <v>42339.833981481483</v>
      </c>
      <c r="W1015" s="12">
        <f t="shared" si="173"/>
        <v>42367.833333333328</v>
      </c>
      <c r="X1015" s="17" t="str">
        <f t="shared" si="174"/>
        <v>December</v>
      </c>
      <c r="Y1015" t="str">
        <f t="shared" si="175"/>
        <v>2015</v>
      </c>
    </row>
    <row r="1016" spans="1:25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65"/>
        <v>30.599999999999998</v>
      </c>
      <c r="P1016" s="8">
        <f t="shared" si="166"/>
        <v>191.25</v>
      </c>
      <c r="Q1016" t="str">
        <f t="shared" si="167"/>
        <v>technology</v>
      </c>
      <c r="R1016" t="str">
        <f t="shared" si="168"/>
        <v>wearables</v>
      </c>
      <c r="S1016">
        <f t="shared" si="169"/>
        <v>20</v>
      </c>
      <c r="T1016">
        <f t="shared" si="170"/>
        <v>11</v>
      </c>
      <c r="U1016">
        <f t="shared" si="171"/>
        <v>9</v>
      </c>
      <c r="V1016" s="12">
        <f t="shared" si="172"/>
        <v>41955.002488425926</v>
      </c>
      <c r="W1016" s="12">
        <f t="shared" si="173"/>
        <v>42005.002488425926</v>
      </c>
      <c r="X1016" s="17" t="str">
        <f t="shared" si="174"/>
        <v>November</v>
      </c>
      <c r="Y1016" t="str">
        <f t="shared" si="175"/>
        <v>2014</v>
      </c>
    </row>
    <row r="1017" spans="1:25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65"/>
        <v>2.666666666666667</v>
      </c>
      <c r="P1017" s="8">
        <f t="shared" si="166"/>
        <v>40</v>
      </c>
      <c r="Q1017" t="str">
        <f t="shared" si="167"/>
        <v>technology</v>
      </c>
      <c r="R1017" t="str">
        <f t="shared" si="168"/>
        <v>wearables</v>
      </c>
      <c r="S1017">
        <f t="shared" si="169"/>
        <v>20</v>
      </c>
      <c r="T1017">
        <f t="shared" si="170"/>
        <v>11</v>
      </c>
      <c r="U1017">
        <f t="shared" si="171"/>
        <v>9</v>
      </c>
      <c r="V1017" s="12">
        <f t="shared" si="172"/>
        <v>42303.878414351857</v>
      </c>
      <c r="W1017" s="12">
        <f t="shared" si="173"/>
        <v>42333.920081018514</v>
      </c>
      <c r="X1017" s="17" t="str">
        <f t="shared" si="174"/>
        <v>October</v>
      </c>
      <c r="Y1017" t="str">
        <f t="shared" si="175"/>
        <v>2015</v>
      </c>
    </row>
    <row r="1018" spans="1:25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65"/>
        <v>2.8420000000000001</v>
      </c>
      <c r="P1018" s="8">
        <f t="shared" si="166"/>
        <v>74.78947368421052</v>
      </c>
      <c r="Q1018" t="str">
        <f t="shared" si="167"/>
        <v>technology</v>
      </c>
      <c r="R1018" t="str">
        <f t="shared" si="168"/>
        <v>wearables</v>
      </c>
      <c r="S1018">
        <f t="shared" si="169"/>
        <v>20</v>
      </c>
      <c r="T1018">
        <f t="shared" si="170"/>
        <v>11</v>
      </c>
      <c r="U1018">
        <f t="shared" si="171"/>
        <v>9</v>
      </c>
      <c r="V1018" s="12">
        <f t="shared" si="172"/>
        <v>42422.107129629629</v>
      </c>
      <c r="W1018" s="12">
        <f t="shared" si="173"/>
        <v>42467.065462962957</v>
      </c>
      <c r="X1018" s="17" t="str">
        <f t="shared" si="174"/>
        <v>February</v>
      </c>
      <c r="Y1018" t="str">
        <f t="shared" si="175"/>
        <v>2016</v>
      </c>
    </row>
    <row r="1019" spans="1:25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65"/>
        <v>22.878799999999998</v>
      </c>
      <c r="P1019" s="8">
        <f t="shared" si="166"/>
        <v>161.11830985915492</v>
      </c>
      <c r="Q1019" t="str">
        <f t="shared" si="167"/>
        <v>technology</v>
      </c>
      <c r="R1019" t="str">
        <f t="shared" si="168"/>
        <v>wearables</v>
      </c>
      <c r="S1019">
        <f t="shared" si="169"/>
        <v>20</v>
      </c>
      <c r="T1019">
        <f t="shared" si="170"/>
        <v>11</v>
      </c>
      <c r="U1019">
        <f t="shared" si="171"/>
        <v>9</v>
      </c>
      <c r="V1019" s="12">
        <f t="shared" si="172"/>
        <v>42289.675173611111</v>
      </c>
      <c r="W1019" s="12">
        <f t="shared" si="173"/>
        <v>42329.716840277775</v>
      </c>
      <c r="X1019" s="17" t="str">
        <f t="shared" si="174"/>
        <v>October</v>
      </c>
      <c r="Y1019" t="str">
        <f t="shared" si="175"/>
        <v>2015</v>
      </c>
    </row>
    <row r="1020" spans="1:25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65"/>
        <v>3.105</v>
      </c>
      <c r="P1020" s="8">
        <f t="shared" si="166"/>
        <v>88.714285714285708</v>
      </c>
      <c r="Q1020" t="str">
        <f t="shared" si="167"/>
        <v>technology</v>
      </c>
      <c r="R1020" t="str">
        <f t="shared" si="168"/>
        <v>wearables</v>
      </c>
      <c r="S1020">
        <f t="shared" si="169"/>
        <v>20</v>
      </c>
      <c r="T1020">
        <f t="shared" si="170"/>
        <v>11</v>
      </c>
      <c r="U1020">
        <f t="shared" si="171"/>
        <v>9</v>
      </c>
      <c r="V1020" s="12">
        <f t="shared" si="172"/>
        <v>42535.492280092592</v>
      </c>
      <c r="W1020" s="12">
        <f t="shared" si="173"/>
        <v>42565.492280092592</v>
      </c>
      <c r="X1020" s="17" t="str">
        <f t="shared" si="174"/>
        <v>June</v>
      </c>
      <c r="Y1020" t="str">
        <f t="shared" si="175"/>
        <v>2016</v>
      </c>
    </row>
    <row r="1021" spans="1:25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65"/>
        <v>47.333333333333336</v>
      </c>
      <c r="P1021" s="8">
        <f t="shared" si="166"/>
        <v>53.25</v>
      </c>
      <c r="Q1021" t="str">
        <f t="shared" si="167"/>
        <v>technology</v>
      </c>
      <c r="R1021" t="str">
        <f t="shared" si="168"/>
        <v>wearables</v>
      </c>
      <c r="S1021">
        <f t="shared" si="169"/>
        <v>20</v>
      </c>
      <c r="T1021">
        <f t="shared" si="170"/>
        <v>11</v>
      </c>
      <c r="U1021">
        <f t="shared" si="171"/>
        <v>9</v>
      </c>
      <c r="V1021" s="12">
        <f t="shared" si="172"/>
        <v>42009.973946759259</v>
      </c>
      <c r="W1021" s="12">
        <f t="shared" si="173"/>
        <v>42039.973946759259</v>
      </c>
      <c r="X1021" s="17" t="str">
        <f t="shared" si="174"/>
        <v>January</v>
      </c>
      <c r="Y1021" t="str">
        <f t="shared" si="175"/>
        <v>2015</v>
      </c>
    </row>
    <row r="1022" spans="1:25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65"/>
        <v>205.54838709677421</v>
      </c>
      <c r="P1022" s="8">
        <f t="shared" si="166"/>
        <v>106.2</v>
      </c>
      <c r="Q1022" t="str">
        <f t="shared" si="167"/>
        <v>music</v>
      </c>
      <c r="R1022" t="str">
        <f t="shared" si="168"/>
        <v>electronic music</v>
      </c>
      <c r="S1022">
        <f t="shared" si="169"/>
        <v>22</v>
      </c>
      <c r="T1022">
        <f t="shared" si="170"/>
        <v>6</v>
      </c>
      <c r="U1022">
        <f t="shared" si="171"/>
        <v>16</v>
      </c>
      <c r="V1022" s="12">
        <f t="shared" si="172"/>
        <v>42127.069548611107</v>
      </c>
      <c r="W1022" s="12">
        <f t="shared" si="173"/>
        <v>42157.032638888893</v>
      </c>
      <c r="X1022" s="17" t="str">
        <f t="shared" si="174"/>
        <v>May</v>
      </c>
      <c r="Y1022" t="str">
        <f t="shared" si="175"/>
        <v>2015</v>
      </c>
    </row>
    <row r="1023" spans="1:25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65"/>
        <v>351.80366666666669</v>
      </c>
      <c r="P1023" s="8">
        <f t="shared" si="166"/>
        <v>22.079728033472804</v>
      </c>
      <c r="Q1023" t="str">
        <f t="shared" si="167"/>
        <v>music</v>
      </c>
      <c r="R1023" t="str">
        <f t="shared" si="168"/>
        <v>electronic music</v>
      </c>
      <c r="S1023">
        <f t="shared" si="169"/>
        <v>22</v>
      </c>
      <c r="T1023">
        <f t="shared" si="170"/>
        <v>6</v>
      </c>
      <c r="U1023">
        <f t="shared" si="171"/>
        <v>16</v>
      </c>
      <c r="V1023" s="12">
        <f t="shared" si="172"/>
        <v>42271.251979166671</v>
      </c>
      <c r="W1023" s="12">
        <f t="shared" si="173"/>
        <v>42294.166666666672</v>
      </c>
      <c r="X1023" s="17" t="str">
        <f t="shared" si="174"/>
        <v>September</v>
      </c>
      <c r="Y1023" t="str">
        <f t="shared" si="175"/>
        <v>2015</v>
      </c>
    </row>
    <row r="1024" spans="1:25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65"/>
        <v>114.9</v>
      </c>
      <c r="P1024" s="8">
        <f t="shared" si="166"/>
        <v>31.054054054054053</v>
      </c>
      <c r="Q1024" t="str">
        <f t="shared" si="167"/>
        <v>music</v>
      </c>
      <c r="R1024" t="str">
        <f t="shared" si="168"/>
        <v>electronic music</v>
      </c>
      <c r="S1024">
        <f t="shared" si="169"/>
        <v>22</v>
      </c>
      <c r="T1024">
        <f t="shared" si="170"/>
        <v>6</v>
      </c>
      <c r="U1024">
        <f t="shared" si="171"/>
        <v>16</v>
      </c>
      <c r="V1024" s="12">
        <f t="shared" si="172"/>
        <v>42111.646724537044</v>
      </c>
      <c r="W1024" s="12">
        <f t="shared" si="173"/>
        <v>42141.646724537044</v>
      </c>
      <c r="X1024" s="17" t="str">
        <f t="shared" si="174"/>
        <v>April</v>
      </c>
      <c r="Y1024" t="str">
        <f t="shared" si="175"/>
        <v>2015</v>
      </c>
    </row>
    <row r="1025" spans="1:25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65"/>
        <v>237.15</v>
      </c>
      <c r="P1025" s="8">
        <f t="shared" si="166"/>
        <v>36.206106870229007</v>
      </c>
      <c r="Q1025" t="str">
        <f t="shared" si="167"/>
        <v>music</v>
      </c>
      <c r="R1025" t="str">
        <f t="shared" si="168"/>
        <v>electronic music</v>
      </c>
      <c r="S1025">
        <f t="shared" si="169"/>
        <v>22</v>
      </c>
      <c r="T1025">
        <f t="shared" si="170"/>
        <v>6</v>
      </c>
      <c r="U1025">
        <f t="shared" si="171"/>
        <v>16</v>
      </c>
      <c r="V1025" s="12">
        <f t="shared" si="172"/>
        <v>42145.919687500005</v>
      </c>
      <c r="W1025" s="12">
        <f t="shared" si="173"/>
        <v>42175.919687500005</v>
      </c>
      <c r="X1025" s="17" t="str">
        <f t="shared" si="174"/>
        <v>May</v>
      </c>
      <c r="Y1025" t="str">
        <f t="shared" si="175"/>
        <v>2015</v>
      </c>
    </row>
    <row r="1026" spans="1:25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176">E1026/D1026*100</f>
        <v>118.63774999999998</v>
      </c>
      <c r="P1026" s="8">
        <f t="shared" ref="P1026:P1089" si="177">E1026/L1026</f>
        <v>388.9762295081967</v>
      </c>
      <c r="Q1026" t="str">
        <f t="shared" ref="Q1026:Q1089" si="178">LEFT(N1026,T1026-1)</f>
        <v>music</v>
      </c>
      <c r="R1026" t="str">
        <f t="shared" ref="R1026:R1089" si="179">RIGHT(N1026,U1026)</f>
        <v>electronic music</v>
      </c>
      <c r="S1026">
        <f t="shared" ref="S1026:S1089" si="180">LEN(N1026)</f>
        <v>22</v>
      </c>
      <c r="T1026">
        <f t="shared" ref="T1026:T1089" si="181">FIND("/",N1026)</f>
        <v>6</v>
      </c>
      <c r="U1026">
        <f t="shared" ref="U1026:U1089" si="182">S1026-T1026</f>
        <v>16</v>
      </c>
      <c r="V1026" s="12">
        <f t="shared" ref="V1026:V1089" si="183">(((J1026/60)/60)/24)+DATE(1970,1,1)</f>
        <v>42370.580590277779</v>
      </c>
      <c r="W1026" s="12">
        <f t="shared" ref="W1026:W1089" si="184">(((I1026/60)/60)/24)+DATE(1970,1,1)</f>
        <v>42400.580590277779</v>
      </c>
      <c r="X1026" s="17" t="str">
        <f t="shared" ref="X1026:X1089" si="185">TEXT(V1026,"mmmm")</f>
        <v>January</v>
      </c>
      <c r="Y1026" t="str">
        <f t="shared" ref="Y1026:Y1089" si="186">TEXT(V1026,"yyyy")</f>
        <v>2016</v>
      </c>
    </row>
    <row r="1027" spans="1:25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176"/>
        <v>109.92831428571431</v>
      </c>
      <c r="P1027" s="8">
        <f t="shared" si="177"/>
        <v>71.848571428571432</v>
      </c>
      <c r="Q1027" t="str">
        <f t="shared" si="178"/>
        <v>music</v>
      </c>
      <c r="R1027" t="str">
        <f t="shared" si="179"/>
        <v>electronic music</v>
      </c>
      <c r="S1027">
        <f t="shared" si="180"/>
        <v>22</v>
      </c>
      <c r="T1027">
        <f t="shared" si="181"/>
        <v>6</v>
      </c>
      <c r="U1027">
        <f t="shared" si="182"/>
        <v>16</v>
      </c>
      <c r="V1027" s="12">
        <f t="shared" si="183"/>
        <v>42049.833761574075</v>
      </c>
      <c r="W1027" s="12">
        <f t="shared" si="184"/>
        <v>42079.792094907403</v>
      </c>
      <c r="X1027" s="17" t="str">
        <f t="shared" si="185"/>
        <v>February</v>
      </c>
      <c r="Y1027" t="str">
        <f t="shared" si="186"/>
        <v>2015</v>
      </c>
    </row>
    <row r="1028" spans="1:25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76"/>
        <v>100.00828571428571</v>
      </c>
      <c r="P1028" s="8">
        <f t="shared" si="177"/>
        <v>57.381803278688523</v>
      </c>
      <c r="Q1028" t="str">
        <f t="shared" si="178"/>
        <v>music</v>
      </c>
      <c r="R1028" t="str">
        <f t="shared" si="179"/>
        <v>electronic music</v>
      </c>
      <c r="S1028">
        <f t="shared" si="180"/>
        <v>22</v>
      </c>
      <c r="T1028">
        <f t="shared" si="181"/>
        <v>6</v>
      </c>
      <c r="U1028">
        <f t="shared" si="182"/>
        <v>16</v>
      </c>
      <c r="V1028" s="12">
        <f t="shared" si="183"/>
        <v>42426.407592592594</v>
      </c>
      <c r="W1028" s="12">
        <f t="shared" si="184"/>
        <v>42460.365925925929</v>
      </c>
      <c r="X1028" s="17" t="str">
        <f t="shared" si="185"/>
        <v>February</v>
      </c>
      <c r="Y1028" t="str">
        <f t="shared" si="186"/>
        <v>2016</v>
      </c>
    </row>
    <row r="1029" spans="1:25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76"/>
        <v>103.09292094387415</v>
      </c>
      <c r="P1029" s="8">
        <f t="shared" si="177"/>
        <v>69.666666666666671</v>
      </c>
      <c r="Q1029" t="str">
        <f t="shared" si="178"/>
        <v>music</v>
      </c>
      <c r="R1029" t="str">
        <f t="shared" si="179"/>
        <v>electronic music</v>
      </c>
      <c r="S1029">
        <f t="shared" si="180"/>
        <v>22</v>
      </c>
      <c r="T1029">
        <f t="shared" si="181"/>
        <v>6</v>
      </c>
      <c r="U1029">
        <f t="shared" si="182"/>
        <v>16</v>
      </c>
      <c r="V1029" s="12">
        <f t="shared" si="183"/>
        <v>41905.034108796295</v>
      </c>
      <c r="W1029" s="12">
        <f t="shared" si="184"/>
        <v>41935.034108796295</v>
      </c>
      <c r="X1029" s="17" t="str">
        <f t="shared" si="185"/>
        <v>September</v>
      </c>
      <c r="Y1029" t="str">
        <f t="shared" si="186"/>
        <v>2014</v>
      </c>
    </row>
    <row r="1030" spans="1:25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76"/>
        <v>117.27000000000001</v>
      </c>
      <c r="P1030" s="8">
        <f t="shared" si="177"/>
        <v>45.988235294117644</v>
      </c>
      <c r="Q1030" t="str">
        <f t="shared" si="178"/>
        <v>music</v>
      </c>
      <c r="R1030" t="str">
        <f t="shared" si="179"/>
        <v>electronic music</v>
      </c>
      <c r="S1030">
        <f t="shared" si="180"/>
        <v>22</v>
      </c>
      <c r="T1030">
        <f t="shared" si="181"/>
        <v>6</v>
      </c>
      <c r="U1030">
        <f t="shared" si="182"/>
        <v>16</v>
      </c>
      <c r="V1030" s="12">
        <f t="shared" si="183"/>
        <v>42755.627372685187</v>
      </c>
      <c r="W1030" s="12">
        <f t="shared" si="184"/>
        <v>42800.833333333328</v>
      </c>
      <c r="X1030" s="17" t="str">
        <f t="shared" si="185"/>
        <v>January</v>
      </c>
      <c r="Y1030" t="str">
        <f t="shared" si="186"/>
        <v>2017</v>
      </c>
    </row>
    <row r="1031" spans="1:25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76"/>
        <v>111.75999999999999</v>
      </c>
      <c r="P1031" s="8">
        <f t="shared" si="177"/>
        <v>79.262411347517727</v>
      </c>
      <c r="Q1031" t="str">
        <f t="shared" si="178"/>
        <v>music</v>
      </c>
      <c r="R1031" t="str">
        <f t="shared" si="179"/>
        <v>electronic music</v>
      </c>
      <c r="S1031">
        <f t="shared" si="180"/>
        <v>22</v>
      </c>
      <c r="T1031">
        <f t="shared" si="181"/>
        <v>6</v>
      </c>
      <c r="U1031">
        <f t="shared" si="182"/>
        <v>16</v>
      </c>
      <c r="V1031" s="12">
        <f t="shared" si="183"/>
        <v>42044.711886574078</v>
      </c>
      <c r="W1031" s="12">
        <f t="shared" si="184"/>
        <v>42098.915972222225</v>
      </c>
      <c r="X1031" s="17" t="str">
        <f t="shared" si="185"/>
        <v>February</v>
      </c>
      <c r="Y1031" t="str">
        <f t="shared" si="186"/>
        <v>2015</v>
      </c>
    </row>
    <row r="1032" spans="1:25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76"/>
        <v>342.09999999999997</v>
      </c>
      <c r="P1032" s="8">
        <f t="shared" si="177"/>
        <v>43.031446540880502</v>
      </c>
      <c r="Q1032" t="str">
        <f t="shared" si="178"/>
        <v>music</v>
      </c>
      <c r="R1032" t="str">
        <f t="shared" si="179"/>
        <v>electronic music</v>
      </c>
      <c r="S1032">
        <f t="shared" si="180"/>
        <v>22</v>
      </c>
      <c r="T1032">
        <f t="shared" si="181"/>
        <v>6</v>
      </c>
      <c r="U1032">
        <f t="shared" si="182"/>
        <v>16</v>
      </c>
      <c r="V1032" s="12">
        <f t="shared" si="183"/>
        <v>42611.483206018514</v>
      </c>
      <c r="W1032" s="12">
        <f t="shared" si="184"/>
        <v>42625.483206018514</v>
      </c>
      <c r="X1032" s="17" t="str">
        <f t="shared" si="185"/>
        <v>August</v>
      </c>
      <c r="Y1032" t="str">
        <f t="shared" si="186"/>
        <v>2016</v>
      </c>
    </row>
    <row r="1033" spans="1:25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76"/>
        <v>107.4</v>
      </c>
      <c r="P1033" s="8">
        <f t="shared" si="177"/>
        <v>108.48484848484848</v>
      </c>
      <c r="Q1033" t="str">
        <f t="shared" si="178"/>
        <v>music</v>
      </c>
      <c r="R1033" t="str">
        <f t="shared" si="179"/>
        <v>electronic music</v>
      </c>
      <c r="S1033">
        <f t="shared" si="180"/>
        <v>22</v>
      </c>
      <c r="T1033">
        <f t="shared" si="181"/>
        <v>6</v>
      </c>
      <c r="U1033">
        <f t="shared" si="182"/>
        <v>16</v>
      </c>
      <c r="V1033" s="12">
        <f t="shared" si="183"/>
        <v>42324.764004629629</v>
      </c>
      <c r="W1033" s="12">
        <f t="shared" si="184"/>
        <v>42354.764004629629</v>
      </c>
      <c r="X1033" s="17" t="str">
        <f t="shared" si="185"/>
        <v>November</v>
      </c>
      <c r="Y1033" t="str">
        <f t="shared" si="186"/>
        <v>2015</v>
      </c>
    </row>
    <row r="1034" spans="1:25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76"/>
        <v>108.49703703703703</v>
      </c>
      <c r="P1034" s="8">
        <f t="shared" si="177"/>
        <v>61.029583333333335</v>
      </c>
      <c r="Q1034" t="str">
        <f t="shared" si="178"/>
        <v>music</v>
      </c>
      <c r="R1034" t="str">
        <f t="shared" si="179"/>
        <v>electronic music</v>
      </c>
      <c r="S1034">
        <f t="shared" si="180"/>
        <v>22</v>
      </c>
      <c r="T1034">
        <f t="shared" si="181"/>
        <v>6</v>
      </c>
      <c r="U1034">
        <f t="shared" si="182"/>
        <v>16</v>
      </c>
      <c r="V1034" s="12">
        <f t="shared" si="183"/>
        <v>42514.666956018518</v>
      </c>
      <c r="W1034" s="12">
        <f t="shared" si="184"/>
        <v>42544.666956018518</v>
      </c>
      <c r="X1034" s="17" t="str">
        <f t="shared" si="185"/>
        <v>May</v>
      </c>
      <c r="Y1034" t="str">
        <f t="shared" si="186"/>
        <v>2016</v>
      </c>
    </row>
    <row r="1035" spans="1:25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76"/>
        <v>102.86144578313252</v>
      </c>
      <c r="P1035" s="8">
        <f t="shared" si="177"/>
        <v>50.592592592592595</v>
      </c>
      <c r="Q1035" t="str">
        <f t="shared" si="178"/>
        <v>music</v>
      </c>
      <c r="R1035" t="str">
        <f t="shared" si="179"/>
        <v>electronic music</v>
      </c>
      <c r="S1035">
        <f t="shared" si="180"/>
        <v>22</v>
      </c>
      <c r="T1035">
        <f t="shared" si="181"/>
        <v>6</v>
      </c>
      <c r="U1035">
        <f t="shared" si="182"/>
        <v>16</v>
      </c>
      <c r="V1035" s="12">
        <f t="shared" si="183"/>
        <v>42688.732407407413</v>
      </c>
      <c r="W1035" s="12">
        <f t="shared" si="184"/>
        <v>42716.732407407413</v>
      </c>
      <c r="X1035" s="17" t="str">
        <f t="shared" si="185"/>
        <v>November</v>
      </c>
      <c r="Y1035" t="str">
        <f t="shared" si="186"/>
        <v>2016</v>
      </c>
    </row>
    <row r="1036" spans="1:25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76"/>
        <v>130.0018</v>
      </c>
      <c r="P1036" s="8">
        <f t="shared" si="177"/>
        <v>39.157168674698795</v>
      </c>
      <c r="Q1036" t="str">
        <f t="shared" si="178"/>
        <v>music</v>
      </c>
      <c r="R1036" t="str">
        <f t="shared" si="179"/>
        <v>electronic music</v>
      </c>
      <c r="S1036">
        <f t="shared" si="180"/>
        <v>22</v>
      </c>
      <c r="T1036">
        <f t="shared" si="181"/>
        <v>6</v>
      </c>
      <c r="U1036">
        <f t="shared" si="182"/>
        <v>16</v>
      </c>
      <c r="V1036" s="12">
        <f t="shared" si="183"/>
        <v>42555.166712962964</v>
      </c>
      <c r="W1036" s="12">
        <f t="shared" si="184"/>
        <v>42587.165972222225</v>
      </c>
      <c r="X1036" s="17" t="str">
        <f t="shared" si="185"/>
        <v>July</v>
      </c>
      <c r="Y1036" t="str">
        <f t="shared" si="186"/>
        <v>2016</v>
      </c>
    </row>
    <row r="1037" spans="1:25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76"/>
        <v>107.65217391304347</v>
      </c>
      <c r="P1037" s="8">
        <f t="shared" si="177"/>
        <v>65.15789473684211</v>
      </c>
      <c r="Q1037" t="str">
        <f t="shared" si="178"/>
        <v>music</v>
      </c>
      <c r="R1037" t="str">
        <f t="shared" si="179"/>
        <v>electronic music</v>
      </c>
      <c r="S1037">
        <f t="shared" si="180"/>
        <v>22</v>
      </c>
      <c r="T1037">
        <f t="shared" si="181"/>
        <v>6</v>
      </c>
      <c r="U1037">
        <f t="shared" si="182"/>
        <v>16</v>
      </c>
      <c r="V1037" s="12">
        <f t="shared" si="183"/>
        <v>42016.641435185185</v>
      </c>
      <c r="W1037" s="12">
        <f t="shared" si="184"/>
        <v>42046.641435185185</v>
      </c>
      <c r="X1037" s="17" t="str">
        <f t="shared" si="185"/>
        <v>January</v>
      </c>
      <c r="Y1037" t="str">
        <f t="shared" si="186"/>
        <v>2015</v>
      </c>
    </row>
    <row r="1038" spans="1:25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76"/>
        <v>112.36044444444444</v>
      </c>
      <c r="P1038" s="8">
        <f t="shared" si="177"/>
        <v>23.963127962085309</v>
      </c>
      <c r="Q1038" t="str">
        <f t="shared" si="178"/>
        <v>music</v>
      </c>
      <c r="R1038" t="str">
        <f t="shared" si="179"/>
        <v>electronic music</v>
      </c>
      <c r="S1038">
        <f t="shared" si="180"/>
        <v>22</v>
      </c>
      <c r="T1038">
        <f t="shared" si="181"/>
        <v>6</v>
      </c>
      <c r="U1038">
        <f t="shared" si="182"/>
        <v>16</v>
      </c>
      <c r="V1038" s="12">
        <f t="shared" si="183"/>
        <v>41249.448958333334</v>
      </c>
      <c r="W1038" s="12">
        <f t="shared" si="184"/>
        <v>41281.333333333336</v>
      </c>
      <c r="X1038" s="17" t="str">
        <f t="shared" si="185"/>
        <v>December</v>
      </c>
      <c r="Y1038" t="str">
        <f t="shared" si="186"/>
        <v>2012</v>
      </c>
    </row>
    <row r="1039" spans="1:25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76"/>
        <v>102.1</v>
      </c>
      <c r="P1039" s="8">
        <f t="shared" si="177"/>
        <v>48.61904761904762</v>
      </c>
      <c r="Q1039" t="str">
        <f t="shared" si="178"/>
        <v>music</v>
      </c>
      <c r="R1039" t="str">
        <f t="shared" si="179"/>
        <v>electronic music</v>
      </c>
      <c r="S1039">
        <f t="shared" si="180"/>
        <v>22</v>
      </c>
      <c r="T1039">
        <f t="shared" si="181"/>
        <v>6</v>
      </c>
      <c r="U1039">
        <f t="shared" si="182"/>
        <v>16</v>
      </c>
      <c r="V1039" s="12">
        <f t="shared" si="183"/>
        <v>42119.822476851856</v>
      </c>
      <c r="W1039" s="12">
        <f t="shared" si="184"/>
        <v>42142.208333333328</v>
      </c>
      <c r="X1039" s="17" t="str">
        <f t="shared" si="185"/>
        <v>April</v>
      </c>
      <c r="Y1039" t="str">
        <f t="shared" si="186"/>
        <v>2015</v>
      </c>
    </row>
    <row r="1040" spans="1:25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76"/>
        <v>145.33333333333334</v>
      </c>
      <c r="P1040" s="8">
        <f t="shared" si="177"/>
        <v>35.73770491803279</v>
      </c>
      <c r="Q1040" t="str">
        <f t="shared" si="178"/>
        <v>music</v>
      </c>
      <c r="R1040" t="str">
        <f t="shared" si="179"/>
        <v>electronic music</v>
      </c>
      <c r="S1040">
        <f t="shared" si="180"/>
        <v>22</v>
      </c>
      <c r="T1040">
        <f t="shared" si="181"/>
        <v>6</v>
      </c>
      <c r="U1040">
        <f t="shared" si="182"/>
        <v>16</v>
      </c>
      <c r="V1040" s="12">
        <f t="shared" si="183"/>
        <v>42418.231747685189</v>
      </c>
      <c r="W1040" s="12">
        <f t="shared" si="184"/>
        <v>42448.190081018518</v>
      </c>
      <c r="X1040" s="17" t="str">
        <f t="shared" si="185"/>
        <v>February</v>
      </c>
      <c r="Y1040" t="str">
        <f t="shared" si="186"/>
        <v>2016</v>
      </c>
    </row>
    <row r="1041" spans="1:25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76"/>
        <v>128.19999999999999</v>
      </c>
      <c r="P1041" s="8">
        <f t="shared" si="177"/>
        <v>21.366666666666667</v>
      </c>
      <c r="Q1041" t="str">
        <f t="shared" si="178"/>
        <v>music</v>
      </c>
      <c r="R1041" t="str">
        <f t="shared" si="179"/>
        <v>electronic music</v>
      </c>
      <c r="S1041">
        <f t="shared" si="180"/>
        <v>22</v>
      </c>
      <c r="T1041">
        <f t="shared" si="181"/>
        <v>6</v>
      </c>
      <c r="U1041">
        <f t="shared" si="182"/>
        <v>16</v>
      </c>
      <c r="V1041" s="12">
        <f t="shared" si="183"/>
        <v>42692.109328703707</v>
      </c>
      <c r="W1041" s="12">
        <f t="shared" si="184"/>
        <v>42717.332638888889</v>
      </c>
      <c r="X1041" s="17" t="str">
        <f t="shared" si="185"/>
        <v>November</v>
      </c>
      <c r="Y1041" t="str">
        <f t="shared" si="186"/>
        <v>2016</v>
      </c>
    </row>
    <row r="1042" spans="1:25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76"/>
        <v>0.29411764705882354</v>
      </c>
      <c r="P1042" s="8">
        <f t="shared" si="177"/>
        <v>250</v>
      </c>
      <c r="Q1042" t="str">
        <f t="shared" si="178"/>
        <v>journalism</v>
      </c>
      <c r="R1042" t="str">
        <f t="shared" si="179"/>
        <v>audio</v>
      </c>
      <c r="S1042">
        <f t="shared" si="180"/>
        <v>16</v>
      </c>
      <c r="T1042">
        <f t="shared" si="181"/>
        <v>11</v>
      </c>
      <c r="U1042">
        <f t="shared" si="182"/>
        <v>5</v>
      </c>
      <c r="V1042" s="12">
        <f t="shared" si="183"/>
        <v>42579.708437499998</v>
      </c>
      <c r="W1042" s="12">
        <f t="shared" si="184"/>
        <v>42609.708437499998</v>
      </c>
      <c r="X1042" s="17" t="str">
        <f t="shared" si="185"/>
        <v>July</v>
      </c>
      <c r="Y1042" t="str">
        <f t="shared" si="186"/>
        <v>2016</v>
      </c>
    </row>
    <row r="1043" spans="1:25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76"/>
        <v>0</v>
      </c>
      <c r="P1043" s="8" t="e">
        <f t="shared" si="177"/>
        <v>#DIV/0!</v>
      </c>
      <c r="Q1043" t="str">
        <f t="shared" si="178"/>
        <v>journalism</v>
      </c>
      <c r="R1043" t="str">
        <f t="shared" si="179"/>
        <v>audio</v>
      </c>
      <c r="S1043">
        <f t="shared" si="180"/>
        <v>16</v>
      </c>
      <c r="T1043">
        <f t="shared" si="181"/>
        <v>11</v>
      </c>
      <c r="U1043">
        <f t="shared" si="182"/>
        <v>5</v>
      </c>
      <c r="V1043" s="12">
        <f t="shared" si="183"/>
        <v>41831.060092592597</v>
      </c>
      <c r="W1043" s="12">
        <f t="shared" si="184"/>
        <v>41851.060092592597</v>
      </c>
      <c r="X1043" s="17" t="str">
        <f t="shared" si="185"/>
        <v>July</v>
      </c>
      <c r="Y1043" t="str">
        <f t="shared" si="186"/>
        <v>2014</v>
      </c>
    </row>
    <row r="1044" spans="1:25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76"/>
        <v>1.5384615384615385</v>
      </c>
      <c r="P1044" s="8">
        <f t="shared" si="177"/>
        <v>10</v>
      </c>
      <c r="Q1044" t="str">
        <f t="shared" si="178"/>
        <v>journalism</v>
      </c>
      <c r="R1044" t="str">
        <f t="shared" si="179"/>
        <v>audio</v>
      </c>
      <c r="S1044">
        <f t="shared" si="180"/>
        <v>16</v>
      </c>
      <c r="T1044">
        <f t="shared" si="181"/>
        <v>11</v>
      </c>
      <c r="U1044">
        <f t="shared" si="182"/>
        <v>5</v>
      </c>
      <c r="V1044" s="12">
        <f t="shared" si="183"/>
        <v>41851.696157407408</v>
      </c>
      <c r="W1044" s="12">
        <f t="shared" si="184"/>
        <v>41894.416666666664</v>
      </c>
      <c r="X1044" s="17" t="str">
        <f t="shared" si="185"/>
        <v>July</v>
      </c>
      <c r="Y1044" t="str">
        <f t="shared" si="186"/>
        <v>2014</v>
      </c>
    </row>
    <row r="1045" spans="1:25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76"/>
        <v>8.5370000000000008</v>
      </c>
      <c r="P1045" s="8">
        <f t="shared" si="177"/>
        <v>29.236301369863014</v>
      </c>
      <c r="Q1045" t="str">
        <f t="shared" si="178"/>
        <v>journalism</v>
      </c>
      <c r="R1045" t="str">
        <f t="shared" si="179"/>
        <v>audio</v>
      </c>
      <c r="S1045">
        <f t="shared" si="180"/>
        <v>16</v>
      </c>
      <c r="T1045">
        <f t="shared" si="181"/>
        <v>11</v>
      </c>
      <c r="U1045">
        <f t="shared" si="182"/>
        <v>5</v>
      </c>
      <c r="V1045" s="12">
        <f t="shared" si="183"/>
        <v>42114.252951388888</v>
      </c>
      <c r="W1045" s="12">
        <f t="shared" si="184"/>
        <v>42144.252951388888</v>
      </c>
      <c r="X1045" s="17" t="str">
        <f t="shared" si="185"/>
        <v>April</v>
      </c>
      <c r="Y1045" t="str">
        <f t="shared" si="186"/>
        <v>2015</v>
      </c>
    </row>
    <row r="1046" spans="1:25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76"/>
        <v>8.5714285714285715E-2</v>
      </c>
      <c r="P1046" s="8">
        <f t="shared" si="177"/>
        <v>3</v>
      </c>
      <c r="Q1046" t="str">
        <f t="shared" si="178"/>
        <v>journalism</v>
      </c>
      <c r="R1046" t="str">
        <f t="shared" si="179"/>
        <v>audio</v>
      </c>
      <c r="S1046">
        <f t="shared" si="180"/>
        <v>16</v>
      </c>
      <c r="T1046">
        <f t="shared" si="181"/>
        <v>11</v>
      </c>
      <c r="U1046">
        <f t="shared" si="182"/>
        <v>5</v>
      </c>
      <c r="V1046" s="12">
        <f t="shared" si="183"/>
        <v>42011.925937499997</v>
      </c>
      <c r="W1046" s="12">
        <f t="shared" si="184"/>
        <v>42068.852083333331</v>
      </c>
      <c r="X1046" s="17" t="str">
        <f t="shared" si="185"/>
        <v>January</v>
      </c>
      <c r="Y1046" t="str">
        <f t="shared" si="186"/>
        <v>2015</v>
      </c>
    </row>
    <row r="1047" spans="1:25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76"/>
        <v>2.6599999999999997</v>
      </c>
      <c r="P1047" s="8">
        <f t="shared" si="177"/>
        <v>33.25</v>
      </c>
      <c r="Q1047" t="str">
        <f t="shared" si="178"/>
        <v>journalism</v>
      </c>
      <c r="R1047" t="str">
        <f t="shared" si="179"/>
        <v>audio</v>
      </c>
      <c r="S1047">
        <f t="shared" si="180"/>
        <v>16</v>
      </c>
      <c r="T1047">
        <f t="shared" si="181"/>
        <v>11</v>
      </c>
      <c r="U1047">
        <f t="shared" si="182"/>
        <v>5</v>
      </c>
      <c r="V1047" s="12">
        <f t="shared" si="183"/>
        <v>41844.874421296299</v>
      </c>
      <c r="W1047" s="12">
        <f t="shared" si="184"/>
        <v>41874.874421296299</v>
      </c>
      <c r="X1047" s="17" t="str">
        <f t="shared" si="185"/>
        <v>July</v>
      </c>
      <c r="Y1047" t="str">
        <f t="shared" si="186"/>
        <v>2014</v>
      </c>
    </row>
    <row r="1048" spans="1:25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76"/>
        <v>0</v>
      </c>
      <c r="P1048" s="8" t="e">
        <f t="shared" si="177"/>
        <v>#DIV/0!</v>
      </c>
      <c r="Q1048" t="str">
        <f t="shared" si="178"/>
        <v>journalism</v>
      </c>
      <c r="R1048" t="str">
        <f t="shared" si="179"/>
        <v>audio</v>
      </c>
      <c r="S1048">
        <f t="shared" si="180"/>
        <v>16</v>
      </c>
      <c r="T1048">
        <f t="shared" si="181"/>
        <v>11</v>
      </c>
      <c r="U1048">
        <f t="shared" si="182"/>
        <v>5</v>
      </c>
      <c r="V1048" s="12">
        <f t="shared" si="183"/>
        <v>42319.851388888885</v>
      </c>
      <c r="W1048" s="12">
        <f t="shared" si="184"/>
        <v>42364.851388888885</v>
      </c>
      <c r="X1048" s="17" t="str">
        <f t="shared" si="185"/>
        <v>November</v>
      </c>
      <c r="Y1048" t="str">
        <f t="shared" si="186"/>
        <v>2015</v>
      </c>
    </row>
    <row r="1049" spans="1:25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76"/>
        <v>0.05</v>
      </c>
      <c r="P1049" s="8">
        <f t="shared" si="177"/>
        <v>1</v>
      </c>
      <c r="Q1049" t="str">
        <f t="shared" si="178"/>
        <v>journalism</v>
      </c>
      <c r="R1049" t="str">
        <f t="shared" si="179"/>
        <v>audio</v>
      </c>
      <c r="S1049">
        <f t="shared" si="180"/>
        <v>16</v>
      </c>
      <c r="T1049">
        <f t="shared" si="181"/>
        <v>11</v>
      </c>
      <c r="U1049">
        <f t="shared" si="182"/>
        <v>5</v>
      </c>
      <c r="V1049" s="12">
        <f t="shared" si="183"/>
        <v>41918.818460648145</v>
      </c>
      <c r="W1049" s="12">
        <f t="shared" si="184"/>
        <v>41948.860127314816</v>
      </c>
      <c r="X1049" s="17" t="str">
        <f t="shared" si="185"/>
        <v>October</v>
      </c>
      <c r="Y1049" t="str">
        <f t="shared" si="186"/>
        <v>2014</v>
      </c>
    </row>
    <row r="1050" spans="1:25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76"/>
        <v>1.4133333333333333</v>
      </c>
      <c r="P1050" s="8">
        <f t="shared" si="177"/>
        <v>53</v>
      </c>
      <c r="Q1050" t="str">
        <f t="shared" si="178"/>
        <v>journalism</v>
      </c>
      <c r="R1050" t="str">
        <f t="shared" si="179"/>
        <v>audio</v>
      </c>
      <c r="S1050">
        <f t="shared" si="180"/>
        <v>16</v>
      </c>
      <c r="T1050">
        <f t="shared" si="181"/>
        <v>11</v>
      </c>
      <c r="U1050">
        <f t="shared" si="182"/>
        <v>5</v>
      </c>
      <c r="V1050" s="12">
        <f t="shared" si="183"/>
        <v>42598.053113425922</v>
      </c>
      <c r="W1050" s="12">
        <f t="shared" si="184"/>
        <v>42638.053113425922</v>
      </c>
      <c r="X1050" s="17" t="str">
        <f t="shared" si="185"/>
        <v>August</v>
      </c>
      <c r="Y1050" t="str">
        <f t="shared" si="186"/>
        <v>2016</v>
      </c>
    </row>
    <row r="1051" spans="1:25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76"/>
        <v>0</v>
      </c>
      <c r="P1051" s="8" t="e">
        <f t="shared" si="177"/>
        <v>#DIV/0!</v>
      </c>
      <c r="Q1051" t="str">
        <f t="shared" si="178"/>
        <v>journalism</v>
      </c>
      <c r="R1051" t="str">
        <f t="shared" si="179"/>
        <v>audio</v>
      </c>
      <c r="S1051">
        <f t="shared" si="180"/>
        <v>16</v>
      </c>
      <c r="T1051">
        <f t="shared" si="181"/>
        <v>11</v>
      </c>
      <c r="U1051">
        <f t="shared" si="182"/>
        <v>5</v>
      </c>
      <c r="V1051" s="12">
        <f t="shared" si="183"/>
        <v>42382.431076388893</v>
      </c>
      <c r="W1051" s="12">
        <f t="shared" si="184"/>
        <v>42412.431076388893</v>
      </c>
      <c r="X1051" s="17" t="str">
        <f t="shared" si="185"/>
        <v>January</v>
      </c>
      <c r="Y1051" t="str">
        <f t="shared" si="186"/>
        <v>2016</v>
      </c>
    </row>
    <row r="1052" spans="1:25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76"/>
        <v>0</v>
      </c>
      <c r="P1052" s="8" t="e">
        <f t="shared" si="177"/>
        <v>#DIV/0!</v>
      </c>
      <c r="Q1052" t="str">
        <f t="shared" si="178"/>
        <v>journalism</v>
      </c>
      <c r="R1052" t="str">
        <f t="shared" si="179"/>
        <v>audio</v>
      </c>
      <c r="S1052">
        <f t="shared" si="180"/>
        <v>16</v>
      </c>
      <c r="T1052">
        <f t="shared" si="181"/>
        <v>11</v>
      </c>
      <c r="U1052">
        <f t="shared" si="182"/>
        <v>5</v>
      </c>
      <c r="V1052" s="12">
        <f t="shared" si="183"/>
        <v>42231.7971875</v>
      </c>
      <c r="W1052" s="12">
        <f t="shared" si="184"/>
        <v>42261.7971875</v>
      </c>
      <c r="X1052" s="17" t="str">
        <f t="shared" si="185"/>
        <v>August</v>
      </c>
      <c r="Y1052" t="str">
        <f t="shared" si="186"/>
        <v>2015</v>
      </c>
    </row>
    <row r="1053" spans="1:25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76"/>
        <v>0</v>
      </c>
      <c r="P1053" s="8" t="e">
        <f t="shared" si="177"/>
        <v>#DIV/0!</v>
      </c>
      <c r="Q1053" t="str">
        <f t="shared" si="178"/>
        <v>journalism</v>
      </c>
      <c r="R1053" t="str">
        <f t="shared" si="179"/>
        <v>audio</v>
      </c>
      <c r="S1053">
        <f t="shared" si="180"/>
        <v>16</v>
      </c>
      <c r="T1053">
        <f t="shared" si="181"/>
        <v>11</v>
      </c>
      <c r="U1053">
        <f t="shared" si="182"/>
        <v>5</v>
      </c>
      <c r="V1053" s="12">
        <f t="shared" si="183"/>
        <v>41850.014178240745</v>
      </c>
      <c r="W1053" s="12">
        <f t="shared" si="184"/>
        <v>41878.014178240745</v>
      </c>
      <c r="X1053" s="17" t="str">
        <f t="shared" si="185"/>
        <v>July</v>
      </c>
      <c r="Y1053" t="str">
        <f t="shared" si="186"/>
        <v>2014</v>
      </c>
    </row>
    <row r="1054" spans="1:25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76"/>
        <v>0</v>
      </c>
      <c r="P1054" s="8" t="e">
        <f t="shared" si="177"/>
        <v>#DIV/0!</v>
      </c>
      <c r="Q1054" t="str">
        <f t="shared" si="178"/>
        <v>journalism</v>
      </c>
      <c r="R1054" t="str">
        <f t="shared" si="179"/>
        <v>audio</v>
      </c>
      <c r="S1054">
        <f t="shared" si="180"/>
        <v>16</v>
      </c>
      <c r="T1054">
        <f t="shared" si="181"/>
        <v>11</v>
      </c>
      <c r="U1054">
        <f t="shared" si="182"/>
        <v>5</v>
      </c>
      <c r="V1054" s="12">
        <f t="shared" si="183"/>
        <v>42483.797395833331</v>
      </c>
      <c r="W1054" s="12">
        <f t="shared" si="184"/>
        <v>42527.839583333334</v>
      </c>
      <c r="X1054" s="17" t="str">
        <f t="shared" si="185"/>
        <v>April</v>
      </c>
      <c r="Y1054" t="str">
        <f t="shared" si="186"/>
        <v>2016</v>
      </c>
    </row>
    <row r="1055" spans="1:25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76"/>
        <v>1</v>
      </c>
      <c r="P1055" s="8">
        <f t="shared" si="177"/>
        <v>15</v>
      </c>
      <c r="Q1055" t="str">
        <f t="shared" si="178"/>
        <v>journalism</v>
      </c>
      <c r="R1055" t="str">
        <f t="shared" si="179"/>
        <v>audio</v>
      </c>
      <c r="S1055">
        <f t="shared" si="180"/>
        <v>16</v>
      </c>
      <c r="T1055">
        <f t="shared" si="181"/>
        <v>11</v>
      </c>
      <c r="U1055">
        <f t="shared" si="182"/>
        <v>5</v>
      </c>
      <c r="V1055" s="12">
        <f t="shared" si="183"/>
        <v>42775.172824074078</v>
      </c>
      <c r="W1055" s="12">
        <f t="shared" si="184"/>
        <v>42800.172824074078</v>
      </c>
      <c r="X1055" s="17" t="str">
        <f t="shared" si="185"/>
        <v>February</v>
      </c>
      <c r="Y1055" t="str">
        <f t="shared" si="186"/>
        <v>2017</v>
      </c>
    </row>
    <row r="1056" spans="1:25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76"/>
        <v>0</v>
      </c>
      <c r="P1056" s="8" t="e">
        <f t="shared" si="177"/>
        <v>#DIV/0!</v>
      </c>
      <c r="Q1056" t="str">
        <f t="shared" si="178"/>
        <v>journalism</v>
      </c>
      <c r="R1056" t="str">
        <f t="shared" si="179"/>
        <v>audio</v>
      </c>
      <c r="S1056">
        <f t="shared" si="180"/>
        <v>16</v>
      </c>
      <c r="T1056">
        <f t="shared" si="181"/>
        <v>11</v>
      </c>
      <c r="U1056">
        <f t="shared" si="182"/>
        <v>5</v>
      </c>
      <c r="V1056" s="12">
        <f t="shared" si="183"/>
        <v>41831.851840277777</v>
      </c>
      <c r="W1056" s="12">
        <f t="shared" si="184"/>
        <v>41861.916666666664</v>
      </c>
      <c r="X1056" s="17" t="str">
        <f t="shared" si="185"/>
        <v>July</v>
      </c>
      <c r="Y1056" t="str">
        <f t="shared" si="186"/>
        <v>2014</v>
      </c>
    </row>
    <row r="1057" spans="1:25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76"/>
        <v>0</v>
      </c>
      <c r="P1057" s="8" t="e">
        <f t="shared" si="177"/>
        <v>#DIV/0!</v>
      </c>
      <c r="Q1057" t="str">
        <f t="shared" si="178"/>
        <v>journalism</v>
      </c>
      <c r="R1057" t="str">
        <f t="shared" si="179"/>
        <v>audio</v>
      </c>
      <c r="S1057">
        <f t="shared" si="180"/>
        <v>16</v>
      </c>
      <c r="T1057">
        <f t="shared" si="181"/>
        <v>11</v>
      </c>
      <c r="U1057">
        <f t="shared" si="182"/>
        <v>5</v>
      </c>
      <c r="V1057" s="12">
        <f t="shared" si="183"/>
        <v>42406.992418981477</v>
      </c>
      <c r="W1057" s="12">
        <f t="shared" si="184"/>
        <v>42436.992418981477</v>
      </c>
      <c r="X1057" s="17" t="str">
        <f t="shared" si="185"/>
        <v>February</v>
      </c>
      <c r="Y1057" t="str">
        <f t="shared" si="186"/>
        <v>2016</v>
      </c>
    </row>
    <row r="1058" spans="1:25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76"/>
        <v>0</v>
      </c>
      <c r="P1058" s="8" t="e">
        <f t="shared" si="177"/>
        <v>#DIV/0!</v>
      </c>
      <c r="Q1058" t="str">
        <f t="shared" si="178"/>
        <v>journalism</v>
      </c>
      <c r="R1058" t="str">
        <f t="shared" si="179"/>
        <v>audio</v>
      </c>
      <c r="S1058">
        <f t="shared" si="180"/>
        <v>16</v>
      </c>
      <c r="T1058">
        <f t="shared" si="181"/>
        <v>11</v>
      </c>
      <c r="U1058">
        <f t="shared" si="182"/>
        <v>5</v>
      </c>
      <c r="V1058" s="12">
        <f t="shared" si="183"/>
        <v>42058.719641203701</v>
      </c>
      <c r="W1058" s="12">
        <f t="shared" si="184"/>
        <v>42118.677974537044</v>
      </c>
      <c r="X1058" s="17" t="str">
        <f t="shared" si="185"/>
        <v>February</v>
      </c>
      <c r="Y1058" t="str">
        <f t="shared" si="186"/>
        <v>2015</v>
      </c>
    </row>
    <row r="1059" spans="1:25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76"/>
        <v>0</v>
      </c>
      <c r="P1059" s="8" t="e">
        <f t="shared" si="177"/>
        <v>#DIV/0!</v>
      </c>
      <c r="Q1059" t="str">
        <f t="shared" si="178"/>
        <v>journalism</v>
      </c>
      <c r="R1059" t="str">
        <f t="shared" si="179"/>
        <v>audio</v>
      </c>
      <c r="S1059">
        <f t="shared" si="180"/>
        <v>16</v>
      </c>
      <c r="T1059">
        <f t="shared" si="181"/>
        <v>11</v>
      </c>
      <c r="U1059">
        <f t="shared" si="182"/>
        <v>5</v>
      </c>
      <c r="V1059" s="12">
        <f t="shared" si="183"/>
        <v>42678.871331018512</v>
      </c>
      <c r="W1059" s="12">
        <f t="shared" si="184"/>
        <v>42708.912997685184</v>
      </c>
      <c r="X1059" s="17" t="str">
        <f t="shared" si="185"/>
        <v>November</v>
      </c>
      <c r="Y1059" t="str">
        <f t="shared" si="186"/>
        <v>2016</v>
      </c>
    </row>
    <row r="1060" spans="1:25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76"/>
        <v>0</v>
      </c>
      <c r="P1060" s="8" t="e">
        <f t="shared" si="177"/>
        <v>#DIV/0!</v>
      </c>
      <c r="Q1060" t="str">
        <f t="shared" si="178"/>
        <v>journalism</v>
      </c>
      <c r="R1060" t="str">
        <f t="shared" si="179"/>
        <v>audio</v>
      </c>
      <c r="S1060">
        <f t="shared" si="180"/>
        <v>16</v>
      </c>
      <c r="T1060">
        <f t="shared" si="181"/>
        <v>11</v>
      </c>
      <c r="U1060">
        <f t="shared" si="182"/>
        <v>5</v>
      </c>
      <c r="V1060" s="12">
        <f t="shared" si="183"/>
        <v>42047.900960648149</v>
      </c>
      <c r="W1060" s="12">
        <f t="shared" si="184"/>
        <v>42089</v>
      </c>
      <c r="X1060" s="17" t="str">
        <f t="shared" si="185"/>
        <v>February</v>
      </c>
      <c r="Y1060" t="str">
        <f t="shared" si="186"/>
        <v>2015</v>
      </c>
    </row>
    <row r="1061" spans="1:25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76"/>
        <v>0</v>
      </c>
      <c r="P1061" s="8" t="e">
        <f t="shared" si="177"/>
        <v>#DIV/0!</v>
      </c>
      <c r="Q1061" t="str">
        <f t="shared" si="178"/>
        <v>journalism</v>
      </c>
      <c r="R1061" t="str">
        <f t="shared" si="179"/>
        <v>audio</v>
      </c>
      <c r="S1061">
        <f t="shared" si="180"/>
        <v>16</v>
      </c>
      <c r="T1061">
        <f t="shared" si="181"/>
        <v>11</v>
      </c>
      <c r="U1061">
        <f t="shared" si="182"/>
        <v>5</v>
      </c>
      <c r="V1061" s="12">
        <f t="shared" si="183"/>
        <v>42046.79</v>
      </c>
      <c r="W1061" s="12">
        <f t="shared" si="184"/>
        <v>42076.748333333337</v>
      </c>
      <c r="X1061" s="17" t="str">
        <f t="shared" si="185"/>
        <v>February</v>
      </c>
      <c r="Y1061" t="str">
        <f t="shared" si="186"/>
        <v>2015</v>
      </c>
    </row>
    <row r="1062" spans="1:25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76"/>
        <v>1</v>
      </c>
      <c r="P1062" s="8">
        <f t="shared" si="177"/>
        <v>50</v>
      </c>
      <c r="Q1062" t="str">
        <f t="shared" si="178"/>
        <v>journalism</v>
      </c>
      <c r="R1062" t="str">
        <f t="shared" si="179"/>
        <v>audio</v>
      </c>
      <c r="S1062">
        <f t="shared" si="180"/>
        <v>16</v>
      </c>
      <c r="T1062">
        <f t="shared" si="181"/>
        <v>11</v>
      </c>
      <c r="U1062">
        <f t="shared" si="182"/>
        <v>5</v>
      </c>
      <c r="V1062" s="12">
        <f t="shared" si="183"/>
        <v>42079.913113425922</v>
      </c>
      <c r="W1062" s="12">
        <f t="shared" si="184"/>
        <v>42109.913113425922</v>
      </c>
      <c r="X1062" s="17" t="str">
        <f t="shared" si="185"/>
        <v>March</v>
      </c>
      <c r="Y1062" t="str">
        <f t="shared" si="186"/>
        <v>2015</v>
      </c>
    </row>
    <row r="1063" spans="1:25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76"/>
        <v>0</v>
      </c>
      <c r="P1063" s="8" t="e">
        <f t="shared" si="177"/>
        <v>#DIV/0!</v>
      </c>
      <c r="Q1063" t="str">
        <f t="shared" si="178"/>
        <v>journalism</v>
      </c>
      <c r="R1063" t="str">
        <f t="shared" si="179"/>
        <v>audio</v>
      </c>
      <c r="S1063">
        <f t="shared" si="180"/>
        <v>16</v>
      </c>
      <c r="T1063">
        <f t="shared" si="181"/>
        <v>11</v>
      </c>
      <c r="U1063">
        <f t="shared" si="182"/>
        <v>5</v>
      </c>
      <c r="V1063" s="12">
        <f t="shared" si="183"/>
        <v>42432.276712962965</v>
      </c>
      <c r="W1063" s="12">
        <f t="shared" si="184"/>
        <v>42492.041666666672</v>
      </c>
      <c r="X1063" s="17" t="str">
        <f t="shared" si="185"/>
        <v>March</v>
      </c>
      <c r="Y1063" t="str">
        <f t="shared" si="186"/>
        <v>2016</v>
      </c>
    </row>
    <row r="1064" spans="1:25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76"/>
        <v>95.477386934673376</v>
      </c>
      <c r="P1064" s="8">
        <f t="shared" si="177"/>
        <v>47.5</v>
      </c>
      <c r="Q1064" t="str">
        <f t="shared" si="178"/>
        <v>journalism</v>
      </c>
      <c r="R1064" t="str">
        <f t="shared" si="179"/>
        <v>audio</v>
      </c>
      <c r="S1064">
        <f t="shared" si="180"/>
        <v>16</v>
      </c>
      <c r="T1064">
        <f t="shared" si="181"/>
        <v>11</v>
      </c>
      <c r="U1064">
        <f t="shared" si="182"/>
        <v>5</v>
      </c>
      <c r="V1064" s="12">
        <f t="shared" si="183"/>
        <v>42556.807187500002</v>
      </c>
      <c r="W1064" s="12">
        <f t="shared" si="184"/>
        <v>42563.807187500002</v>
      </c>
      <c r="X1064" s="17" t="str">
        <f t="shared" si="185"/>
        <v>July</v>
      </c>
      <c r="Y1064" t="str">
        <f t="shared" si="186"/>
        <v>2016</v>
      </c>
    </row>
    <row r="1065" spans="1:25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76"/>
        <v>0</v>
      </c>
      <c r="P1065" s="8" t="e">
        <f t="shared" si="177"/>
        <v>#DIV/0!</v>
      </c>
      <c r="Q1065" t="str">
        <f t="shared" si="178"/>
        <v>journalism</v>
      </c>
      <c r="R1065" t="str">
        <f t="shared" si="179"/>
        <v>audio</v>
      </c>
      <c r="S1065">
        <f t="shared" si="180"/>
        <v>16</v>
      </c>
      <c r="T1065">
        <f t="shared" si="181"/>
        <v>11</v>
      </c>
      <c r="U1065">
        <f t="shared" si="182"/>
        <v>5</v>
      </c>
      <c r="V1065" s="12">
        <f t="shared" si="183"/>
        <v>42583.030810185184</v>
      </c>
      <c r="W1065" s="12">
        <f t="shared" si="184"/>
        <v>42613.030810185184</v>
      </c>
      <c r="X1065" s="17" t="str">
        <f t="shared" si="185"/>
        <v>August</v>
      </c>
      <c r="Y1065" t="str">
        <f t="shared" si="186"/>
        <v>2016</v>
      </c>
    </row>
    <row r="1066" spans="1:25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76"/>
        <v>8.974444444444444</v>
      </c>
      <c r="P1066" s="8">
        <f t="shared" si="177"/>
        <v>65.666666666666671</v>
      </c>
      <c r="Q1066" t="str">
        <f t="shared" si="178"/>
        <v>games</v>
      </c>
      <c r="R1066" t="str">
        <f t="shared" si="179"/>
        <v>video games</v>
      </c>
      <c r="S1066">
        <f t="shared" si="180"/>
        <v>17</v>
      </c>
      <c r="T1066">
        <f t="shared" si="181"/>
        <v>6</v>
      </c>
      <c r="U1066">
        <f t="shared" si="182"/>
        <v>11</v>
      </c>
      <c r="V1066" s="12">
        <f t="shared" si="183"/>
        <v>41417.228043981479</v>
      </c>
      <c r="W1066" s="12">
        <f t="shared" si="184"/>
        <v>41462.228043981479</v>
      </c>
      <c r="X1066" s="17" t="str">
        <f t="shared" si="185"/>
        <v>May</v>
      </c>
      <c r="Y1066" t="str">
        <f t="shared" si="186"/>
        <v>2013</v>
      </c>
    </row>
    <row r="1067" spans="1:25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76"/>
        <v>2.7</v>
      </c>
      <c r="P1067" s="8">
        <f t="shared" si="177"/>
        <v>16.2</v>
      </c>
      <c r="Q1067" t="str">
        <f t="shared" si="178"/>
        <v>games</v>
      </c>
      <c r="R1067" t="str">
        <f t="shared" si="179"/>
        <v>video games</v>
      </c>
      <c r="S1067">
        <f t="shared" si="180"/>
        <v>17</v>
      </c>
      <c r="T1067">
        <f t="shared" si="181"/>
        <v>6</v>
      </c>
      <c r="U1067">
        <f t="shared" si="182"/>
        <v>11</v>
      </c>
      <c r="V1067" s="12">
        <f t="shared" si="183"/>
        <v>41661.381041666667</v>
      </c>
      <c r="W1067" s="12">
        <f t="shared" si="184"/>
        <v>41689.381041666667</v>
      </c>
      <c r="X1067" s="17" t="str">
        <f t="shared" si="185"/>
        <v>January</v>
      </c>
      <c r="Y1067" t="str">
        <f t="shared" si="186"/>
        <v>2014</v>
      </c>
    </row>
    <row r="1068" spans="1:25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76"/>
        <v>3.3673333333333333</v>
      </c>
      <c r="P1068" s="8">
        <f t="shared" si="177"/>
        <v>34.128378378378379</v>
      </c>
      <c r="Q1068" t="str">
        <f t="shared" si="178"/>
        <v>games</v>
      </c>
      <c r="R1068" t="str">
        <f t="shared" si="179"/>
        <v>video games</v>
      </c>
      <c r="S1068">
        <f t="shared" si="180"/>
        <v>17</v>
      </c>
      <c r="T1068">
        <f t="shared" si="181"/>
        <v>6</v>
      </c>
      <c r="U1068">
        <f t="shared" si="182"/>
        <v>11</v>
      </c>
      <c r="V1068" s="12">
        <f t="shared" si="183"/>
        <v>41445.962754629632</v>
      </c>
      <c r="W1068" s="12">
        <f t="shared" si="184"/>
        <v>41490.962754629632</v>
      </c>
      <c r="X1068" s="17" t="str">
        <f t="shared" si="185"/>
        <v>June</v>
      </c>
      <c r="Y1068" t="str">
        <f t="shared" si="186"/>
        <v>2013</v>
      </c>
    </row>
    <row r="1069" spans="1:25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76"/>
        <v>26</v>
      </c>
      <c r="P1069" s="8">
        <f t="shared" si="177"/>
        <v>13</v>
      </c>
      <c r="Q1069" t="str">
        <f t="shared" si="178"/>
        <v>games</v>
      </c>
      <c r="R1069" t="str">
        <f t="shared" si="179"/>
        <v>video games</v>
      </c>
      <c r="S1069">
        <f t="shared" si="180"/>
        <v>17</v>
      </c>
      <c r="T1069">
        <f t="shared" si="181"/>
        <v>6</v>
      </c>
      <c r="U1069">
        <f t="shared" si="182"/>
        <v>11</v>
      </c>
      <c r="V1069" s="12">
        <f t="shared" si="183"/>
        <v>41599.855682870373</v>
      </c>
      <c r="W1069" s="12">
        <f t="shared" si="184"/>
        <v>41629.855682870373</v>
      </c>
      <c r="X1069" s="17" t="str">
        <f t="shared" si="185"/>
        <v>November</v>
      </c>
      <c r="Y1069" t="str">
        <f t="shared" si="186"/>
        <v>2013</v>
      </c>
    </row>
    <row r="1070" spans="1:25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76"/>
        <v>0.15</v>
      </c>
      <c r="P1070" s="8">
        <f t="shared" si="177"/>
        <v>11.25</v>
      </c>
      <c r="Q1070" t="str">
        <f t="shared" si="178"/>
        <v>games</v>
      </c>
      <c r="R1070" t="str">
        <f t="shared" si="179"/>
        <v>video games</v>
      </c>
      <c r="S1070">
        <f t="shared" si="180"/>
        <v>17</v>
      </c>
      <c r="T1070">
        <f t="shared" si="181"/>
        <v>6</v>
      </c>
      <c r="U1070">
        <f t="shared" si="182"/>
        <v>11</v>
      </c>
      <c r="V1070" s="12">
        <f t="shared" si="183"/>
        <v>42440.371111111104</v>
      </c>
      <c r="W1070" s="12">
        <f t="shared" si="184"/>
        <v>42470.329444444447</v>
      </c>
      <c r="X1070" s="17" t="str">
        <f t="shared" si="185"/>
        <v>March</v>
      </c>
      <c r="Y1070" t="str">
        <f t="shared" si="186"/>
        <v>2016</v>
      </c>
    </row>
    <row r="1071" spans="1:25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76"/>
        <v>38.636363636363633</v>
      </c>
      <c r="P1071" s="8">
        <f t="shared" si="177"/>
        <v>40.476190476190474</v>
      </c>
      <c r="Q1071" t="str">
        <f t="shared" si="178"/>
        <v>games</v>
      </c>
      <c r="R1071" t="str">
        <f t="shared" si="179"/>
        <v>video games</v>
      </c>
      <c r="S1071">
        <f t="shared" si="180"/>
        <v>17</v>
      </c>
      <c r="T1071">
        <f t="shared" si="181"/>
        <v>6</v>
      </c>
      <c r="U1071">
        <f t="shared" si="182"/>
        <v>11</v>
      </c>
      <c r="V1071" s="12">
        <f t="shared" si="183"/>
        <v>41572.229849537034</v>
      </c>
      <c r="W1071" s="12">
        <f t="shared" si="184"/>
        <v>41604.271516203706</v>
      </c>
      <c r="X1071" s="17" t="str">
        <f t="shared" si="185"/>
        <v>October</v>
      </c>
      <c r="Y1071" t="str">
        <f t="shared" si="186"/>
        <v>2013</v>
      </c>
    </row>
    <row r="1072" spans="1:25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76"/>
        <v>0.70000000000000007</v>
      </c>
      <c r="P1072" s="8">
        <f t="shared" si="177"/>
        <v>35</v>
      </c>
      <c r="Q1072" t="str">
        <f t="shared" si="178"/>
        <v>games</v>
      </c>
      <c r="R1072" t="str">
        <f t="shared" si="179"/>
        <v>video games</v>
      </c>
      <c r="S1072">
        <f t="shared" si="180"/>
        <v>17</v>
      </c>
      <c r="T1072">
        <f t="shared" si="181"/>
        <v>6</v>
      </c>
      <c r="U1072">
        <f t="shared" si="182"/>
        <v>11</v>
      </c>
      <c r="V1072" s="12">
        <f t="shared" si="183"/>
        <v>41163.011828703704</v>
      </c>
      <c r="W1072" s="12">
        <f t="shared" si="184"/>
        <v>41183.011828703704</v>
      </c>
      <c r="X1072" s="17" t="str">
        <f t="shared" si="185"/>
        <v>September</v>
      </c>
      <c r="Y1072" t="str">
        <f t="shared" si="186"/>
        <v>2012</v>
      </c>
    </row>
    <row r="1073" spans="1:25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76"/>
        <v>0</v>
      </c>
      <c r="P1073" s="8" t="e">
        <f t="shared" si="177"/>
        <v>#DIV/0!</v>
      </c>
      <c r="Q1073" t="str">
        <f t="shared" si="178"/>
        <v>games</v>
      </c>
      <c r="R1073" t="str">
        <f t="shared" si="179"/>
        <v>video games</v>
      </c>
      <c r="S1073">
        <f t="shared" si="180"/>
        <v>17</v>
      </c>
      <c r="T1073">
        <f t="shared" si="181"/>
        <v>6</v>
      </c>
      <c r="U1073">
        <f t="shared" si="182"/>
        <v>11</v>
      </c>
      <c r="V1073" s="12">
        <f t="shared" si="183"/>
        <v>42295.753391203703</v>
      </c>
      <c r="W1073" s="12">
        <f t="shared" si="184"/>
        <v>42325.795057870375</v>
      </c>
      <c r="X1073" s="17" t="str">
        <f t="shared" si="185"/>
        <v>October</v>
      </c>
      <c r="Y1073" t="str">
        <f t="shared" si="186"/>
        <v>2015</v>
      </c>
    </row>
    <row r="1074" spans="1:25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76"/>
        <v>6.8000000000000005E-2</v>
      </c>
      <c r="P1074" s="8">
        <f t="shared" si="177"/>
        <v>12.75</v>
      </c>
      <c r="Q1074" t="str">
        <f t="shared" si="178"/>
        <v>games</v>
      </c>
      <c r="R1074" t="str">
        <f t="shared" si="179"/>
        <v>video games</v>
      </c>
      <c r="S1074">
        <f t="shared" si="180"/>
        <v>17</v>
      </c>
      <c r="T1074">
        <f t="shared" si="181"/>
        <v>6</v>
      </c>
      <c r="U1074">
        <f t="shared" si="182"/>
        <v>11</v>
      </c>
      <c r="V1074" s="12">
        <f t="shared" si="183"/>
        <v>41645.832141203704</v>
      </c>
      <c r="W1074" s="12">
        <f t="shared" si="184"/>
        <v>41675.832141203704</v>
      </c>
      <c r="X1074" s="17" t="str">
        <f t="shared" si="185"/>
        <v>January</v>
      </c>
      <c r="Y1074" t="str">
        <f t="shared" si="186"/>
        <v>2014</v>
      </c>
    </row>
    <row r="1075" spans="1:25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76"/>
        <v>1.3333333333333335</v>
      </c>
      <c r="P1075" s="8">
        <f t="shared" si="177"/>
        <v>10</v>
      </c>
      <c r="Q1075" t="str">
        <f t="shared" si="178"/>
        <v>games</v>
      </c>
      <c r="R1075" t="str">
        <f t="shared" si="179"/>
        <v>video games</v>
      </c>
      <c r="S1075">
        <f t="shared" si="180"/>
        <v>17</v>
      </c>
      <c r="T1075">
        <f t="shared" si="181"/>
        <v>6</v>
      </c>
      <c r="U1075">
        <f t="shared" si="182"/>
        <v>11</v>
      </c>
      <c r="V1075" s="12">
        <f t="shared" si="183"/>
        <v>40802.964594907404</v>
      </c>
      <c r="W1075" s="12">
        <f t="shared" si="184"/>
        <v>40832.964594907404</v>
      </c>
      <c r="X1075" s="17" t="str">
        <f t="shared" si="185"/>
        <v>September</v>
      </c>
      <c r="Y1075" t="str">
        <f t="shared" si="186"/>
        <v>2011</v>
      </c>
    </row>
    <row r="1076" spans="1:25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76"/>
        <v>6.3092592592592585</v>
      </c>
      <c r="P1076" s="8">
        <f t="shared" si="177"/>
        <v>113.56666666666666</v>
      </c>
      <c r="Q1076" t="str">
        <f t="shared" si="178"/>
        <v>games</v>
      </c>
      <c r="R1076" t="str">
        <f t="shared" si="179"/>
        <v>video games</v>
      </c>
      <c r="S1076">
        <f t="shared" si="180"/>
        <v>17</v>
      </c>
      <c r="T1076">
        <f t="shared" si="181"/>
        <v>6</v>
      </c>
      <c r="U1076">
        <f t="shared" si="182"/>
        <v>11</v>
      </c>
      <c r="V1076" s="12">
        <f t="shared" si="183"/>
        <v>41613.172974537039</v>
      </c>
      <c r="W1076" s="12">
        <f t="shared" si="184"/>
        <v>41643.172974537039</v>
      </c>
      <c r="X1076" s="17" t="str">
        <f t="shared" si="185"/>
        <v>December</v>
      </c>
      <c r="Y1076" t="str">
        <f t="shared" si="186"/>
        <v>2013</v>
      </c>
    </row>
    <row r="1077" spans="1:25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76"/>
        <v>4.5</v>
      </c>
      <c r="P1077" s="8">
        <f t="shared" si="177"/>
        <v>15</v>
      </c>
      <c r="Q1077" t="str">
        <f t="shared" si="178"/>
        <v>games</v>
      </c>
      <c r="R1077" t="str">
        <f t="shared" si="179"/>
        <v>video games</v>
      </c>
      <c r="S1077">
        <f t="shared" si="180"/>
        <v>17</v>
      </c>
      <c r="T1077">
        <f t="shared" si="181"/>
        <v>6</v>
      </c>
      <c r="U1077">
        <f t="shared" si="182"/>
        <v>11</v>
      </c>
      <c r="V1077" s="12">
        <f t="shared" si="183"/>
        <v>41005.904120370367</v>
      </c>
      <c r="W1077" s="12">
        <f t="shared" si="184"/>
        <v>41035.904120370367</v>
      </c>
      <c r="X1077" s="17" t="str">
        <f t="shared" si="185"/>
        <v>April</v>
      </c>
      <c r="Y1077" t="str">
        <f t="shared" si="186"/>
        <v>2012</v>
      </c>
    </row>
    <row r="1078" spans="1:25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76"/>
        <v>62.765333333333331</v>
      </c>
      <c r="P1078" s="8">
        <f t="shared" si="177"/>
        <v>48.281025641025643</v>
      </c>
      <c r="Q1078" t="str">
        <f t="shared" si="178"/>
        <v>games</v>
      </c>
      <c r="R1078" t="str">
        <f t="shared" si="179"/>
        <v>video games</v>
      </c>
      <c r="S1078">
        <f t="shared" si="180"/>
        <v>17</v>
      </c>
      <c r="T1078">
        <f t="shared" si="181"/>
        <v>6</v>
      </c>
      <c r="U1078">
        <f t="shared" si="182"/>
        <v>11</v>
      </c>
      <c r="V1078" s="12">
        <f t="shared" si="183"/>
        <v>41838.377893518518</v>
      </c>
      <c r="W1078" s="12">
        <f t="shared" si="184"/>
        <v>41893.377893518518</v>
      </c>
      <c r="X1078" s="17" t="str">
        <f t="shared" si="185"/>
        <v>July</v>
      </c>
      <c r="Y1078" t="str">
        <f t="shared" si="186"/>
        <v>2014</v>
      </c>
    </row>
    <row r="1079" spans="1:25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76"/>
        <v>29.376000000000001</v>
      </c>
      <c r="P1079" s="8">
        <f t="shared" si="177"/>
        <v>43.976047904191617</v>
      </c>
      <c r="Q1079" t="str">
        <f t="shared" si="178"/>
        <v>games</v>
      </c>
      <c r="R1079" t="str">
        <f t="shared" si="179"/>
        <v>video games</v>
      </c>
      <c r="S1079">
        <f t="shared" si="180"/>
        <v>17</v>
      </c>
      <c r="T1079">
        <f t="shared" si="181"/>
        <v>6</v>
      </c>
      <c r="U1079">
        <f t="shared" si="182"/>
        <v>11</v>
      </c>
      <c r="V1079" s="12">
        <f t="shared" si="183"/>
        <v>42353.16679398148</v>
      </c>
      <c r="W1079" s="12">
        <f t="shared" si="184"/>
        <v>42383.16679398148</v>
      </c>
      <c r="X1079" s="17" t="str">
        <f t="shared" si="185"/>
        <v>December</v>
      </c>
      <c r="Y1079" t="str">
        <f t="shared" si="186"/>
        <v>2015</v>
      </c>
    </row>
    <row r="1080" spans="1:25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76"/>
        <v>7.5</v>
      </c>
      <c r="P1080" s="8">
        <f t="shared" si="177"/>
        <v>9</v>
      </c>
      <c r="Q1080" t="str">
        <f t="shared" si="178"/>
        <v>games</v>
      </c>
      <c r="R1080" t="str">
        <f t="shared" si="179"/>
        <v>video games</v>
      </c>
      <c r="S1080">
        <f t="shared" si="180"/>
        <v>17</v>
      </c>
      <c r="T1080">
        <f t="shared" si="181"/>
        <v>6</v>
      </c>
      <c r="U1080">
        <f t="shared" si="182"/>
        <v>11</v>
      </c>
      <c r="V1080" s="12">
        <f t="shared" si="183"/>
        <v>40701.195844907408</v>
      </c>
      <c r="W1080" s="12">
        <f t="shared" si="184"/>
        <v>40746.195844907408</v>
      </c>
      <c r="X1080" s="17" t="str">
        <f t="shared" si="185"/>
        <v>June</v>
      </c>
      <c r="Y1080" t="str">
        <f t="shared" si="186"/>
        <v>2011</v>
      </c>
    </row>
    <row r="1081" spans="1:25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76"/>
        <v>2.6076923076923078</v>
      </c>
      <c r="P1081" s="8">
        <f t="shared" si="177"/>
        <v>37.666666666666664</v>
      </c>
      <c r="Q1081" t="str">
        <f t="shared" si="178"/>
        <v>games</v>
      </c>
      <c r="R1081" t="str">
        <f t="shared" si="179"/>
        <v>video games</v>
      </c>
      <c r="S1081">
        <f t="shared" si="180"/>
        <v>17</v>
      </c>
      <c r="T1081">
        <f t="shared" si="181"/>
        <v>6</v>
      </c>
      <c r="U1081">
        <f t="shared" si="182"/>
        <v>11</v>
      </c>
      <c r="V1081" s="12">
        <f t="shared" si="183"/>
        <v>42479.566388888896</v>
      </c>
      <c r="W1081" s="12">
        <f t="shared" si="184"/>
        <v>42504.566388888896</v>
      </c>
      <c r="X1081" s="17" t="str">
        <f t="shared" si="185"/>
        <v>April</v>
      </c>
      <c r="Y1081" t="str">
        <f t="shared" si="186"/>
        <v>2016</v>
      </c>
    </row>
    <row r="1082" spans="1:25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76"/>
        <v>9.1050000000000004</v>
      </c>
      <c r="P1082" s="8">
        <f t="shared" si="177"/>
        <v>18.581632653061224</v>
      </c>
      <c r="Q1082" t="str">
        <f t="shared" si="178"/>
        <v>games</v>
      </c>
      <c r="R1082" t="str">
        <f t="shared" si="179"/>
        <v>video games</v>
      </c>
      <c r="S1082">
        <f t="shared" si="180"/>
        <v>17</v>
      </c>
      <c r="T1082">
        <f t="shared" si="181"/>
        <v>6</v>
      </c>
      <c r="U1082">
        <f t="shared" si="182"/>
        <v>11</v>
      </c>
      <c r="V1082" s="12">
        <f t="shared" si="183"/>
        <v>41740.138113425928</v>
      </c>
      <c r="W1082" s="12">
        <f t="shared" si="184"/>
        <v>41770.138113425928</v>
      </c>
      <c r="X1082" s="17" t="str">
        <f t="shared" si="185"/>
        <v>April</v>
      </c>
      <c r="Y1082" t="str">
        <f t="shared" si="186"/>
        <v>2014</v>
      </c>
    </row>
    <row r="1083" spans="1:25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76"/>
        <v>1.7647058823529412E-2</v>
      </c>
      <c r="P1083" s="8">
        <f t="shared" si="177"/>
        <v>3</v>
      </c>
      <c r="Q1083" t="str">
        <f t="shared" si="178"/>
        <v>games</v>
      </c>
      <c r="R1083" t="str">
        <f t="shared" si="179"/>
        <v>video games</v>
      </c>
      <c r="S1083">
        <f t="shared" si="180"/>
        <v>17</v>
      </c>
      <c r="T1083">
        <f t="shared" si="181"/>
        <v>6</v>
      </c>
      <c r="U1083">
        <f t="shared" si="182"/>
        <v>11</v>
      </c>
      <c r="V1083" s="12">
        <f t="shared" si="183"/>
        <v>42002.926990740743</v>
      </c>
      <c r="W1083" s="12">
        <f t="shared" si="184"/>
        <v>42032.926990740743</v>
      </c>
      <c r="X1083" s="17" t="str">
        <f t="shared" si="185"/>
        <v>December</v>
      </c>
      <c r="Y1083" t="str">
        <f t="shared" si="186"/>
        <v>2014</v>
      </c>
    </row>
    <row r="1084" spans="1:25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76"/>
        <v>0.55999999999999994</v>
      </c>
      <c r="P1084" s="8">
        <f t="shared" si="177"/>
        <v>18.666666666666668</v>
      </c>
      <c r="Q1084" t="str">
        <f t="shared" si="178"/>
        <v>games</v>
      </c>
      <c r="R1084" t="str">
        <f t="shared" si="179"/>
        <v>video games</v>
      </c>
      <c r="S1084">
        <f t="shared" si="180"/>
        <v>17</v>
      </c>
      <c r="T1084">
        <f t="shared" si="181"/>
        <v>6</v>
      </c>
      <c r="U1084">
        <f t="shared" si="182"/>
        <v>11</v>
      </c>
      <c r="V1084" s="12">
        <f t="shared" si="183"/>
        <v>41101.906111111115</v>
      </c>
      <c r="W1084" s="12">
        <f t="shared" si="184"/>
        <v>41131.906111111115</v>
      </c>
      <c r="X1084" s="17" t="str">
        <f t="shared" si="185"/>
        <v>July</v>
      </c>
      <c r="Y1084" t="str">
        <f t="shared" si="186"/>
        <v>2012</v>
      </c>
    </row>
    <row r="1085" spans="1:25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76"/>
        <v>0.82000000000000006</v>
      </c>
      <c r="P1085" s="8">
        <f t="shared" si="177"/>
        <v>410</v>
      </c>
      <c r="Q1085" t="str">
        <f t="shared" si="178"/>
        <v>games</v>
      </c>
      <c r="R1085" t="str">
        <f t="shared" si="179"/>
        <v>video games</v>
      </c>
      <c r="S1085">
        <f t="shared" si="180"/>
        <v>17</v>
      </c>
      <c r="T1085">
        <f t="shared" si="181"/>
        <v>6</v>
      </c>
      <c r="U1085">
        <f t="shared" si="182"/>
        <v>11</v>
      </c>
      <c r="V1085" s="12">
        <f t="shared" si="183"/>
        <v>41793.659525462965</v>
      </c>
      <c r="W1085" s="12">
        <f t="shared" si="184"/>
        <v>41853.659525462965</v>
      </c>
      <c r="X1085" s="17" t="str">
        <f t="shared" si="185"/>
        <v>June</v>
      </c>
      <c r="Y1085" t="str">
        <f t="shared" si="186"/>
        <v>2014</v>
      </c>
    </row>
    <row r="1086" spans="1:25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76"/>
        <v>0</v>
      </c>
      <c r="P1086" s="8" t="e">
        <f t="shared" si="177"/>
        <v>#DIV/0!</v>
      </c>
      <c r="Q1086" t="str">
        <f t="shared" si="178"/>
        <v>games</v>
      </c>
      <c r="R1086" t="str">
        <f t="shared" si="179"/>
        <v>video games</v>
      </c>
      <c r="S1086">
        <f t="shared" si="180"/>
        <v>17</v>
      </c>
      <c r="T1086">
        <f t="shared" si="181"/>
        <v>6</v>
      </c>
      <c r="U1086">
        <f t="shared" si="182"/>
        <v>11</v>
      </c>
      <c r="V1086" s="12">
        <f t="shared" si="183"/>
        <v>41829.912083333329</v>
      </c>
      <c r="W1086" s="12">
        <f t="shared" si="184"/>
        <v>41859.912083333329</v>
      </c>
      <c r="X1086" s="17" t="str">
        <f t="shared" si="185"/>
        <v>July</v>
      </c>
      <c r="Y1086" t="str">
        <f t="shared" si="186"/>
        <v>2014</v>
      </c>
    </row>
    <row r="1087" spans="1:25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76"/>
        <v>3.42</v>
      </c>
      <c r="P1087" s="8">
        <f t="shared" si="177"/>
        <v>114</v>
      </c>
      <c r="Q1087" t="str">
        <f t="shared" si="178"/>
        <v>games</v>
      </c>
      <c r="R1087" t="str">
        <f t="shared" si="179"/>
        <v>video games</v>
      </c>
      <c r="S1087">
        <f t="shared" si="180"/>
        <v>17</v>
      </c>
      <c r="T1087">
        <f t="shared" si="181"/>
        <v>6</v>
      </c>
      <c r="U1087">
        <f t="shared" si="182"/>
        <v>11</v>
      </c>
      <c r="V1087" s="12">
        <f t="shared" si="183"/>
        <v>42413.671006944445</v>
      </c>
      <c r="W1087" s="12">
        <f t="shared" si="184"/>
        <v>42443.629340277781</v>
      </c>
      <c r="X1087" s="17" t="str">
        <f t="shared" si="185"/>
        <v>February</v>
      </c>
      <c r="Y1087" t="str">
        <f t="shared" si="186"/>
        <v>2016</v>
      </c>
    </row>
    <row r="1088" spans="1:25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76"/>
        <v>8.3333333333333343E-2</v>
      </c>
      <c r="P1088" s="8">
        <f t="shared" si="177"/>
        <v>7.5</v>
      </c>
      <c r="Q1088" t="str">
        <f t="shared" si="178"/>
        <v>games</v>
      </c>
      <c r="R1088" t="str">
        <f t="shared" si="179"/>
        <v>video games</v>
      </c>
      <c r="S1088">
        <f t="shared" si="180"/>
        <v>17</v>
      </c>
      <c r="T1088">
        <f t="shared" si="181"/>
        <v>6</v>
      </c>
      <c r="U1088">
        <f t="shared" si="182"/>
        <v>11</v>
      </c>
      <c r="V1088" s="12">
        <f t="shared" si="183"/>
        <v>41845.866793981484</v>
      </c>
      <c r="W1088" s="12">
        <f t="shared" si="184"/>
        <v>41875.866793981484</v>
      </c>
      <c r="X1088" s="17" t="str">
        <f t="shared" si="185"/>
        <v>July</v>
      </c>
      <c r="Y1088" t="str">
        <f t="shared" si="186"/>
        <v>2014</v>
      </c>
    </row>
    <row r="1089" spans="1:25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76"/>
        <v>0</v>
      </c>
      <c r="P1089" s="8" t="e">
        <f t="shared" si="177"/>
        <v>#DIV/0!</v>
      </c>
      <c r="Q1089" t="str">
        <f t="shared" si="178"/>
        <v>games</v>
      </c>
      <c r="R1089" t="str">
        <f t="shared" si="179"/>
        <v>video games</v>
      </c>
      <c r="S1089">
        <f t="shared" si="180"/>
        <v>17</v>
      </c>
      <c r="T1089">
        <f t="shared" si="181"/>
        <v>6</v>
      </c>
      <c r="U1089">
        <f t="shared" si="182"/>
        <v>11</v>
      </c>
      <c r="V1089" s="12">
        <f t="shared" si="183"/>
        <v>41775.713969907411</v>
      </c>
      <c r="W1089" s="12">
        <f t="shared" si="184"/>
        <v>41805.713969907411</v>
      </c>
      <c r="X1089" s="17" t="str">
        <f t="shared" si="185"/>
        <v>May</v>
      </c>
      <c r="Y1089" t="str">
        <f t="shared" si="186"/>
        <v>2014</v>
      </c>
    </row>
    <row r="1090" spans="1:25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87">E1090/D1090*100</f>
        <v>14.182977777777777</v>
      </c>
      <c r="P1090" s="8">
        <f t="shared" ref="P1090:P1153" si="188">E1090/L1090</f>
        <v>43.41727891156463</v>
      </c>
      <c r="Q1090" t="str">
        <f t="shared" ref="Q1090:Q1153" si="189">LEFT(N1090,T1090-1)</f>
        <v>games</v>
      </c>
      <c r="R1090" t="str">
        <f t="shared" ref="R1090:R1153" si="190">RIGHT(N1090,U1090)</f>
        <v>video games</v>
      </c>
      <c r="S1090">
        <f t="shared" ref="S1090:S1153" si="191">LEN(N1090)</f>
        <v>17</v>
      </c>
      <c r="T1090">
        <f t="shared" ref="T1090:T1153" si="192">FIND("/",N1090)</f>
        <v>6</v>
      </c>
      <c r="U1090">
        <f t="shared" ref="U1090:U1153" si="193">S1090-T1090</f>
        <v>11</v>
      </c>
      <c r="V1090" s="12">
        <f t="shared" ref="V1090:V1153" si="194">(((J1090/60)/60)/24)+DATE(1970,1,1)</f>
        <v>41723.799386574072</v>
      </c>
      <c r="W1090" s="12">
        <f t="shared" ref="W1090:W1153" si="195">(((I1090/60)/60)/24)+DATE(1970,1,1)</f>
        <v>41753.799386574072</v>
      </c>
      <c r="X1090" s="17" t="str">
        <f t="shared" ref="X1090:X1153" si="196">TEXT(V1090,"mmmm")</f>
        <v>March</v>
      </c>
      <c r="Y1090" t="str">
        <f t="shared" ref="Y1090:Y1153" si="197">TEXT(V1090,"yyyy")</f>
        <v>2014</v>
      </c>
    </row>
    <row r="1091" spans="1:25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87"/>
        <v>7.8266666666666662</v>
      </c>
      <c r="P1091" s="8">
        <f t="shared" si="188"/>
        <v>23.959183673469386</v>
      </c>
      <c r="Q1091" t="str">
        <f t="shared" si="189"/>
        <v>games</v>
      </c>
      <c r="R1091" t="str">
        <f t="shared" si="190"/>
        <v>video games</v>
      </c>
      <c r="S1091">
        <f t="shared" si="191"/>
        <v>17</v>
      </c>
      <c r="T1091">
        <f t="shared" si="192"/>
        <v>6</v>
      </c>
      <c r="U1091">
        <f t="shared" si="193"/>
        <v>11</v>
      </c>
      <c r="V1091" s="12">
        <f t="shared" si="194"/>
        <v>42151.189525462964</v>
      </c>
      <c r="W1091" s="12">
        <f t="shared" si="195"/>
        <v>42181.189525462964</v>
      </c>
      <c r="X1091" s="17" t="str">
        <f t="shared" si="196"/>
        <v>May</v>
      </c>
      <c r="Y1091" t="str">
        <f t="shared" si="197"/>
        <v>2015</v>
      </c>
    </row>
    <row r="1092" spans="1:25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87"/>
        <v>3.8464497269020695E-2</v>
      </c>
      <c r="P1092" s="8">
        <f t="shared" si="188"/>
        <v>5</v>
      </c>
      <c r="Q1092" t="str">
        <f t="shared" si="189"/>
        <v>games</v>
      </c>
      <c r="R1092" t="str">
        <f t="shared" si="190"/>
        <v>video games</v>
      </c>
      <c r="S1092">
        <f t="shared" si="191"/>
        <v>17</v>
      </c>
      <c r="T1092">
        <f t="shared" si="192"/>
        <v>6</v>
      </c>
      <c r="U1092">
        <f t="shared" si="193"/>
        <v>11</v>
      </c>
      <c r="V1092" s="12">
        <f t="shared" si="194"/>
        <v>42123.185798611114</v>
      </c>
      <c r="W1092" s="12">
        <f t="shared" si="195"/>
        <v>42153.185798611114</v>
      </c>
      <c r="X1092" s="17" t="str">
        <f t="shared" si="196"/>
        <v>April</v>
      </c>
      <c r="Y1092" t="str">
        <f t="shared" si="197"/>
        <v>2015</v>
      </c>
    </row>
    <row r="1093" spans="1:25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87"/>
        <v>12.5</v>
      </c>
      <c r="P1093" s="8">
        <f t="shared" si="188"/>
        <v>12.5</v>
      </c>
      <c r="Q1093" t="str">
        <f t="shared" si="189"/>
        <v>games</v>
      </c>
      <c r="R1093" t="str">
        <f t="shared" si="190"/>
        <v>video games</v>
      </c>
      <c r="S1093">
        <f t="shared" si="191"/>
        <v>17</v>
      </c>
      <c r="T1093">
        <f t="shared" si="192"/>
        <v>6</v>
      </c>
      <c r="U1093">
        <f t="shared" si="193"/>
        <v>11</v>
      </c>
      <c r="V1093" s="12">
        <f t="shared" si="194"/>
        <v>42440.820277777777</v>
      </c>
      <c r="W1093" s="12">
        <f t="shared" si="195"/>
        <v>42470.778611111105</v>
      </c>
      <c r="X1093" s="17" t="str">
        <f t="shared" si="196"/>
        <v>March</v>
      </c>
      <c r="Y1093" t="str">
        <f t="shared" si="197"/>
        <v>2016</v>
      </c>
    </row>
    <row r="1094" spans="1:25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87"/>
        <v>1.05</v>
      </c>
      <c r="P1094" s="8">
        <f t="shared" si="188"/>
        <v>3</v>
      </c>
      <c r="Q1094" t="str">
        <f t="shared" si="189"/>
        <v>games</v>
      </c>
      <c r="R1094" t="str">
        <f t="shared" si="190"/>
        <v>video games</v>
      </c>
      <c r="S1094">
        <f t="shared" si="191"/>
        <v>17</v>
      </c>
      <c r="T1094">
        <f t="shared" si="192"/>
        <v>6</v>
      </c>
      <c r="U1094">
        <f t="shared" si="193"/>
        <v>11</v>
      </c>
      <c r="V1094" s="12">
        <f t="shared" si="194"/>
        <v>41250.025902777779</v>
      </c>
      <c r="W1094" s="12">
        <f t="shared" si="195"/>
        <v>41280.025902777779</v>
      </c>
      <c r="X1094" s="17" t="str">
        <f t="shared" si="196"/>
        <v>December</v>
      </c>
      <c r="Y1094" t="str">
        <f t="shared" si="197"/>
        <v>2012</v>
      </c>
    </row>
    <row r="1095" spans="1:25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87"/>
        <v>14.083333333333334</v>
      </c>
      <c r="P1095" s="8">
        <f t="shared" si="188"/>
        <v>10.5625</v>
      </c>
      <c r="Q1095" t="str">
        <f t="shared" si="189"/>
        <v>games</v>
      </c>
      <c r="R1095" t="str">
        <f t="shared" si="190"/>
        <v>video games</v>
      </c>
      <c r="S1095">
        <f t="shared" si="191"/>
        <v>17</v>
      </c>
      <c r="T1095">
        <f t="shared" si="192"/>
        <v>6</v>
      </c>
      <c r="U1095">
        <f t="shared" si="193"/>
        <v>11</v>
      </c>
      <c r="V1095" s="12">
        <f t="shared" si="194"/>
        <v>42396.973807870367</v>
      </c>
      <c r="W1095" s="12">
        <f t="shared" si="195"/>
        <v>42411.973807870367</v>
      </c>
      <c r="X1095" s="17" t="str">
        <f t="shared" si="196"/>
        <v>January</v>
      </c>
      <c r="Y1095" t="str">
        <f t="shared" si="197"/>
        <v>2016</v>
      </c>
    </row>
    <row r="1096" spans="1:25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87"/>
        <v>18.300055555555556</v>
      </c>
      <c r="P1096" s="8">
        <f t="shared" si="188"/>
        <v>122.00037037037038</v>
      </c>
      <c r="Q1096" t="str">
        <f t="shared" si="189"/>
        <v>games</v>
      </c>
      <c r="R1096" t="str">
        <f t="shared" si="190"/>
        <v>video games</v>
      </c>
      <c r="S1096">
        <f t="shared" si="191"/>
        <v>17</v>
      </c>
      <c r="T1096">
        <f t="shared" si="192"/>
        <v>6</v>
      </c>
      <c r="U1096">
        <f t="shared" si="193"/>
        <v>11</v>
      </c>
      <c r="V1096" s="12">
        <f t="shared" si="194"/>
        <v>40795.713344907403</v>
      </c>
      <c r="W1096" s="12">
        <f t="shared" si="195"/>
        <v>40825.713344907403</v>
      </c>
      <c r="X1096" s="17" t="str">
        <f t="shared" si="196"/>
        <v>September</v>
      </c>
      <c r="Y1096" t="str">
        <f t="shared" si="197"/>
        <v>2011</v>
      </c>
    </row>
    <row r="1097" spans="1:25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87"/>
        <v>5.0347999999999997</v>
      </c>
      <c r="P1097" s="8">
        <f t="shared" si="188"/>
        <v>267.80851063829789</v>
      </c>
      <c r="Q1097" t="str">
        <f t="shared" si="189"/>
        <v>games</v>
      </c>
      <c r="R1097" t="str">
        <f t="shared" si="190"/>
        <v>video games</v>
      </c>
      <c r="S1097">
        <f t="shared" si="191"/>
        <v>17</v>
      </c>
      <c r="T1097">
        <f t="shared" si="192"/>
        <v>6</v>
      </c>
      <c r="U1097">
        <f t="shared" si="193"/>
        <v>11</v>
      </c>
      <c r="V1097" s="12">
        <f t="shared" si="194"/>
        <v>41486.537268518521</v>
      </c>
      <c r="W1097" s="12">
        <f t="shared" si="195"/>
        <v>41516.537268518521</v>
      </c>
      <c r="X1097" s="17" t="str">
        <f t="shared" si="196"/>
        <v>July</v>
      </c>
      <c r="Y1097" t="str">
        <f t="shared" si="197"/>
        <v>2013</v>
      </c>
    </row>
    <row r="1098" spans="1:25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87"/>
        <v>17.933333333333334</v>
      </c>
      <c r="P1098" s="8">
        <f t="shared" si="188"/>
        <v>74.206896551724142</v>
      </c>
      <c r="Q1098" t="str">
        <f t="shared" si="189"/>
        <v>games</v>
      </c>
      <c r="R1098" t="str">
        <f t="shared" si="190"/>
        <v>video games</v>
      </c>
      <c r="S1098">
        <f t="shared" si="191"/>
        <v>17</v>
      </c>
      <c r="T1098">
        <f t="shared" si="192"/>
        <v>6</v>
      </c>
      <c r="U1098">
        <f t="shared" si="193"/>
        <v>11</v>
      </c>
      <c r="V1098" s="12">
        <f t="shared" si="194"/>
        <v>41885.51798611111</v>
      </c>
      <c r="W1098" s="12">
        <f t="shared" si="195"/>
        <v>41916.145833333336</v>
      </c>
      <c r="X1098" s="17" t="str">
        <f t="shared" si="196"/>
        <v>September</v>
      </c>
      <c r="Y1098" t="str">
        <f t="shared" si="197"/>
        <v>2014</v>
      </c>
    </row>
    <row r="1099" spans="1:25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87"/>
        <v>4.7E-2</v>
      </c>
      <c r="P1099" s="8">
        <f t="shared" si="188"/>
        <v>6.7142857142857144</v>
      </c>
      <c r="Q1099" t="str">
        <f t="shared" si="189"/>
        <v>games</v>
      </c>
      <c r="R1099" t="str">
        <f t="shared" si="190"/>
        <v>video games</v>
      </c>
      <c r="S1099">
        <f t="shared" si="191"/>
        <v>17</v>
      </c>
      <c r="T1099">
        <f t="shared" si="192"/>
        <v>6</v>
      </c>
      <c r="U1099">
        <f t="shared" si="193"/>
        <v>11</v>
      </c>
      <c r="V1099" s="12">
        <f t="shared" si="194"/>
        <v>41660.792557870373</v>
      </c>
      <c r="W1099" s="12">
        <f t="shared" si="195"/>
        <v>41700.792557870373</v>
      </c>
      <c r="X1099" s="17" t="str">
        <f t="shared" si="196"/>
        <v>January</v>
      </c>
      <c r="Y1099" t="str">
        <f t="shared" si="197"/>
        <v>2014</v>
      </c>
    </row>
    <row r="1100" spans="1:25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87"/>
        <v>7.2120000000000006</v>
      </c>
      <c r="P1100" s="8">
        <f t="shared" si="188"/>
        <v>81.954545454545453</v>
      </c>
      <c r="Q1100" t="str">
        <f t="shared" si="189"/>
        <v>games</v>
      </c>
      <c r="R1100" t="str">
        <f t="shared" si="190"/>
        <v>video games</v>
      </c>
      <c r="S1100">
        <f t="shared" si="191"/>
        <v>17</v>
      </c>
      <c r="T1100">
        <f t="shared" si="192"/>
        <v>6</v>
      </c>
      <c r="U1100">
        <f t="shared" si="193"/>
        <v>11</v>
      </c>
      <c r="V1100" s="12">
        <f t="shared" si="194"/>
        <v>41712.762673611112</v>
      </c>
      <c r="W1100" s="12">
        <f t="shared" si="195"/>
        <v>41742.762673611112</v>
      </c>
      <c r="X1100" s="17" t="str">
        <f t="shared" si="196"/>
        <v>March</v>
      </c>
      <c r="Y1100" t="str">
        <f t="shared" si="197"/>
        <v>2014</v>
      </c>
    </row>
    <row r="1101" spans="1:25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87"/>
        <v>0.5</v>
      </c>
      <c r="P1101" s="8">
        <f t="shared" si="188"/>
        <v>25</v>
      </c>
      <c r="Q1101" t="str">
        <f t="shared" si="189"/>
        <v>games</v>
      </c>
      <c r="R1101" t="str">
        <f t="shared" si="190"/>
        <v>video games</v>
      </c>
      <c r="S1101">
        <f t="shared" si="191"/>
        <v>17</v>
      </c>
      <c r="T1101">
        <f t="shared" si="192"/>
        <v>6</v>
      </c>
      <c r="U1101">
        <f t="shared" si="193"/>
        <v>11</v>
      </c>
      <c r="V1101" s="12">
        <f t="shared" si="194"/>
        <v>42107.836435185185</v>
      </c>
      <c r="W1101" s="12">
        <f t="shared" si="195"/>
        <v>42137.836435185185</v>
      </c>
      <c r="X1101" s="17" t="str">
        <f t="shared" si="196"/>
        <v>April</v>
      </c>
      <c r="Y1101" t="str">
        <f t="shared" si="197"/>
        <v>2015</v>
      </c>
    </row>
    <row r="1102" spans="1:25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87"/>
        <v>2.5</v>
      </c>
      <c r="P1102" s="8">
        <f t="shared" si="188"/>
        <v>10</v>
      </c>
      <c r="Q1102" t="str">
        <f t="shared" si="189"/>
        <v>games</v>
      </c>
      <c r="R1102" t="str">
        <f t="shared" si="190"/>
        <v>video games</v>
      </c>
      <c r="S1102">
        <f t="shared" si="191"/>
        <v>17</v>
      </c>
      <c r="T1102">
        <f t="shared" si="192"/>
        <v>6</v>
      </c>
      <c r="U1102">
        <f t="shared" si="193"/>
        <v>11</v>
      </c>
      <c r="V1102" s="12">
        <f t="shared" si="194"/>
        <v>42384.110775462963</v>
      </c>
      <c r="W1102" s="12">
        <f t="shared" si="195"/>
        <v>42414.110775462963</v>
      </c>
      <c r="X1102" s="17" t="str">
        <f t="shared" si="196"/>
        <v>January</v>
      </c>
      <c r="Y1102" t="str">
        <f t="shared" si="197"/>
        <v>2016</v>
      </c>
    </row>
    <row r="1103" spans="1:25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87"/>
        <v>4.1000000000000002E-2</v>
      </c>
      <c r="P1103" s="8">
        <f t="shared" si="188"/>
        <v>6.833333333333333</v>
      </c>
      <c r="Q1103" t="str">
        <f t="shared" si="189"/>
        <v>games</v>
      </c>
      <c r="R1103" t="str">
        <f t="shared" si="190"/>
        <v>video games</v>
      </c>
      <c r="S1103">
        <f t="shared" si="191"/>
        <v>17</v>
      </c>
      <c r="T1103">
        <f t="shared" si="192"/>
        <v>6</v>
      </c>
      <c r="U1103">
        <f t="shared" si="193"/>
        <v>11</v>
      </c>
      <c r="V1103" s="12">
        <f t="shared" si="194"/>
        <v>42538.77243055556</v>
      </c>
      <c r="W1103" s="12">
        <f t="shared" si="195"/>
        <v>42565.758333333331</v>
      </c>
      <c r="X1103" s="17" t="str">
        <f t="shared" si="196"/>
        <v>June</v>
      </c>
      <c r="Y1103" t="str">
        <f t="shared" si="197"/>
        <v>2016</v>
      </c>
    </row>
    <row r="1104" spans="1:25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87"/>
        <v>5.3125</v>
      </c>
      <c r="P1104" s="8">
        <f t="shared" si="188"/>
        <v>17.708333333333332</v>
      </c>
      <c r="Q1104" t="str">
        <f t="shared" si="189"/>
        <v>games</v>
      </c>
      <c r="R1104" t="str">
        <f t="shared" si="190"/>
        <v>video games</v>
      </c>
      <c r="S1104">
        <f t="shared" si="191"/>
        <v>17</v>
      </c>
      <c r="T1104">
        <f t="shared" si="192"/>
        <v>6</v>
      </c>
      <c r="U1104">
        <f t="shared" si="193"/>
        <v>11</v>
      </c>
      <c r="V1104" s="12">
        <f t="shared" si="194"/>
        <v>41577.045428240745</v>
      </c>
      <c r="W1104" s="12">
        <f t="shared" si="195"/>
        <v>41617.249305555553</v>
      </c>
      <c r="X1104" s="17" t="str">
        <f t="shared" si="196"/>
        <v>October</v>
      </c>
      <c r="Y1104" t="str">
        <f t="shared" si="197"/>
        <v>2013</v>
      </c>
    </row>
    <row r="1105" spans="1:25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87"/>
        <v>1.6199999999999999</v>
      </c>
      <c r="P1105" s="8">
        <f t="shared" si="188"/>
        <v>16.2</v>
      </c>
      <c r="Q1105" t="str">
        <f t="shared" si="189"/>
        <v>games</v>
      </c>
      <c r="R1105" t="str">
        <f t="shared" si="190"/>
        <v>video games</v>
      </c>
      <c r="S1105">
        <f t="shared" si="191"/>
        <v>17</v>
      </c>
      <c r="T1105">
        <f t="shared" si="192"/>
        <v>6</v>
      </c>
      <c r="U1105">
        <f t="shared" si="193"/>
        <v>11</v>
      </c>
      <c r="V1105" s="12">
        <f t="shared" si="194"/>
        <v>42479.22210648148</v>
      </c>
      <c r="W1105" s="12">
        <f t="shared" si="195"/>
        <v>42539.22210648148</v>
      </c>
      <c r="X1105" s="17" t="str">
        <f t="shared" si="196"/>
        <v>April</v>
      </c>
      <c r="Y1105" t="str">
        <f t="shared" si="197"/>
        <v>2016</v>
      </c>
    </row>
    <row r="1106" spans="1:25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87"/>
        <v>4.9516666666666671</v>
      </c>
      <c r="P1106" s="8">
        <f t="shared" si="188"/>
        <v>80.297297297297291</v>
      </c>
      <c r="Q1106" t="str">
        <f t="shared" si="189"/>
        <v>games</v>
      </c>
      <c r="R1106" t="str">
        <f t="shared" si="190"/>
        <v>video games</v>
      </c>
      <c r="S1106">
        <f t="shared" si="191"/>
        <v>17</v>
      </c>
      <c r="T1106">
        <f t="shared" si="192"/>
        <v>6</v>
      </c>
      <c r="U1106">
        <f t="shared" si="193"/>
        <v>11</v>
      </c>
      <c r="V1106" s="12">
        <f t="shared" si="194"/>
        <v>41771.40996527778</v>
      </c>
      <c r="W1106" s="12">
        <f t="shared" si="195"/>
        <v>41801.40996527778</v>
      </c>
      <c r="X1106" s="17" t="str">
        <f t="shared" si="196"/>
        <v>May</v>
      </c>
      <c r="Y1106" t="str">
        <f t="shared" si="197"/>
        <v>2014</v>
      </c>
    </row>
    <row r="1107" spans="1:25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87"/>
        <v>0.159</v>
      </c>
      <c r="P1107" s="8">
        <f t="shared" si="188"/>
        <v>71.55</v>
      </c>
      <c r="Q1107" t="str">
        <f t="shared" si="189"/>
        <v>games</v>
      </c>
      <c r="R1107" t="str">
        <f t="shared" si="190"/>
        <v>video games</v>
      </c>
      <c r="S1107">
        <f t="shared" si="191"/>
        <v>17</v>
      </c>
      <c r="T1107">
        <f t="shared" si="192"/>
        <v>6</v>
      </c>
      <c r="U1107">
        <f t="shared" si="193"/>
        <v>11</v>
      </c>
      <c r="V1107" s="12">
        <f t="shared" si="194"/>
        <v>41692.135729166665</v>
      </c>
      <c r="W1107" s="12">
        <f t="shared" si="195"/>
        <v>41722.0940625</v>
      </c>
      <c r="X1107" s="17" t="str">
        <f t="shared" si="196"/>
        <v>February</v>
      </c>
      <c r="Y1107" t="str">
        <f t="shared" si="197"/>
        <v>2014</v>
      </c>
    </row>
    <row r="1108" spans="1:25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87"/>
        <v>41.25</v>
      </c>
      <c r="P1108" s="8">
        <f t="shared" si="188"/>
        <v>23.571428571428573</v>
      </c>
      <c r="Q1108" t="str">
        <f t="shared" si="189"/>
        <v>games</v>
      </c>
      <c r="R1108" t="str">
        <f t="shared" si="190"/>
        <v>video games</v>
      </c>
      <c r="S1108">
        <f t="shared" si="191"/>
        <v>17</v>
      </c>
      <c r="T1108">
        <f t="shared" si="192"/>
        <v>6</v>
      </c>
      <c r="U1108">
        <f t="shared" si="193"/>
        <v>11</v>
      </c>
      <c r="V1108" s="12">
        <f t="shared" si="194"/>
        <v>40973.740451388891</v>
      </c>
      <c r="W1108" s="12">
        <f t="shared" si="195"/>
        <v>41003.698784722219</v>
      </c>
      <c r="X1108" s="17" t="str">
        <f t="shared" si="196"/>
        <v>March</v>
      </c>
      <c r="Y1108" t="str">
        <f t="shared" si="197"/>
        <v>2012</v>
      </c>
    </row>
    <row r="1109" spans="1:25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87"/>
        <v>0</v>
      </c>
      <c r="P1109" s="8" t="e">
        <f t="shared" si="188"/>
        <v>#DIV/0!</v>
      </c>
      <c r="Q1109" t="str">
        <f t="shared" si="189"/>
        <v>games</v>
      </c>
      <c r="R1109" t="str">
        <f t="shared" si="190"/>
        <v>video games</v>
      </c>
      <c r="S1109">
        <f t="shared" si="191"/>
        <v>17</v>
      </c>
      <c r="T1109">
        <f t="shared" si="192"/>
        <v>6</v>
      </c>
      <c r="U1109">
        <f t="shared" si="193"/>
        <v>11</v>
      </c>
      <c r="V1109" s="12">
        <f t="shared" si="194"/>
        <v>41813.861388888887</v>
      </c>
      <c r="W1109" s="12">
        <f t="shared" si="195"/>
        <v>41843.861388888887</v>
      </c>
      <c r="X1109" s="17" t="str">
        <f t="shared" si="196"/>
        <v>June</v>
      </c>
      <c r="Y1109" t="str">
        <f t="shared" si="197"/>
        <v>2014</v>
      </c>
    </row>
    <row r="1110" spans="1:25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87"/>
        <v>2.93</v>
      </c>
      <c r="P1110" s="8">
        <f t="shared" si="188"/>
        <v>34.88095238095238</v>
      </c>
      <c r="Q1110" t="str">
        <f t="shared" si="189"/>
        <v>games</v>
      </c>
      <c r="R1110" t="str">
        <f t="shared" si="190"/>
        <v>video games</v>
      </c>
      <c r="S1110">
        <f t="shared" si="191"/>
        <v>17</v>
      </c>
      <c r="T1110">
        <f t="shared" si="192"/>
        <v>6</v>
      </c>
      <c r="U1110">
        <f t="shared" si="193"/>
        <v>11</v>
      </c>
      <c r="V1110" s="12">
        <f t="shared" si="194"/>
        <v>40952.636979166666</v>
      </c>
      <c r="W1110" s="12">
        <f t="shared" si="195"/>
        <v>41012.595312500001</v>
      </c>
      <c r="X1110" s="17" t="str">
        <f t="shared" si="196"/>
        <v>February</v>
      </c>
      <c r="Y1110" t="str">
        <f t="shared" si="197"/>
        <v>2012</v>
      </c>
    </row>
    <row r="1111" spans="1:25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87"/>
        <v>0.44999999999999996</v>
      </c>
      <c r="P1111" s="8">
        <f t="shared" si="188"/>
        <v>15</v>
      </c>
      <c r="Q1111" t="str">
        <f t="shared" si="189"/>
        <v>games</v>
      </c>
      <c r="R1111" t="str">
        <f t="shared" si="190"/>
        <v>video games</v>
      </c>
      <c r="S1111">
        <f t="shared" si="191"/>
        <v>17</v>
      </c>
      <c r="T1111">
        <f t="shared" si="192"/>
        <v>6</v>
      </c>
      <c r="U1111">
        <f t="shared" si="193"/>
        <v>11</v>
      </c>
      <c r="V1111" s="12">
        <f t="shared" si="194"/>
        <v>42662.752199074079</v>
      </c>
      <c r="W1111" s="12">
        <f t="shared" si="195"/>
        <v>42692.793865740736</v>
      </c>
      <c r="X1111" s="17" t="str">
        <f t="shared" si="196"/>
        <v>October</v>
      </c>
      <c r="Y1111" t="str">
        <f t="shared" si="197"/>
        <v>2016</v>
      </c>
    </row>
    <row r="1112" spans="1:25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87"/>
        <v>0.51</v>
      </c>
      <c r="P1112" s="8">
        <f t="shared" si="188"/>
        <v>23.181818181818183</v>
      </c>
      <c r="Q1112" t="str">
        <f t="shared" si="189"/>
        <v>games</v>
      </c>
      <c r="R1112" t="str">
        <f t="shared" si="190"/>
        <v>video games</v>
      </c>
      <c r="S1112">
        <f t="shared" si="191"/>
        <v>17</v>
      </c>
      <c r="T1112">
        <f t="shared" si="192"/>
        <v>6</v>
      </c>
      <c r="U1112">
        <f t="shared" si="193"/>
        <v>11</v>
      </c>
      <c r="V1112" s="12">
        <f t="shared" si="194"/>
        <v>41220.933124999996</v>
      </c>
      <c r="W1112" s="12">
        <f t="shared" si="195"/>
        <v>41250.933124999996</v>
      </c>
      <c r="X1112" s="17" t="str">
        <f t="shared" si="196"/>
        <v>November</v>
      </c>
      <c r="Y1112" t="str">
        <f t="shared" si="197"/>
        <v>2012</v>
      </c>
    </row>
    <row r="1113" spans="1:25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87"/>
        <v>0.04</v>
      </c>
      <c r="P1113" s="8">
        <f t="shared" si="188"/>
        <v>1</v>
      </c>
      <c r="Q1113" t="str">
        <f t="shared" si="189"/>
        <v>games</v>
      </c>
      <c r="R1113" t="str">
        <f t="shared" si="190"/>
        <v>video games</v>
      </c>
      <c r="S1113">
        <f t="shared" si="191"/>
        <v>17</v>
      </c>
      <c r="T1113">
        <f t="shared" si="192"/>
        <v>6</v>
      </c>
      <c r="U1113">
        <f t="shared" si="193"/>
        <v>11</v>
      </c>
      <c r="V1113" s="12">
        <f t="shared" si="194"/>
        <v>42347.203587962969</v>
      </c>
      <c r="W1113" s="12">
        <f t="shared" si="195"/>
        <v>42377.203587962969</v>
      </c>
      <c r="X1113" s="17" t="str">
        <f t="shared" si="196"/>
        <v>December</v>
      </c>
      <c r="Y1113" t="str">
        <f t="shared" si="197"/>
        <v>2015</v>
      </c>
    </row>
    <row r="1114" spans="1:25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87"/>
        <v>35.537409090909087</v>
      </c>
      <c r="P1114" s="8">
        <f t="shared" si="188"/>
        <v>100.23371794871794</v>
      </c>
      <c r="Q1114" t="str">
        <f t="shared" si="189"/>
        <v>games</v>
      </c>
      <c r="R1114" t="str">
        <f t="shared" si="190"/>
        <v>video games</v>
      </c>
      <c r="S1114">
        <f t="shared" si="191"/>
        <v>17</v>
      </c>
      <c r="T1114">
        <f t="shared" si="192"/>
        <v>6</v>
      </c>
      <c r="U1114">
        <f t="shared" si="193"/>
        <v>11</v>
      </c>
      <c r="V1114" s="12">
        <f t="shared" si="194"/>
        <v>41963.759386574078</v>
      </c>
      <c r="W1114" s="12">
        <f t="shared" si="195"/>
        <v>42023.354166666672</v>
      </c>
      <c r="X1114" s="17" t="str">
        <f t="shared" si="196"/>
        <v>November</v>
      </c>
      <c r="Y1114" t="str">
        <f t="shared" si="197"/>
        <v>2014</v>
      </c>
    </row>
    <row r="1115" spans="1:25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87"/>
        <v>0.5</v>
      </c>
      <c r="P1115" s="8">
        <f t="shared" si="188"/>
        <v>5</v>
      </c>
      <c r="Q1115" t="str">
        <f t="shared" si="189"/>
        <v>games</v>
      </c>
      <c r="R1115" t="str">
        <f t="shared" si="190"/>
        <v>video games</v>
      </c>
      <c r="S1115">
        <f t="shared" si="191"/>
        <v>17</v>
      </c>
      <c r="T1115">
        <f t="shared" si="192"/>
        <v>6</v>
      </c>
      <c r="U1115">
        <f t="shared" si="193"/>
        <v>11</v>
      </c>
      <c r="V1115" s="12">
        <f t="shared" si="194"/>
        <v>41835.977083333331</v>
      </c>
      <c r="W1115" s="12">
        <f t="shared" si="195"/>
        <v>41865.977083333331</v>
      </c>
      <c r="X1115" s="17" t="str">
        <f t="shared" si="196"/>
        <v>July</v>
      </c>
      <c r="Y1115" t="str">
        <f t="shared" si="197"/>
        <v>2014</v>
      </c>
    </row>
    <row r="1116" spans="1:25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87"/>
        <v>0.16666666666666669</v>
      </c>
      <c r="P1116" s="8">
        <f t="shared" si="188"/>
        <v>3.3333333333333335</v>
      </c>
      <c r="Q1116" t="str">
        <f t="shared" si="189"/>
        <v>games</v>
      </c>
      <c r="R1116" t="str">
        <f t="shared" si="190"/>
        <v>video games</v>
      </c>
      <c r="S1116">
        <f t="shared" si="191"/>
        <v>17</v>
      </c>
      <c r="T1116">
        <f t="shared" si="192"/>
        <v>6</v>
      </c>
      <c r="U1116">
        <f t="shared" si="193"/>
        <v>11</v>
      </c>
      <c r="V1116" s="12">
        <f t="shared" si="194"/>
        <v>41526.345914351856</v>
      </c>
      <c r="W1116" s="12">
        <f t="shared" si="195"/>
        <v>41556.345914351856</v>
      </c>
      <c r="X1116" s="17" t="str">
        <f t="shared" si="196"/>
        <v>September</v>
      </c>
      <c r="Y1116" t="str">
        <f t="shared" si="197"/>
        <v>2013</v>
      </c>
    </row>
    <row r="1117" spans="1:25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87"/>
        <v>0.13250000000000001</v>
      </c>
      <c r="P1117" s="8">
        <f t="shared" si="188"/>
        <v>13.25</v>
      </c>
      <c r="Q1117" t="str">
        <f t="shared" si="189"/>
        <v>games</v>
      </c>
      <c r="R1117" t="str">
        <f t="shared" si="190"/>
        <v>video games</v>
      </c>
      <c r="S1117">
        <f t="shared" si="191"/>
        <v>17</v>
      </c>
      <c r="T1117">
        <f t="shared" si="192"/>
        <v>6</v>
      </c>
      <c r="U1117">
        <f t="shared" si="193"/>
        <v>11</v>
      </c>
      <c r="V1117" s="12">
        <f t="shared" si="194"/>
        <v>42429.695543981477</v>
      </c>
      <c r="W1117" s="12">
        <f t="shared" si="195"/>
        <v>42459.653877314813</v>
      </c>
      <c r="X1117" s="17" t="str">
        <f t="shared" si="196"/>
        <v>February</v>
      </c>
      <c r="Y1117" t="str">
        <f t="shared" si="197"/>
        <v>2016</v>
      </c>
    </row>
    <row r="1118" spans="1:25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87"/>
        <v>3.5704000000000007E-2</v>
      </c>
      <c r="P1118" s="8">
        <f t="shared" si="188"/>
        <v>17.852</v>
      </c>
      <c r="Q1118" t="str">
        <f t="shared" si="189"/>
        <v>games</v>
      </c>
      <c r="R1118" t="str">
        <f t="shared" si="190"/>
        <v>video games</v>
      </c>
      <c r="S1118">
        <f t="shared" si="191"/>
        <v>17</v>
      </c>
      <c r="T1118">
        <f t="shared" si="192"/>
        <v>6</v>
      </c>
      <c r="U1118">
        <f t="shared" si="193"/>
        <v>11</v>
      </c>
      <c r="V1118" s="12">
        <f t="shared" si="194"/>
        <v>41009.847314814811</v>
      </c>
      <c r="W1118" s="12">
        <f t="shared" si="195"/>
        <v>41069.847314814811</v>
      </c>
      <c r="X1118" s="17" t="str">
        <f t="shared" si="196"/>
        <v>April</v>
      </c>
      <c r="Y1118" t="str">
        <f t="shared" si="197"/>
        <v>2012</v>
      </c>
    </row>
    <row r="1119" spans="1:25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87"/>
        <v>8.3000000000000007</v>
      </c>
      <c r="P1119" s="8">
        <f t="shared" si="188"/>
        <v>10.375</v>
      </c>
      <c r="Q1119" t="str">
        <f t="shared" si="189"/>
        <v>games</v>
      </c>
      <c r="R1119" t="str">
        <f t="shared" si="190"/>
        <v>video games</v>
      </c>
      <c r="S1119">
        <f t="shared" si="191"/>
        <v>17</v>
      </c>
      <c r="T1119">
        <f t="shared" si="192"/>
        <v>6</v>
      </c>
      <c r="U1119">
        <f t="shared" si="193"/>
        <v>11</v>
      </c>
      <c r="V1119" s="12">
        <f t="shared" si="194"/>
        <v>42333.598530092597</v>
      </c>
      <c r="W1119" s="12">
        <f t="shared" si="195"/>
        <v>42363.598530092597</v>
      </c>
      <c r="X1119" s="17" t="str">
        <f t="shared" si="196"/>
        <v>November</v>
      </c>
      <c r="Y1119" t="str">
        <f t="shared" si="197"/>
        <v>2015</v>
      </c>
    </row>
    <row r="1120" spans="1:25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87"/>
        <v>2.4222222222222221</v>
      </c>
      <c r="P1120" s="8">
        <f t="shared" si="188"/>
        <v>36.333333333333336</v>
      </c>
      <c r="Q1120" t="str">
        <f t="shared" si="189"/>
        <v>games</v>
      </c>
      <c r="R1120" t="str">
        <f t="shared" si="190"/>
        <v>video games</v>
      </c>
      <c r="S1120">
        <f t="shared" si="191"/>
        <v>17</v>
      </c>
      <c r="T1120">
        <f t="shared" si="192"/>
        <v>6</v>
      </c>
      <c r="U1120">
        <f t="shared" si="193"/>
        <v>11</v>
      </c>
      <c r="V1120" s="12">
        <f t="shared" si="194"/>
        <v>41704.16642361111</v>
      </c>
      <c r="W1120" s="12">
        <f t="shared" si="195"/>
        <v>41734.124756944446</v>
      </c>
      <c r="X1120" s="17" t="str">
        <f t="shared" si="196"/>
        <v>March</v>
      </c>
      <c r="Y1120" t="str">
        <f t="shared" si="197"/>
        <v>2014</v>
      </c>
    </row>
    <row r="1121" spans="1:25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87"/>
        <v>0.23809523809523811</v>
      </c>
      <c r="P1121" s="8">
        <f t="shared" si="188"/>
        <v>5</v>
      </c>
      <c r="Q1121" t="str">
        <f t="shared" si="189"/>
        <v>games</v>
      </c>
      <c r="R1121" t="str">
        <f t="shared" si="190"/>
        <v>video games</v>
      </c>
      <c r="S1121">
        <f t="shared" si="191"/>
        <v>17</v>
      </c>
      <c r="T1121">
        <f t="shared" si="192"/>
        <v>6</v>
      </c>
      <c r="U1121">
        <f t="shared" si="193"/>
        <v>11</v>
      </c>
      <c r="V1121" s="12">
        <f t="shared" si="194"/>
        <v>41722.792407407411</v>
      </c>
      <c r="W1121" s="12">
        <f t="shared" si="195"/>
        <v>41735.792407407411</v>
      </c>
      <c r="X1121" s="17" t="str">
        <f t="shared" si="196"/>
        <v>March</v>
      </c>
      <c r="Y1121" t="str">
        <f t="shared" si="197"/>
        <v>2014</v>
      </c>
    </row>
    <row r="1122" spans="1:25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87"/>
        <v>0</v>
      </c>
      <c r="P1122" s="8" t="e">
        <f t="shared" si="188"/>
        <v>#DIV/0!</v>
      </c>
      <c r="Q1122" t="str">
        <f t="shared" si="189"/>
        <v>games</v>
      </c>
      <c r="R1122" t="str">
        <f t="shared" si="190"/>
        <v>video games</v>
      </c>
      <c r="S1122">
        <f t="shared" si="191"/>
        <v>17</v>
      </c>
      <c r="T1122">
        <f t="shared" si="192"/>
        <v>6</v>
      </c>
      <c r="U1122">
        <f t="shared" si="193"/>
        <v>11</v>
      </c>
      <c r="V1122" s="12">
        <f t="shared" si="194"/>
        <v>40799.872685185182</v>
      </c>
      <c r="W1122" s="12">
        <f t="shared" si="195"/>
        <v>40844.872685185182</v>
      </c>
      <c r="X1122" s="17" t="str">
        <f t="shared" si="196"/>
        <v>September</v>
      </c>
      <c r="Y1122" t="str">
        <f t="shared" si="197"/>
        <v>2011</v>
      </c>
    </row>
    <row r="1123" spans="1:25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87"/>
        <v>1.1599999999999999E-2</v>
      </c>
      <c r="P1123" s="8">
        <f t="shared" si="188"/>
        <v>5.8</v>
      </c>
      <c r="Q1123" t="str">
        <f t="shared" si="189"/>
        <v>games</v>
      </c>
      <c r="R1123" t="str">
        <f t="shared" si="190"/>
        <v>video games</v>
      </c>
      <c r="S1123">
        <f t="shared" si="191"/>
        <v>17</v>
      </c>
      <c r="T1123">
        <f t="shared" si="192"/>
        <v>6</v>
      </c>
      <c r="U1123">
        <f t="shared" si="193"/>
        <v>11</v>
      </c>
      <c r="V1123" s="12">
        <f t="shared" si="194"/>
        <v>42412.934212962966</v>
      </c>
      <c r="W1123" s="12">
        <f t="shared" si="195"/>
        <v>42442.892546296294</v>
      </c>
      <c r="X1123" s="17" t="str">
        <f t="shared" si="196"/>
        <v>February</v>
      </c>
      <c r="Y1123" t="str">
        <f t="shared" si="197"/>
        <v>2016</v>
      </c>
    </row>
    <row r="1124" spans="1:25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87"/>
        <v>0</v>
      </c>
      <c r="P1124" s="8" t="e">
        <f t="shared" si="188"/>
        <v>#DIV/0!</v>
      </c>
      <c r="Q1124" t="str">
        <f t="shared" si="189"/>
        <v>games</v>
      </c>
      <c r="R1124" t="str">
        <f t="shared" si="190"/>
        <v>video games</v>
      </c>
      <c r="S1124">
        <f t="shared" si="191"/>
        <v>17</v>
      </c>
      <c r="T1124">
        <f t="shared" si="192"/>
        <v>6</v>
      </c>
      <c r="U1124">
        <f t="shared" si="193"/>
        <v>11</v>
      </c>
      <c r="V1124" s="12">
        <f t="shared" si="194"/>
        <v>41410.703993055555</v>
      </c>
      <c r="W1124" s="12">
        <f t="shared" si="195"/>
        <v>41424.703993055555</v>
      </c>
      <c r="X1124" s="17" t="str">
        <f t="shared" si="196"/>
        <v>May</v>
      </c>
      <c r="Y1124" t="str">
        <f t="shared" si="197"/>
        <v>2013</v>
      </c>
    </row>
    <row r="1125" spans="1:25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87"/>
        <v>0.22</v>
      </c>
      <c r="P1125" s="8">
        <f t="shared" si="188"/>
        <v>3.6666666666666665</v>
      </c>
      <c r="Q1125" t="str">
        <f t="shared" si="189"/>
        <v>games</v>
      </c>
      <c r="R1125" t="str">
        <f t="shared" si="190"/>
        <v>video games</v>
      </c>
      <c r="S1125">
        <f t="shared" si="191"/>
        <v>17</v>
      </c>
      <c r="T1125">
        <f t="shared" si="192"/>
        <v>6</v>
      </c>
      <c r="U1125">
        <f t="shared" si="193"/>
        <v>11</v>
      </c>
      <c r="V1125" s="12">
        <f t="shared" si="194"/>
        <v>41718.5237037037</v>
      </c>
      <c r="W1125" s="12">
        <f t="shared" si="195"/>
        <v>41748.5237037037</v>
      </c>
      <c r="X1125" s="17" t="str">
        <f t="shared" si="196"/>
        <v>March</v>
      </c>
      <c r="Y1125" t="str">
        <f t="shared" si="197"/>
        <v>2014</v>
      </c>
    </row>
    <row r="1126" spans="1:25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87"/>
        <v>0.47222222222222221</v>
      </c>
      <c r="P1126" s="8">
        <f t="shared" si="188"/>
        <v>60.714285714285715</v>
      </c>
      <c r="Q1126" t="str">
        <f t="shared" si="189"/>
        <v>games</v>
      </c>
      <c r="R1126" t="str">
        <f t="shared" si="190"/>
        <v>mobile games</v>
      </c>
      <c r="S1126">
        <f t="shared" si="191"/>
        <v>18</v>
      </c>
      <c r="T1126">
        <f t="shared" si="192"/>
        <v>6</v>
      </c>
      <c r="U1126">
        <f t="shared" si="193"/>
        <v>12</v>
      </c>
      <c r="V1126" s="12">
        <f t="shared" si="194"/>
        <v>42094.667256944449</v>
      </c>
      <c r="W1126" s="12">
        <f t="shared" si="195"/>
        <v>42124.667256944449</v>
      </c>
      <c r="X1126" s="17" t="str">
        <f t="shared" si="196"/>
        <v>March</v>
      </c>
      <c r="Y1126" t="str">
        <f t="shared" si="197"/>
        <v>2015</v>
      </c>
    </row>
    <row r="1127" spans="1:25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87"/>
        <v>0</v>
      </c>
      <c r="P1127" s="8" t="e">
        <f t="shared" si="188"/>
        <v>#DIV/0!</v>
      </c>
      <c r="Q1127" t="str">
        <f t="shared" si="189"/>
        <v>games</v>
      </c>
      <c r="R1127" t="str">
        <f t="shared" si="190"/>
        <v>mobile games</v>
      </c>
      <c r="S1127">
        <f t="shared" si="191"/>
        <v>18</v>
      </c>
      <c r="T1127">
        <f t="shared" si="192"/>
        <v>6</v>
      </c>
      <c r="U1127">
        <f t="shared" si="193"/>
        <v>12</v>
      </c>
      <c r="V1127" s="12">
        <f t="shared" si="194"/>
        <v>42212.624189814815</v>
      </c>
      <c r="W1127" s="12">
        <f t="shared" si="195"/>
        <v>42272.624189814815</v>
      </c>
      <c r="X1127" s="17" t="str">
        <f t="shared" si="196"/>
        <v>July</v>
      </c>
      <c r="Y1127" t="str">
        <f t="shared" si="197"/>
        <v>2015</v>
      </c>
    </row>
    <row r="1128" spans="1:25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87"/>
        <v>0.5</v>
      </c>
      <c r="P1128" s="8">
        <f t="shared" si="188"/>
        <v>5</v>
      </c>
      <c r="Q1128" t="str">
        <f t="shared" si="189"/>
        <v>games</v>
      </c>
      <c r="R1128" t="str">
        <f t="shared" si="190"/>
        <v>mobile games</v>
      </c>
      <c r="S1128">
        <f t="shared" si="191"/>
        <v>18</v>
      </c>
      <c r="T1128">
        <f t="shared" si="192"/>
        <v>6</v>
      </c>
      <c r="U1128">
        <f t="shared" si="193"/>
        <v>12</v>
      </c>
      <c r="V1128" s="12">
        <f t="shared" si="194"/>
        <v>42535.327476851846</v>
      </c>
      <c r="W1128" s="12">
        <f t="shared" si="195"/>
        <v>42565.327476851846</v>
      </c>
      <c r="X1128" s="17" t="str">
        <f t="shared" si="196"/>
        <v>June</v>
      </c>
      <c r="Y1128" t="str">
        <f t="shared" si="197"/>
        <v>2016</v>
      </c>
    </row>
    <row r="1129" spans="1:25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87"/>
        <v>1.6714285714285713</v>
      </c>
      <c r="P1129" s="8">
        <f t="shared" si="188"/>
        <v>25.434782608695652</v>
      </c>
      <c r="Q1129" t="str">
        <f t="shared" si="189"/>
        <v>games</v>
      </c>
      <c r="R1129" t="str">
        <f t="shared" si="190"/>
        <v>mobile games</v>
      </c>
      <c r="S1129">
        <f t="shared" si="191"/>
        <v>18</v>
      </c>
      <c r="T1129">
        <f t="shared" si="192"/>
        <v>6</v>
      </c>
      <c r="U1129">
        <f t="shared" si="193"/>
        <v>12</v>
      </c>
      <c r="V1129" s="12">
        <f t="shared" si="194"/>
        <v>41926.854166666664</v>
      </c>
      <c r="W1129" s="12">
        <f t="shared" si="195"/>
        <v>41957.895833333328</v>
      </c>
      <c r="X1129" s="17" t="str">
        <f t="shared" si="196"/>
        <v>October</v>
      </c>
      <c r="Y1129" t="str">
        <f t="shared" si="197"/>
        <v>2014</v>
      </c>
    </row>
    <row r="1130" spans="1:25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87"/>
        <v>0.1</v>
      </c>
      <c r="P1130" s="8">
        <f t="shared" si="188"/>
        <v>1</v>
      </c>
      <c r="Q1130" t="str">
        <f t="shared" si="189"/>
        <v>games</v>
      </c>
      <c r="R1130" t="str">
        <f t="shared" si="190"/>
        <v>mobile games</v>
      </c>
      <c r="S1130">
        <f t="shared" si="191"/>
        <v>18</v>
      </c>
      <c r="T1130">
        <f t="shared" si="192"/>
        <v>6</v>
      </c>
      <c r="U1130">
        <f t="shared" si="193"/>
        <v>12</v>
      </c>
      <c r="V1130" s="12">
        <f t="shared" si="194"/>
        <v>41828.649502314816</v>
      </c>
      <c r="W1130" s="12">
        <f t="shared" si="195"/>
        <v>41858.649502314816</v>
      </c>
      <c r="X1130" s="17" t="str">
        <f t="shared" si="196"/>
        <v>July</v>
      </c>
      <c r="Y1130" t="str">
        <f t="shared" si="197"/>
        <v>2014</v>
      </c>
    </row>
    <row r="1131" spans="1:25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87"/>
        <v>0.105</v>
      </c>
      <c r="P1131" s="8">
        <f t="shared" si="188"/>
        <v>10.5</v>
      </c>
      <c r="Q1131" t="str">
        <f t="shared" si="189"/>
        <v>games</v>
      </c>
      <c r="R1131" t="str">
        <f t="shared" si="190"/>
        <v>mobile games</v>
      </c>
      <c r="S1131">
        <f t="shared" si="191"/>
        <v>18</v>
      </c>
      <c r="T1131">
        <f t="shared" si="192"/>
        <v>6</v>
      </c>
      <c r="U1131">
        <f t="shared" si="193"/>
        <v>12</v>
      </c>
      <c r="V1131" s="12">
        <f t="shared" si="194"/>
        <v>42496.264965277776</v>
      </c>
      <c r="W1131" s="12">
        <f t="shared" si="195"/>
        <v>42526.264965277776</v>
      </c>
      <c r="X1131" s="17" t="str">
        <f t="shared" si="196"/>
        <v>May</v>
      </c>
      <c r="Y1131" t="str">
        <f t="shared" si="197"/>
        <v>2016</v>
      </c>
    </row>
    <row r="1132" spans="1:25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87"/>
        <v>0.22</v>
      </c>
      <c r="P1132" s="8">
        <f t="shared" si="188"/>
        <v>3.6666666666666665</v>
      </c>
      <c r="Q1132" t="str">
        <f t="shared" si="189"/>
        <v>games</v>
      </c>
      <c r="R1132" t="str">
        <f t="shared" si="190"/>
        <v>mobile games</v>
      </c>
      <c r="S1132">
        <f t="shared" si="191"/>
        <v>18</v>
      </c>
      <c r="T1132">
        <f t="shared" si="192"/>
        <v>6</v>
      </c>
      <c r="U1132">
        <f t="shared" si="193"/>
        <v>12</v>
      </c>
      <c r="V1132" s="12">
        <f t="shared" si="194"/>
        <v>41908.996527777781</v>
      </c>
      <c r="W1132" s="12">
        <f t="shared" si="195"/>
        <v>41969.038194444445</v>
      </c>
      <c r="X1132" s="17" t="str">
        <f t="shared" si="196"/>
        <v>September</v>
      </c>
      <c r="Y1132" t="str">
        <f t="shared" si="197"/>
        <v>2014</v>
      </c>
    </row>
    <row r="1133" spans="1:25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87"/>
        <v>0</v>
      </c>
      <c r="P1133" s="8" t="e">
        <f t="shared" si="188"/>
        <v>#DIV/0!</v>
      </c>
      <c r="Q1133" t="str">
        <f t="shared" si="189"/>
        <v>games</v>
      </c>
      <c r="R1133" t="str">
        <f t="shared" si="190"/>
        <v>mobile games</v>
      </c>
      <c r="S1133">
        <f t="shared" si="191"/>
        <v>18</v>
      </c>
      <c r="T1133">
        <f t="shared" si="192"/>
        <v>6</v>
      </c>
      <c r="U1133">
        <f t="shared" si="193"/>
        <v>12</v>
      </c>
      <c r="V1133" s="12">
        <f t="shared" si="194"/>
        <v>42332.908194444448</v>
      </c>
      <c r="W1133" s="12">
        <f t="shared" si="195"/>
        <v>42362.908194444448</v>
      </c>
      <c r="X1133" s="17" t="str">
        <f t="shared" si="196"/>
        <v>November</v>
      </c>
      <c r="Y1133" t="str">
        <f t="shared" si="197"/>
        <v>2015</v>
      </c>
    </row>
    <row r="1134" spans="1:25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87"/>
        <v>14.38</v>
      </c>
      <c r="P1134" s="8">
        <f t="shared" si="188"/>
        <v>110.61538461538461</v>
      </c>
      <c r="Q1134" t="str">
        <f t="shared" si="189"/>
        <v>games</v>
      </c>
      <c r="R1134" t="str">
        <f t="shared" si="190"/>
        <v>mobile games</v>
      </c>
      <c r="S1134">
        <f t="shared" si="191"/>
        <v>18</v>
      </c>
      <c r="T1134">
        <f t="shared" si="192"/>
        <v>6</v>
      </c>
      <c r="U1134">
        <f t="shared" si="193"/>
        <v>12</v>
      </c>
      <c r="V1134" s="12">
        <f t="shared" si="194"/>
        <v>42706.115405092598</v>
      </c>
      <c r="W1134" s="12">
        <f t="shared" si="195"/>
        <v>42736.115405092598</v>
      </c>
      <c r="X1134" s="17" t="str">
        <f t="shared" si="196"/>
        <v>December</v>
      </c>
      <c r="Y1134" t="str">
        <f t="shared" si="197"/>
        <v>2016</v>
      </c>
    </row>
    <row r="1135" spans="1:25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87"/>
        <v>0.66666666666666674</v>
      </c>
      <c r="P1135" s="8">
        <f t="shared" si="188"/>
        <v>20</v>
      </c>
      <c r="Q1135" t="str">
        <f t="shared" si="189"/>
        <v>games</v>
      </c>
      <c r="R1135" t="str">
        <f t="shared" si="190"/>
        <v>mobile games</v>
      </c>
      <c r="S1135">
        <f t="shared" si="191"/>
        <v>18</v>
      </c>
      <c r="T1135">
        <f t="shared" si="192"/>
        <v>6</v>
      </c>
      <c r="U1135">
        <f t="shared" si="193"/>
        <v>12</v>
      </c>
      <c r="V1135" s="12">
        <f t="shared" si="194"/>
        <v>41821.407187500001</v>
      </c>
      <c r="W1135" s="12">
        <f t="shared" si="195"/>
        <v>41851.407187500001</v>
      </c>
      <c r="X1135" s="17" t="str">
        <f t="shared" si="196"/>
        <v>July</v>
      </c>
      <c r="Y1135" t="str">
        <f t="shared" si="197"/>
        <v>2014</v>
      </c>
    </row>
    <row r="1136" spans="1:25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87"/>
        <v>4.0000000000000001E-3</v>
      </c>
      <c r="P1136" s="8">
        <f t="shared" si="188"/>
        <v>1</v>
      </c>
      <c r="Q1136" t="str">
        <f t="shared" si="189"/>
        <v>games</v>
      </c>
      <c r="R1136" t="str">
        <f t="shared" si="190"/>
        <v>mobile games</v>
      </c>
      <c r="S1136">
        <f t="shared" si="191"/>
        <v>18</v>
      </c>
      <c r="T1136">
        <f t="shared" si="192"/>
        <v>6</v>
      </c>
      <c r="U1136">
        <f t="shared" si="193"/>
        <v>12</v>
      </c>
      <c r="V1136" s="12">
        <f t="shared" si="194"/>
        <v>41958.285046296296</v>
      </c>
      <c r="W1136" s="12">
        <f t="shared" si="195"/>
        <v>41972.189583333333</v>
      </c>
      <c r="X1136" s="17" t="str">
        <f t="shared" si="196"/>
        <v>November</v>
      </c>
      <c r="Y1136" t="str">
        <f t="shared" si="197"/>
        <v>2014</v>
      </c>
    </row>
    <row r="1137" spans="1:25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87"/>
        <v>5</v>
      </c>
      <c r="P1137" s="8">
        <f t="shared" si="188"/>
        <v>50</v>
      </c>
      <c r="Q1137" t="str">
        <f t="shared" si="189"/>
        <v>games</v>
      </c>
      <c r="R1137" t="str">
        <f t="shared" si="190"/>
        <v>mobile games</v>
      </c>
      <c r="S1137">
        <f t="shared" si="191"/>
        <v>18</v>
      </c>
      <c r="T1137">
        <f t="shared" si="192"/>
        <v>6</v>
      </c>
      <c r="U1137">
        <f t="shared" si="193"/>
        <v>12</v>
      </c>
      <c r="V1137" s="12">
        <f t="shared" si="194"/>
        <v>42558.989513888882</v>
      </c>
      <c r="W1137" s="12">
        <f t="shared" si="195"/>
        <v>42588.989513888882</v>
      </c>
      <c r="X1137" s="17" t="str">
        <f t="shared" si="196"/>
        <v>July</v>
      </c>
      <c r="Y1137" t="str">
        <f t="shared" si="197"/>
        <v>2016</v>
      </c>
    </row>
    <row r="1138" spans="1:25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87"/>
        <v>6.4439140811455857</v>
      </c>
      <c r="P1138" s="8">
        <f t="shared" si="188"/>
        <v>45</v>
      </c>
      <c r="Q1138" t="str">
        <f t="shared" si="189"/>
        <v>games</v>
      </c>
      <c r="R1138" t="str">
        <f t="shared" si="190"/>
        <v>mobile games</v>
      </c>
      <c r="S1138">
        <f t="shared" si="191"/>
        <v>18</v>
      </c>
      <c r="T1138">
        <f t="shared" si="192"/>
        <v>6</v>
      </c>
      <c r="U1138">
        <f t="shared" si="193"/>
        <v>12</v>
      </c>
      <c r="V1138" s="12">
        <f t="shared" si="194"/>
        <v>42327.671631944439</v>
      </c>
      <c r="W1138" s="12">
        <f t="shared" si="195"/>
        <v>42357.671631944439</v>
      </c>
      <c r="X1138" s="17" t="str">
        <f t="shared" si="196"/>
        <v>November</v>
      </c>
      <c r="Y1138" t="str">
        <f t="shared" si="197"/>
        <v>2015</v>
      </c>
    </row>
    <row r="1139" spans="1:25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87"/>
        <v>39.5</v>
      </c>
      <c r="P1139" s="8">
        <f t="shared" si="188"/>
        <v>253.2051282051282</v>
      </c>
      <c r="Q1139" t="str">
        <f t="shared" si="189"/>
        <v>games</v>
      </c>
      <c r="R1139" t="str">
        <f t="shared" si="190"/>
        <v>mobile games</v>
      </c>
      <c r="S1139">
        <f t="shared" si="191"/>
        <v>18</v>
      </c>
      <c r="T1139">
        <f t="shared" si="192"/>
        <v>6</v>
      </c>
      <c r="U1139">
        <f t="shared" si="193"/>
        <v>12</v>
      </c>
      <c r="V1139" s="12">
        <f t="shared" si="194"/>
        <v>42453.819687499999</v>
      </c>
      <c r="W1139" s="12">
        <f t="shared" si="195"/>
        <v>42483.819687499999</v>
      </c>
      <c r="X1139" s="17" t="str">
        <f t="shared" si="196"/>
        <v>March</v>
      </c>
      <c r="Y1139" t="str">
        <f t="shared" si="197"/>
        <v>2016</v>
      </c>
    </row>
    <row r="1140" spans="1:25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87"/>
        <v>0.35714285714285715</v>
      </c>
      <c r="P1140" s="8">
        <f t="shared" si="188"/>
        <v>31.25</v>
      </c>
      <c r="Q1140" t="str">
        <f t="shared" si="189"/>
        <v>games</v>
      </c>
      <c r="R1140" t="str">
        <f t="shared" si="190"/>
        <v>mobile games</v>
      </c>
      <c r="S1140">
        <f t="shared" si="191"/>
        <v>18</v>
      </c>
      <c r="T1140">
        <f t="shared" si="192"/>
        <v>6</v>
      </c>
      <c r="U1140">
        <f t="shared" si="193"/>
        <v>12</v>
      </c>
      <c r="V1140" s="12">
        <f t="shared" si="194"/>
        <v>42736.9066087963</v>
      </c>
      <c r="W1140" s="12">
        <f t="shared" si="195"/>
        <v>42756.9066087963</v>
      </c>
      <c r="X1140" s="17" t="str">
        <f t="shared" si="196"/>
        <v>January</v>
      </c>
      <c r="Y1140" t="str">
        <f t="shared" si="197"/>
        <v>2017</v>
      </c>
    </row>
    <row r="1141" spans="1:25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87"/>
        <v>6.25E-2</v>
      </c>
      <c r="P1141" s="8">
        <f t="shared" si="188"/>
        <v>5</v>
      </c>
      <c r="Q1141" t="str">
        <f t="shared" si="189"/>
        <v>games</v>
      </c>
      <c r="R1141" t="str">
        <f t="shared" si="190"/>
        <v>mobile games</v>
      </c>
      <c r="S1141">
        <f t="shared" si="191"/>
        <v>18</v>
      </c>
      <c r="T1141">
        <f t="shared" si="192"/>
        <v>6</v>
      </c>
      <c r="U1141">
        <f t="shared" si="193"/>
        <v>12</v>
      </c>
      <c r="V1141" s="12">
        <f t="shared" si="194"/>
        <v>41975.347523148142</v>
      </c>
      <c r="W1141" s="12">
        <f t="shared" si="195"/>
        <v>42005.347523148142</v>
      </c>
      <c r="X1141" s="17" t="str">
        <f t="shared" si="196"/>
        <v>December</v>
      </c>
      <c r="Y1141" t="str">
        <f t="shared" si="197"/>
        <v>2014</v>
      </c>
    </row>
    <row r="1142" spans="1:25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87"/>
        <v>0</v>
      </c>
      <c r="P1142" s="8" t="e">
        <f t="shared" si="188"/>
        <v>#DIV/0!</v>
      </c>
      <c r="Q1142" t="str">
        <f t="shared" si="189"/>
        <v>games</v>
      </c>
      <c r="R1142" t="str">
        <f t="shared" si="190"/>
        <v>mobile games</v>
      </c>
      <c r="S1142">
        <f t="shared" si="191"/>
        <v>18</v>
      </c>
      <c r="T1142">
        <f t="shared" si="192"/>
        <v>6</v>
      </c>
      <c r="U1142">
        <f t="shared" si="193"/>
        <v>12</v>
      </c>
      <c r="V1142" s="12">
        <f t="shared" si="194"/>
        <v>42192.462048611109</v>
      </c>
      <c r="W1142" s="12">
        <f t="shared" si="195"/>
        <v>42222.462048611109</v>
      </c>
      <c r="X1142" s="17" t="str">
        <f t="shared" si="196"/>
        <v>July</v>
      </c>
      <c r="Y1142" t="str">
        <f t="shared" si="197"/>
        <v>2015</v>
      </c>
    </row>
    <row r="1143" spans="1:25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87"/>
        <v>0</v>
      </c>
      <c r="P1143" s="8" t="e">
        <f t="shared" si="188"/>
        <v>#DIV/0!</v>
      </c>
      <c r="Q1143" t="str">
        <f t="shared" si="189"/>
        <v>games</v>
      </c>
      <c r="R1143" t="str">
        <f t="shared" si="190"/>
        <v>mobile games</v>
      </c>
      <c r="S1143">
        <f t="shared" si="191"/>
        <v>18</v>
      </c>
      <c r="T1143">
        <f t="shared" si="192"/>
        <v>6</v>
      </c>
      <c r="U1143">
        <f t="shared" si="193"/>
        <v>12</v>
      </c>
      <c r="V1143" s="12">
        <f t="shared" si="194"/>
        <v>42164.699652777781</v>
      </c>
      <c r="W1143" s="12">
        <f t="shared" si="195"/>
        <v>42194.699652777781</v>
      </c>
      <c r="X1143" s="17" t="str">
        <f t="shared" si="196"/>
        <v>June</v>
      </c>
      <c r="Y1143" t="str">
        <f t="shared" si="197"/>
        <v>2015</v>
      </c>
    </row>
    <row r="1144" spans="1:25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87"/>
        <v>0</v>
      </c>
      <c r="P1144" s="8" t="e">
        <f t="shared" si="188"/>
        <v>#DIV/0!</v>
      </c>
      <c r="Q1144" t="str">
        <f t="shared" si="189"/>
        <v>games</v>
      </c>
      <c r="R1144" t="str">
        <f t="shared" si="190"/>
        <v>mobile games</v>
      </c>
      <c r="S1144">
        <f t="shared" si="191"/>
        <v>18</v>
      </c>
      <c r="T1144">
        <f t="shared" si="192"/>
        <v>6</v>
      </c>
      <c r="U1144">
        <f t="shared" si="193"/>
        <v>12</v>
      </c>
      <c r="V1144" s="12">
        <f t="shared" si="194"/>
        <v>42022.006099537044</v>
      </c>
      <c r="W1144" s="12">
        <f t="shared" si="195"/>
        <v>42052.006099537044</v>
      </c>
      <c r="X1144" s="17" t="str">
        <f t="shared" si="196"/>
        <v>January</v>
      </c>
      <c r="Y1144" t="str">
        <f t="shared" si="197"/>
        <v>2015</v>
      </c>
    </row>
    <row r="1145" spans="1:25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87"/>
        <v>0.41333333333333333</v>
      </c>
      <c r="P1145" s="8">
        <f t="shared" si="188"/>
        <v>23.25</v>
      </c>
      <c r="Q1145" t="str">
        <f t="shared" si="189"/>
        <v>games</v>
      </c>
      <c r="R1145" t="str">
        <f t="shared" si="190"/>
        <v>mobile games</v>
      </c>
      <c r="S1145">
        <f t="shared" si="191"/>
        <v>18</v>
      </c>
      <c r="T1145">
        <f t="shared" si="192"/>
        <v>6</v>
      </c>
      <c r="U1145">
        <f t="shared" si="193"/>
        <v>12</v>
      </c>
      <c r="V1145" s="12">
        <f t="shared" si="194"/>
        <v>42325.19358796296</v>
      </c>
      <c r="W1145" s="12">
        <f t="shared" si="195"/>
        <v>42355.19358796296</v>
      </c>
      <c r="X1145" s="17" t="str">
        <f t="shared" si="196"/>
        <v>November</v>
      </c>
      <c r="Y1145" t="str">
        <f t="shared" si="197"/>
        <v>2015</v>
      </c>
    </row>
    <row r="1146" spans="1:25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87"/>
        <v>0</v>
      </c>
      <c r="P1146" s="8" t="e">
        <f t="shared" si="188"/>
        <v>#DIV/0!</v>
      </c>
      <c r="Q1146" t="str">
        <f t="shared" si="189"/>
        <v>food</v>
      </c>
      <c r="R1146" t="str">
        <f t="shared" si="190"/>
        <v>food trucks</v>
      </c>
      <c r="S1146">
        <f t="shared" si="191"/>
        <v>16</v>
      </c>
      <c r="T1146">
        <f t="shared" si="192"/>
        <v>5</v>
      </c>
      <c r="U1146">
        <f t="shared" si="193"/>
        <v>11</v>
      </c>
      <c r="V1146" s="12">
        <f t="shared" si="194"/>
        <v>42093.181944444441</v>
      </c>
      <c r="W1146" s="12">
        <f t="shared" si="195"/>
        <v>42123.181944444441</v>
      </c>
      <c r="X1146" s="17" t="str">
        <f t="shared" si="196"/>
        <v>March</v>
      </c>
      <c r="Y1146" t="str">
        <f t="shared" si="197"/>
        <v>2015</v>
      </c>
    </row>
    <row r="1147" spans="1:25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87"/>
        <v>0.125</v>
      </c>
      <c r="P1147" s="8">
        <f t="shared" si="188"/>
        <v>100</v>
      </c>
      <c r="Q1147" t="str">
        <f t="shared" si="189"/>
        <v>food</v>
      </c>
      <c r="R1147" t="str">
        <f t="shared" si="190"/>
        <v>food trucks</v>
      </c>
      <c r="S1147">
        <f t="shared" si="191"/>
        <v>16</v>
      </c>
      <c r="T1147">
        <f t="shared" si="192"/>
        <v>5</v>
      </c>
      <c r="U1147">
        <f t="shared" si="193"/>
        <v>11</v>
      </c>
      <c r="V1147" s="12">
        <f t="shared" si="194"/>
        <v>41854.747592592597</v>
      </c>
      <c r="W1147" s="12">
        <f t="shared" si="195"/>
        <v>41914.747592592597</v>
      </c>
      <c r="X1147" s="17" t="str">
        <f t="shared" si="196"/>
        <v>August</v>
      </c>
      <c r="Y1147" t="str">
        <f t="shared" si="197"/>
        <v>2014</v>
      </c>
    </row>
    <row r="1148" spans="1:25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87"/>
        <v>8.8333333333333339</v>
      </c>
      <c r="P1148" s="8">
        <f t="shared" si="188"/>
        <v>44.166666666666664</v>
      </c>
      <c r="Q1148" t="str">
        <f t="shared" si="189"/>
        <v>food</v>
      </c>
      <c r="R1148" t="str">
        <f t="shared" si="190"/>
        <v>food trucks</v>
      </c>
      <c r="S1148">
        <f t="shared" si="191"/>
        <v>16</v>
      </c>
      <c r="T1148">
        <f t="shared" si="192"/>
        <v>5</v>
      </c>
      <c r="U1148">
        <f t="shared" si="193"/>
        <v>11</v>
      </c>
      <c r="V1148" s="12">
        <f t="shared" si="194"/>
        <v>41723.9533912037</v>
      </c>
      <c r="W1148" s="12">
        <f t="shared" si="195"/>
        <v>41761.9533912037</v>
      </c>
      <c r="X1148" s="17" t="str">
        <f t="shared" si="196"/>
        <v>March</v>
      </c>
      <c r="Y1148" t="str">
        <f t="shared" si="197"/>
        <v>2014</v>
      </c>
    </row>
    <row r="1149" spans="1:25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87"/>
        <v>0</v>
      </c>
      <c r="P1149" s="8" t="e">
        <f t="shared" si="188"/>
        <v>#DIV/0!</v>
      </c>
      <c r="Q1149" t="str">
        <f t="shared" si="189"/>
        <v>food</v>
      </c>
      <c r="R1149" t="str">
        <f t="shared" si="190"/>
        <v>food trucks</v>
      </c>
      <c r="S1149">
        <f t="shared" si="191"/>
        <v>16</v>
      </c>
      <c r="T1149">
        <f t="shared" si="192"/>
        <v>5</v>
      </c>
      <c r="U1149">
        <f t="shared" si="193"/>
        <v>11</v>
      </c>
      <c r="V1149" s="12">
        <f t="shared" si="194"/>
        <v>41871.972025462965</v>
      </c>
      <c r="W1149" s="12">
        <f t="shared" si="195"/>
        <v>41931.972025462965</v>
      </c>
      <c r="X1149" s="17" t="str">
        <f t="shared" si="196"/>
        <v>August</v>
      </c>
      <c r="Y1149" t="str">
        <f t="shared" si="197"/>
        <v>2014</v>
      </c>
    </row>
    <row r="1150" spans="1:25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87"/>
        <v>0.48666666666666669</v>
      </c>
      <c r="P1150" s="8">
        <f t="shared" si="188"/>
        <v>24.333333333333332</v>
      </c>
      <c r="Q1150" t="str">
        <f t="shared" si="189"/>
        <v>food</v>
      </c>
      <c r="R1150" t="str">
        <f t="shared" si="190"/>
        <v>food trucks</v>
      </c>
      <c r="S1150">
        <f t="shared" si="191"/>
        <v>16</v>
      </c>
      <c r="T1150">
        <f t="shared" si="192"/>
        <v>5</v>
      </c>
      <c r="U1150">
        <f t="shared" si="193"/>
        <v>11</v>
      </c>
      <c r="V1150" s="12">
        <f t="shared" si="194"/>
        <v>42675.171076388884</v>
      </c>
      <c r="W1150" s="12">
        <f t="shared" si="195"/>
        <v>42705.212743055556</v>
      </c>
      <c r="X1150" s="17" t="str">
        <f t="shared" si="196"/>
        <v>November</v>
      </c>
      <c r="Y1150" t="str">
        <f t="shared" si="197"/>
        <v>2016</v>
      </c>
    </row>
    <row r="1151" spans="1:25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87"/>
        <v>0.15</v>
      </c>
      <c r="P1151" s="8">
        <f t="shared" si="188"/>
        <v>37.5</v>
      </c>
      <c r="Q1151" t="str">
        <f t="shared" si="189"/>
        <v>food</v>
      </c>
      <c r="R1151" t="str">
        <f t="shared" si="190"/>
        <v>food trucks</v>
      </c>
      <c r="S1151">
        <f t="shared" si="191"/>
        <v>16</v>
      </c>
      <c r="T1151">
        <f t="shared" si="192"/>
        <v>5</v>
      </c>
      <c r="U1151">
        <f t="shared" si="193"/>
        <v>11</v>
      </c>
      <c r="V1151" s="12">
        <f t="shared" si="194"/>
        <v>42507.71025462963</v>
      </c>
      <c r="W1151" s="12">
        <f t="shared" si="195"/>
        <v>42537.71025462963</v>
      </c>
      <c r="X1151" s="17" t="str">
        <f t="shared" si="196"/>
        <v>May</v>
      </c>
      <c r="Y1151" t="str">
        <f t="shared" si="197"/>
        <v>2016</v>
      </c>
    </row>
    <row r="1152" spans="1:25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87"/>
        <v>10.08</v>
      </c>
      <c r="P1152" s="8">
        <f t="shared" si="188"/>
        <v>42</v>
      </c>
      <c r="Q1152" t="str">
        <f t="shared" si="189"/>
        <v>food</v>
      </c>
      <c r="R1152" t="str">
        <f t="shared" si="190"/>
        <v>food trucks</v>
      </c>
      <c r="S1152">
        <f t="shared" si="191"/>
        <v>16</v>
      </c>
      <c r="T1152">
        <f t="shared" si="192"/>
        <v>5</v>
      </c>
      <c r="U1152">
        <f t="shared" si="193"/>
        <v>11</v>
      </c>
      <c r="V1152" s="12">
        <f t="shared" si="194"/>
        <v>42317.954571759255</v>
      </c>
      <c r="W1152" s="12">
        <f t="shared" si="195"/>
        <v>42377.954571759255</v>
      </c>
      <c r="X1152" s="17" t="str">
        <f t="shared" si="196"/>
        <v>November</v>
      </c>
      <c r="Y1152" t="str">
        <f t="shared" si="197"/>
        <v>2015</v>
      </c>
    </row>
    <row r="1153" spans="1:25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87"/>
        <v>0</v>
      </c>
      <c r="P1153" s="8" t="e">
        <f t="shared" si="188"/>
        <v>#DIV/0!</v>
      </c>
      <c r="Q1153" t="str">
        <f t="shared" si="189"/>
        <v>food</v>
      </c>
      <c r="R1153" t="str">
        <f t="shared" si="190"/>
        <v>food trucks</v>
      </c>
      <c r="S1153">
        <f t="shared" si="191"/>
        <v>16</v>
      </c>
      <c r="T1153">
        <f t="shared" si="192"/>
        <v>5</v>
      </c>
      <c r="U1153">
        <f t="shared" si="193"/>
        <v>11</v>
      </c>
      <c r="V1153" s="12">
        <f t="shared" si="194"/>
        <v>42224.102581018517</v>
      </c>
      <c r="W1153" s="12">
        <f t="shared" si="195"/>
        <v>42254.102581018517</v>
      </c>
      <c r="X1153" s="17" t="str">
        <f t="shared" si="196"/>
        <v>August</v>
      </c>
      <c r="Y1153" t="str">
        <f t="shared" si="197"/>
        <v>2015</v>
      </c>
    </row>
    <row r="1154" spans="1:25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98">E1154/D1154*100</f>
        <v>5.6937500000000005</v>
      </c>
      <c r="P1154" s="8">
        <f t="shared" ref="P1154:P1217" si="199">E1154/L1154</f>
        <v>60.733333333333334</v>
      </c>
      <c r="Q1154" t="str">
        <f t="shared" ref="Q1154:Q1217" si="200">LEFT(N1154,T1154-1)</f>
        <v>food</v>
      </c>
      <c r="R1154" t="str">
        <f t="shared" ref="R1154:R1217" si="201">RIGHT(N1154,U1154)</f>
        <v>food trucks</v>
      </c>
      <c r="S1154">
        <f t="shared" ref="S1154:S1217" si="202">LEN(N1154)</f>
        <v>16</v>
      </c>
      <c r="T1154">
        <f t="shared" ref="T1154:T1217" si="203">FIND("/",N1154)</f>
        <v>5</v>
      </c>
      <c r="U1154">
        <f t="shared" ref="U1154:U1217" si="204">S1154-T1154</f>
        <v>11</v>
      </c>
      <c r="V1154" s="12">
        <f t="shared" ref="V1154:V1217" si="205">(((J1154/60)/60)/24)+DATE(1970,1,1)</f>
        <v>42109.709629629629</v>
      </c>
      <c r="W1154" s="12">
        <f t="shared" ref="W1154:W1217" si="206">(((I1154/60)/60)/24)+DATE(1970,1,1)</f>
        <v>42139.709629629629</v>
      </c>
      <c r="X1154" s="17" t="str">
        <f t="shared" ref="X1154:X1217" si="207">TEXT(V1154,"mmmm")</f>
        <v>April</v>
      </c>
      <c r="Y1154" t="str">
        <f t="shared" ref="Y1154:Y1217" si="208">TEXT(V1154,"yyyy")</f>
        <v>2015</v>
      </c>
    </row>
    <row r="1155" spans="1:25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98"/>
        <v>0.625</v>
      </c>
      <c r="P1155" s="8">
        <f t="shared" si="199"/>
        <v>50</v>
      </c>
      <c r="Q1155" t="str">
        <f t="shared" si="200"/>
        <v>food</v>
      </c>
      <c r="R1155" t="str">
        <f t="shared" si="201"/>
        <v>food trucks</v>
      </c>
      <c r="S1155">
        <f t="shared" si="202"/>
        <v>16</v>
      </c>
      <c r="T1155">
        <f t="shared" si="203"/>
        <v>5</v>
      </c>
      <c r="U1155">
        <f t="shared" si="204"/>
        <v>11</v>
      </c>
      <c r="V1155" s="12">
        <f t="shared" si="205"/>
        <v>42143.714178240742</v>
      </c>
      <c r="W1155" s="12">
        <f t="shared" si="206"/>
        <v>42173.714178240742</v>
      </c>
      <c r="X1155" s="17" t="str">
        <f t="shared" si="207"/>
        <v>May</v>
      </c>
      <c r="Y1155" t="str">
        <f t="shared" si="208"/>
        <v>2015</v>
      </c>
    </row>
    <row r="1156" spans="1:25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98"/>
        <v>6.5</v>
      </c>
      <c r="P1156" s="8">
        <f t="shared" si="199"/>
        <v>108.33333333333333</v>
      </c>
      <c r="Q1156" t="str">
        <f t="shared" si="200"/>
        <v>food</v>
      </c>
      <c r="R1156" t="str">
        <f t="shared" si="201"/>
        <v>food trucks</v>
      </c>
      <c r="S1156">
        <f t="shared" si="202"/>
        <v>16</v>
      </c>
      <c r="T1156">
        <f t="shared" si="203"/>
        <v>5</v>
      </c>
      <c r="U1156">
        <f t="shared" si="204"/>
        <v>11</v>
      </c>
      <c r="V1156" s="12">
        <f t="shared" si="205"/>
        <v>42223.108865740738</v>
      </c>
      <c r="W1156" s="12">
        <f t="shared" si="206"/>
        <v>42253.108865740738</v>
      </c>
      <c r="X1156" s="17" t="str">
        <f t="shared" si="207"/>
        <v>August</v>
      </c>
      <c r="Y1156" t="str">
        <f t="shared" si="208"/>
        <v>2015</v>
      </c>
    </row>
    <row r="1157" spans="1:25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98"/>
        <v>0.752</v>
      </c>
      <c r="P1157" s="8">
        <f t="shared" si="199"/>
        <v>23.5</v>
      </c>
      <c r="Q1157" t="str">
        <f t="shared" si="200"/>
        <v>food</v>
      </c>
      <c r="R1157" t="str">
        <f t="shared" si="201"/>
        <v>food trucks</v>
      </c>
      <c r="S1157">
        <f t="shared" si="202"/>
        <v>16</v>
      </c>
      <c r="T1157">
        <f t="shared" si="203"/>
        <v>5</v>
      </c>
      <c r="U1157">
        <f t="shared" si="204"/>
        <v>11</v>
      </c>
      <c r="V1157" s="12">
        <f t="shared" si="205"/>
        <v>41835.763981481483</v>
      </c>
      <c r="W1157" s="12">
        <f t="shared" si="206"/>
        <v>41865.763981481483</v>
      </c>
      <c r="X1157" s="17" t="str">
        <f t="shared" si="207"/>
        <v>July</v>
      </c>
      <c r="Y1157" t="str">
        <f t="shared" si="208"/>
        <v>2014</v>
      </c>
    </row>
    <row r="1158" spans="1:25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98"/>
        <v>0</v>
      </c>
      <c r="P1158" s="8" t="e">
        <f t="shared" si="199"/>
        <v>#DIV/0!</v>
      </c>
      <c r="Q1158" t="str">
        <f t="shared" si="200"/>
        <v>food</v>
      </c>
      <c r="R1158" t="str">
        <f t="shared" si="201"/>
        <v>food trucks</v>
      </c>
      <c r="S1158">
        <f t="shared" si="202"/>
        <v>16</v>
      </c>
      <c r="T1158">
        <f t="shared" si="203"/>
        <v>5</v>
      </c>
      <c r="U1158">
        <f t="shared" si="204"/>
        <v>11</v>
      </c>
      <c r="V1158" s="12">
        <f t="shared" si="205"/>
        <v>42029.07131944444</v>
      </c>
      <c r="W1158" s="12">
        <f t="shared" si="206"/>
        <v>42059.07131944444</v>
      </c>
      <c r="X1158" s="17" t="str">
        <f t="shared" si="207"/>
        <v>January</v>
      </c>
      <c r="Y1158" t="str">
        <f t="shared" si="208"/>
        <v>2015</v>
      </c>
    </row>
    <row r="1159" spans="1:25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98"/>
        <v>1.51</v>
      </c>
      <c r="P1159" s="8">
        <f t="shared" si="199"/>
        <v>50.333333333333336</v>
      </c>
      <c r="Q1159" t="str">
        <f t="shared" si="200"/>
        <v>food</v>
      </c>
      <c r="R1159" t="str">
        <f t="shared" si="201"/>
        <v>food trucks</v>
      </c>
      <c r="S1159">
        <f t="shared" si="202"/>
        <v>16</v>
      </c>
      <c r="T1159">
        <f t="shared" si="203"/>
        <v>5</v>
      </c>
      <c r="U1159">
        <f t="shared" si="204"/>
        <v>11</v>
      </c>
      <c r="V1159" s="12">
        <f t="shared" si="205"/>
        <v>41918.628240740742</v>
      </c>
      <c r="W1159" s="12">
        <f t="shared" si="206"/>
        <v>41978.669907407413</v>
      </c>
      <c r="X1159" s="17" t="str">
        <f t="shared" si="207"/>
        <v>October</v>
      </c>
      <c r="Y1159" t="str">
        <f t="shared" si="208"/>
        <v>2014</v>
      </c>
    </row>
    <row r="1160" spans="1:25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98"/>
        <v>0.46666666666666673</v>
      </c>
      <c r="P1160" s="8">
        <f t="shared" si="199"/>
        <v>11.666666666666666</v>
      </c>
      <c r="Q1160" t="str">
        <f t="shared" si="200"/>
        <v>food</v>
      </c>
      <c r="R1160" t="str">
        <f t="shared" si="201"/>
        <v>food trucks</v>
      </c>
      <c r="S1160">
        <f t="shared" si="202"/>
        <v>16</v>
      </c>
      <c r="T1160">
        <f t="shared" si="203"/>
        <v>5</v>
      </c>
      <c r="U1160">
        <f t="shared" si="204"/>
        <v>11</v>
      </c>
      <c r="V1160" s="12">
        <f t="shared" si="205"/>
        <v>41952.09175925926</v>
      </c>
      <c r="W1160" s="12">
        <f t="shared" si="206"/>
        <v>41982.09175925926</v>
      </c>
      <c r="X1160" s="17" t="str">
        <f t="shared" si="207"/>
        <v>November</v>
      </c>
      <c r="Y1160" t="str">
        <f t="shared" si="208"/>
        <v>2014</v>
      </c>
    </row>
    <row r="1161" spans="1:25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98"/>
        <v>0</v>
      </c>
      <c r="P1161" s="8" t="e">
        <f t="shared" si="199"/>
        <v>#DIV/0!</v>
      </c>
      <c r="Q1161" t="str">
        <f t="shared" si="200"/>
        <v>food</v>
      </c>
      <c r="R1161" t="str">
        <f t="shared" si="201"/>
        <v>food trucks</v>
      </c>
      <c r="S1161">
        <f t="shared" si="202"/>
        <v>16</v>
      </c>
      <c r="T1161">
        <f t="shared" si="203"/>
        <v>5</v>
      </c>
      <c r="U1161">
        <f t="shared" si="204"/>
        <v>11</v>
      </c>
      <c r="V1161" s="12">
        <f t="shared" si="205"/>
        <v>42154.726446759261</v>
      </c>
      <c r="W1161" s="12">
        <f t="shared" si="206"/>
        <v>42185.65625</v>
      </c>
      <c r="X1161" s="17" t="str">
        <f t="shared" si="207"/>
        <v>May</v>
      </c>
      <c r="Y1161" t="str">
        <f t="shared" si="208"/>
        <v>2015</v>
      </c>
    </row>
    <row r="1162" spans="1:25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98"/>
        <v>3.85</v>
      </c>
      <c r="P1162" s="8">
        <f t="shared" si="199"/>
        <v>60.789473684210527</v>
      </c>
      <c r="Q1162" t="str">
        <f t="shared" si="200"/>
        <v>food</v>
      </c>
      <c r="R1162" t="str">
        <f t="shared" si="201"/>
        <v>food trucks</v>
      </c>
      <c r="S1162">
        <f t="shared" si="202"/>
        <v>16</v>
      </c>
      <c r="T1162">
        <f t="shared" si="203"/>
        <v>5</v>
      </c>
      <c r="U1162">
        <f t="shared" si="204"/>
        <v>11</v>
      </c>
      <c r="V1162" s="12">
        <f t="shared" si="205"/>
        <v>42061.154930555553</v>
      </c>
      <c r="W1162" s="12">
        <f t="shared" si="206"/>
        <v>42091.113263888896</v>
      </c>
      <c r="X1162" s="17" t="str">
        <f t="shared" si="207"/>
        <v>February</v>
      </c>
      <c r="Y1162" t="str">
        <f t="shared" si="208"/>
        <v>2015</v>
      </c>
    </row>
    <row r="1163" spans="1:25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98"/>
        <v>0</v>
      </c>
      <c r="P1163" s="8" t="e">
        <f t="shared" si="199"/>
        <v>#DIV/0!</v>
      </c>
      <c r="Q1163" t="str">
        <f t="shared" si="200"/>
        <v>food</v>
      </c>
      <c r="R1163" t="str">
        <f t="shared" si="201"/>
        <v>food trucks</v>
      </c>
      <c r="S1163">
        <f t="shared" si="202"/>
        <v>16</v>
      </c>
      <c r="T1163">
        <f t="shared" si="203"/>
        <v>5</v>
      </c>
      <c r="U1163">
        <f t="shared" si="204"/>
        <v>11</v>
      </c>
      <c r="V1163" s="12">
        <f t="shared" si="205"/>
        <v>42122.629502314812</v>
      </c>
      <c r="W1163" s="12">
        <f t="shared" si="206"/>
        <v>42143.629502314812</v>
      </c>
      <c r="X1163" s="17" t="str">
        <f t="shared" si="207"/>
        <v>April</v>
      </c>
      <c r="Y1163" t="str">
        <f t="shared" si="208"/>
        <v>2015</v>
      </c>
    </row>
    <row r="1164" spans="1:25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98"/>
        <v>5.8333333333333341E-2</v>
      </c>
      <c r="P1164" s="8">
        <f t="shared" si="199"/>
        <v>17.5</v>
      </c>
      <c r="Q1164" t="str">
        <f t="shared" si="200"/>
        <v>food</v>
      </c>
      <c r="R1164" t="str">
        <f t="shared" si="201"/>
        <v>food trucks</v>
      </c>
      <c r="S1164">
        <f t="shared" si="202"/>
        <v>16</v>
      </c>
      <c r="T1164">
        <f t="shared" si="203"/>
        <v>5</v>
      </c>
      <c r="U1164">
        <f t="shared" si="204"/>
        <v>11</v>
      </c>
      <c r="V1164" s="12">
        <f t="shared" si="205"/>
        <v>41876.683611111112</v>
      </c>
      <c r="W1164" s="12">
        <f t="shared" si="206"/>
        <v>41907.683611111112</v>
      </c>
      <c r="X1164" s="17" t="str">
        <f t="shared" si="207"/>
        <v>August</v>
      </c>
      <c r="Y1164" t="str">
        <f t="shared" si="208"/>
        <v>2014</v>
      </c>
    </row>
    <row r="1165" spans="1:25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98"/>
        <v>0</v>
      </c>
      <c r="P1165" s="8" t="e">
        <f t="shared" si="199"/>
        <v>#DIV/0!</v>
      </c>
      <c r="Q1165" t="str">
        <f t="shared" si="200"/>
        <v>food</v>
      </c>
      <c r="R1165" t="str">
        <f t="shared" si="201"/>
        <v>food trucks</v>
      </c>
      <c r="S1165">
        <f t="shared" si="202"/>
        <v>16</v>
      </c>
      <c r="T1165">
        <f t="shared" si="203"/>
        <v>5</v>
      </c>
      <c r="U1165">
        <f t="shared" si="204"/>
        <v>11</v>
      </c>
      <c r="V1165" s="12">
        <f t="shared" si="205"/>
        <v>41830.723611111112</v>
      </c>
      <c r="W1165" s="12">
        <f t="shared" si="206"/>
        <v>41860.723611111112</v>
      </c>
      <c r="X1165" s="17" t="str">
        <f t="shared" si="207"/>
        <v>July</v>
      </c>
      <c r="Y1165" t="str">
        <f t="shared" si="208"/>
        <v>2014</v>
      </c>
    </row>
    <row r="1166" spans="1:25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98"/>
        <v>0</v>
      </c>
      <c r="P1166" s="8" t="e">
        <f t="shared" si="199"/>
        <v>#DIV/0!</v>
      </c>
      <c r="Q1166" t="str">
        <f t="shared" si="200"/>
        <v>food</v>
      </c>
      <c r="R1166" t="str">
        <f t="shared" si="201"/>
        <v>food trucks</v>
      </c>
      <c r="S1166">
        <f t="shared" si="202"/>
        <v>16</v>
      </c>
      <c r="T1166">
        <f t="shared" si="203"/>
        <v>5</v>
      </c>
      <c r="U1166">
        <f t="shared" si="204"/>
        <v>11</v>
      </c>
      <c r="V1166" s="12">
        <f t="shared" si="205"/>
        <v>42509.724328703705</v>
      </c>
      <c r="W1166" s="12">
        <f t="shared" si="206"/>
        <v>42539.724328703705</v>
      </c>
      <c r="X1166" s="17" t="str">
        <f t="shared" si="207"/>
        <v>May</v>
      </c>
      <c r="Y1166" t="str">
        <f t="shared" si="208"/>
        <v>2016</v>
      </c>
    </row>
    <row r="1167" spans="1:25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98"/>
        <v>20.705000000000002</v>
      </c>
      <c r="P1167" s="8">
        <f t="shared" si="199"/>
        <v>82.82</v>
      </c>
      <c r="Q1167" t="str">
        <f t="shared" si="200"/>
        <v>food</v>
      </c>
      <c r="R1167" t="str">
        <f t="shared" si="201"/>
        <v>food trucks</v>
      </c>
      <c r="S1167">
        <f t="shared" si="202"/>
        <v>16</v>
      </c>
      <c r="T1167">
        <f t="shared" si="203"/>
        <v>5</v>
      </c>
      <c r="U1167">
        <f t="shared" si="204"/>
        <v>11</v>
      </c>
      <c r="V1167" s="12">
        <f t="shared" si="205"/>
        <v>41792.214467592588</v>
      </c>
      <c r="W1167" s="12">
        <f t="shared" si="206"/>
        <v>41826.214467592588</v>
      </c>
      <c r="X1167" s="17" t="str">
        <f t="shared" si="207"/>
        <v>June</v>
      </c>
      <c r="Y1167" t="str">
        <f t="shared" si="208"/>
        <v>2014</v>
      </c>
    </row>
    <row r="1168" spans="1:25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98"/>
        <v>19.139999999999997</v>
      </c>
      <c r="P1168" s="8">
        <f t="shared" si="199"/>
        <v>358.875</v>
      </c>
      <c r="Q1168" t="str">
        <f t="shared" si="200"/>
        <v>food</v>
      </c>
      <c r="R1168" t="str">
        <f t="shared" si="201"/>
        <v>food trucks</v>
      </c>
      <c r="S1168">
        <f t="shared" si="202"/>
        <v>16</v>
      </c>
      <c r="T1168">
        <f t="shared" si="203"/>
        <v>5</v>
      </c>
      <c r="U1168">
        <f t="shared" si="204"/>
        <v>11</v>
      </c>
      <c r="V1168" s="12">
        <f t="shared" si="205"/>
        <v>42150.485439814816</v>
      </c>
      <c r="W1168" s="12">
        <f t="shared" si="206"/>
        <v>42181.166666666672</v>
      </c>
      <c r="X1168" s="17" t="str">
        <f t="shared" si="207"/>
        <v>May</v>
      </c>
      <c r="Y1168" t="str">
        <f t="shared" si="208"/>
        <v>2015</v>
      </c>
    </row>
    <row r="1169" spans="1:25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98"/>
        <v>1.6316666666666666</v>
      </c>
      <c r="P1169" s="8">
        <f t="shared" si="199"/>
        <v>61.1875</v>
      </c>
      <c r="Q1169" t="str">
        <f t="shared" si="200"/>
        <v>food</v>
      </c>
      <c r="R1169" t="str">
        <f t="shared" si="201"/>
        <v>food trucks</v>
      </c>
      <c r="S1169">
        <f t="shared" si="202"/>
        <v>16</v>
      </c>
      <c r="T1169">
        <f t="shared" si="203"/>
        <v>5</v>
      </c>
      <c r="U1169">
        <f t="shared" si="204"/>
        <v>11</v>
      </c>
      <c r="V1169" s="12">
        <f t="shared" si="205"/>
        <v>41863.734895833331</v>
      </c>
      <c r="W1169" s="12">
        <f t="shared" si="206"/>
        <v>41894.734895833331</v>
      </c>
      <c r="X1169" s="17" t="str">
        <f t="shared" si="207"/>
        <v>August</v>
      </c>
      <c r="Y1169" t="str">
        <f t="shared" si="208"/>
        <v>2014</v>
      </c>
    </row>
    <row r="1170" spans="1:25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98"/>
        <v>5.6666666666666661</v>
      </c>
      <c r="P1170" s="8">
        <f t="shared" si="199"/>
        <v>340</v>
      </c>
      <c r="Q1170" t="str">
        <f t="shared" si="200"/>
        <v>food</v>
      </c>
      <c r="R1170" t="str">
        <f t="shared" si="201"/>
        <v>food trucks</v>
      </c>
      <c r="S1170">
        <f t="shared" si="202"/>
        <v>16</v>
      </c>
      <c r="T1170">
        <f t="shared" si="203"/>
        <v>5</v>
      </c>
      <c r="U1170">
        <f t="shared" si="204"/>
        <v>11</v>
      </c>
      <c r="V1170" s="12">
        <f t="shared" si="205"/>
        <v>42605.053993055553</v>
      </c>
      <c r="W1170" s="12">
        <f t="shared" si="206"/>
        <v>42635.053993055553</v>
      </c>
      <c r="X1170" s="17" t="str">
        <f t="shared" si="207"/>
        <v>August</v>
      </c>
      <c r="Y1170" t="str">
        <f t="shared" si="208"/>
        <v>2016</v>
      </c>
    </row>
    <row r="1171" spans="1:25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98"/>
        <v>0.16999999999999998</v>
      </c>
      <c r="P1171" s="8">
        <f t="shared" si="199"/>
        <v>5.666666666666667</v>
      </c>
      <c r="Q1171" t="str">
        <f t="shared" si="200"/>
        <v>food</v>
      </c>
      <c r="R1171" t="str">
        <f t="shared" si="201"/>
        <v>food trucks</v>
      </c>
      <c r="S1171">
        <f t="shared" si="202"/>
        <v>16</v>
      </c>
      <c r="T1171">
        <f t="shared" si="203"/>
        <v>5</v>
      </c>
      <c r="U1171">
        <f t="shared" si="204"/>
        <v>11</v>
      </c>
      <c r="V1171" s="12">
        <f t="shared" si="205"/>
        <v>42027.353738425925</v>
      </c>
      <c r="W1171" s="12">
        <f t="shared" si="206"/>
        <v>42057.353738425925</v>
      </c>
      <c r="X1171" s="17" t="str">
        <f t="shared" si="207"/>
        <v>January</v>
      </c>
      <c r="Y1171" t="str">
        <f t="shared" si="208"/>
        <v>2015</v>
      </c>
    </row>
    <row r="1172" spans="1:25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98"/>
        <v>0.4</v>
      </c>
      <c r="P1172" s="8">
        <f t="shared" si="199"/>
        <v>50</v>
      </c>
      <c r="Q1172" t="str">
        <f t="shared" si="200"/>
        <v>food</v>
      </c>
      <c r="R1172" t="str">
        <f t="shared" si="201"/>
        <v>food trucks</v>
      </c>
      <c r="S1172">
        <f t="shared" si="202"/>
        <v>16</v>
      </c>
      <c r="T1172">
        <f t="shared" si="203"/>
        <v>5</v>
      </c>
      <c r="U1172">
        <f t="shared" si="204"/>
        <v>11</v>
      </c>
      <c r="V1172" s="12">
        <f t="shared" si="205"/>
        <v>42124.893182870372</v>
      </c>
      <c r="W1172" s="12">
        <f t="shared" si="206"/>
        <v>42154.893182870372</v>
      </c>
      <c r="X1172" s="17" t="str">
        <f t="shared" si="207"/>
        <v>April</v>
      </c>
      <c r="Y1172" t="str">
        <f t="shared" si="208"/>
        <v>2015</v>
      </c>
    </row>
    <row r="1173" spans="1:25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98"/>
        <v>0.1</v>
      </c>
      <c r="P1173" s="8">
        <f t="shared" si="199"/>
        <v>25</v>
      </c>
      <c r="Q1173" t="str">
        <f t="shared" si="200"/>
        <v>food</v>
      </c>
      <c r="R1173" t="str">
        <f t="shared" si="201"/>
        <v>food trucks</v>
      </c>
      <c r="S1173">
        <f t="shared" si="202"/>
        <v>16</v>
      </c>
      <c r="T1173">
        <f t="shared" si="203"/>
        <v>5</v>
      </c>
      <c r="U1173">
        <f t="shared" si="204"/>
        <v>11</v>
      </c>
      <c r="V1173" s="12">
        <f t="shared" si="205"/>
        <v>41938.804710648146</v>
      </c>
      <c r="W1173" s="12">
        <f t="shared" si="206"/>
        <v>41956.846377314811</v>
      </c>
      <c r="X1173" s="17" t="str">
        <f t="shared" si="207"/>
        <v>October</v>
      </c>
      <c r="Y1173" t="str">
        <f t="shared" si="208"/>
        <v>2014</v>
      </c>
    </row>
    <row r="1174" spans="1:25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98"/>
        <v>0</v>
      </c>
      <c r="P1174" s="8" t="e">
        <f t="shared" si="199"/>
        <v>#DIV/0!</v>
      </c>
      <c r="Q1174" t="str">
        <f t="shared" si="200"/>
        <v>food</v>
      </c>
      <c r="R1174" t="str">
        <f t="shared" si="201"/>
        <v>food trucks</v>
      </c>
      <c r="S1174">
        <f t="shared" si="202"/>
        <v>16</v>
      </c>
      <c r="T1174">
        <f t="shared" si="203"/>
        <v>5</v>
      </c>
      <c r="U1174">
        <f t="shared" si="204"/>
        <v>11</v>
      </c>
      <c r="V1174" s="12">
        <f t="shared" si="205"/>
        <v>41841.682314814818</v>
      </c>
      <c r="W1174" s="12">
        <f t="shared" si="206"/>
        <v>41871.682314814818</v>
      </c>
      <c r="X1174" s="17" t="str">
        <f t="shared" si="207"/>
        <v>July</v>
      </c>
      <c r="Y1174" t="str">
        <f t="shared" si="208"/>
        <v>2014</v>
      </c>
    </row>
    <row r="1175" spans="1:25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98"/>
        <v>2.4E-2</v>
      </c>
      <c r="P1175" s="8">
        <f t="shared" si="199"/>
        <v>30</v>
      </c>
      <c r="Q1175" t="str">
        <f t="shared" si="200"/>
        <v>food</v>
      </c>
      <c r="R1175" t="str">
        <f t="shared" si="201"/>
        <v>food trucks</v>
      </c>
      <c r="S1175">
        <f t="shared" si="202"/>
        <v>16</v>
      </c>
      <c r="T1175">
        <f t="shared" si="203"/>
        <v>5</v>
      </c>
      <c r="U1175">
        <f t="shared" si="204"/>
        <v>11</v>
      </c>
      <c r="V1175" s="12">
        <f t="shared" si="205"/>
        <v>42184.185844907406</v>
      </c>
      <c r="W1175" s="12">
        <f t="shared" si="206"/>
        <v>42219.185844907406</v>
      </c>
      <c r="X1175" s="17" t="str">
        <f t="shared" si="207"/>
        <v>June</v>
      </c>
      <c r="Y1175" t="str">
        <f t="shared" si="208"/>
        <v>2015</v>
      </c>
    </row>
    <row r="1176" spans="1:25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98"/>
        <v>5.9066666666666672</v>
      </c>
      <c r="P1176" s="8">
        <f t="shared" si="199"/>
        <v>46.631578947368418</v>
      </c>
      <c r="Q1176" t="str">
        <f t="shared" si="200"/>
        <v>food</v>
      </c>
      <c r="R1176" t="str">
        <f t="shared" si="201"/>
        <v>food trucks</v>
      </c>
      <c r="S1176">
        <f t="shared" si="202"/>
        <v>16</v>
      </c>
      <c r="T1176">
        <f t="shared" si="203"/>
        <v>5</v>
      </c>
      <c r="U1176">
        <f t="shared" si="204"/>
        <v>11</v>
      </c>
      <c r="V1176" s="12">
        <f t="shared" si="205"/>
        <v>42468.84174768519</v>
      </c>
      <c r="W1176" s="12">
        <f t="shared" si="206"/>
        <v>42498.84174768519</v>
      </c>
      <c r="X1176" s="17" t="str">
        <f t="shared" si="207"/>
        <v>April</v>
      </c>
      <c r="Y1176" t="str">
        <f t="shared" si="208"/>
        <v>2016</v>
      </c>
    </row>
    <row r="1177" spans="1:25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98"/>
        <v>2.9250000000000003</v>
      </c>
      <c r="P1177" s="8">
        <f t="shared" si="199"/>
        <v>65</v>
      </c>
      <c r="Q1177" t="str">
        <f t="shared" si="200"/>
        <v>food</v>
      </c>
      <c r="R1177" t="str">
        <f t="shared" si="201"/>
        <v>food trucks</v>
      </c>
      <c r="S1177">
        <f t="shared" si="202"/>
        <v>16</v>
      </c>
      <c r="T1177">
        <f t="shared" si="203"/>
        <v>5</v>
      </c>
      <c r="U1177">
        <f t="shared" si="204"/>
        <v>11</v>
      </c>
      <c r="V1177" s="12">
        <f t="shared" si="205"/>
        <v>42170.728460648148</v>
      </c>
      <c r="W1177" s="12">
        <f t="shared" si="206"/>
        <v>42200.728460648148</v>
      </c>
      <c r="X1177" s="17" t="str">
        <f t="shared" si="207"/>
        <v>June</v>
      </c>
      <c r="Y1177" t="str">
        <f t="shared" si="208"/>
        <v>2015</v>
      </c>
    </row>
    <row r="1178" spans="1:25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98"/>
        <v>5.7142857142857143E-3</v>
      </c>
      <c r="P1178" s="8">
        <f t="shared" si="199"/>
        <v>10</v>
      </c>
      <c r="Q1178" t="str">
        <f t="shared" si="200"/>
        <v>food</v>
      </c>
      <c r="R1178" t="str">
        <f t="shared" si="201"/>
        <v>food trucks</v>
      </c>
      <c r="S1178">
        <f t="shared" si="202"/>
        <v>16</v>
      </c>
      <c r="T1178">
        <f t="shared" si="203"/>
        <v>5</v>
      </c>
      <c r="U1178">
        <f t="shared" si="204"/>
        <v>11</v>
      </c>
      <c r="V1178" s="12">
        <f t="shared" si="205"/>
        <v>42746.019652777773</v>
      </c>
      <c r="W1178" s="12">
        <f t="shared" si="206"/>
        <v>42800.541666666672</v>
      </c>
      <c r="X1178" s="17" t="str">
        <f t="shared" si="207"/>
        <v>January</v>
      </c>
      <c r="Y1178" t="str">
        <f t="shared" si="208"/>
        <v>2017</v>
      </c>
    </row>
    <row r="1179" spans="1:25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98"/>
        <v>0</v>
      </c>
      <c r="P1179" s="8" t="e">
        <f t="shared" si="199"/>
        <v>#DIV/0!</v>
      </c>
      <c r="Q1179" t="str">
        <f t="shared" si="200"/>
        <v>food</v>
      </c>
      <c r="R1179" t="str">
        <f t="shared" si="201"/>
        <v>food trucks</v>
      </c>
      <c r="S1179">
        <f t="shared" si="202"/>
        <v>16</v>
      </c>
      <c r="T1179">
        <f t="shared" si="203"/>
        <v>5</v>
      </c>
      <c r="U1179">
        <f t="shared" si="204"/>
        <v>11</v>
      </c>
      <c r="V1179" s="12">
        <f t="shared" si="205"/>
        <v>41897.660833333335</v>
      </c>
      <c r="W1179" s="12">
        <f t="shared" si="206"/>
        <v>41927.660833333335</v>
      </c>
      <c r="X1179" s="17" t="str">
        <f t="shared" si="207"/>
        <v>September</v>
      </c>
      <c r="Y1179" t="str">
        <f t="shared" si="208"/>
        <v>2014</v>
      </c>
    </row>
    <row r="1180" spans="1:25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98"/>
        <v>6.6666666666666671E-3</v>
      </c>
      <c r="P1180" s="8">
        <f t="shared" si="199"/>
        <v>5</v>
      </c>
      <c r="Q1180" t="str">
        <f t="shared" si="200"/>
        <v>food</v>
      </c>
      <c r="R1180" t="str">
        <f t="shared" si="201"/>
        <v>food trucks</v>
      </c>
      <c r="S1180">
        <f t="shared" si="202"/>
        <v>16</v>
      </c>
      <c r="T1180">
        <f t="shared" si="203"/>
        <v>5</v>
      </c>
      <c r="U1180">
        <f t="shared" si="204"/>
        <v>11</v>
      </c>
      <c r="V1180" s="12">
        <f t="shared" si="205"/>
        <v>41837.905694444446</v>
      </c>
      <c r="W1180" s="12">
        <f t="shared" si="206"/>
        <v>41867.905694444446</v>
      </c>
      <c r="X1180" s="17" t="str">
        <f t="shared" si="207"/>
        <v>July</v>
      </c>
      <c r="Y1180" t="str">
        <f t="shared" si="208"/>
        <v>2014</v>
      </c>
    </row>
    <row r="1181" spans="1:25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98"/>
        <v>5.3333333333333339</v>
      </c>
      <c r="P1181" s="8">
        <f t="shared" si="199"/>
        <v>640</v>
      </c>
      <c r="Q1181" t="str">
        <f t="shared" si="200"/>
        <v>food</v>
      </c>
      <c r="R1181" t="str">
        <f t="shared" si="201"/>
        <v>food trucks</v>
      </c>
      <c r="S1181">
        <f t="shared" si="202"/>
        <v>16</v>
      </c>
      <c r="T1181">
        <f t="shared" si="203"/>
        <v>5</v>
      </c>
      <c r="U1181">
        <f t="shared" si="204"/>
        <v>11</v>
      </c>
      <c r="V1181" s="12">
        <f t="shared" si="205"/>
        <v>42275.720219907409</v>
      </c>
      <c r="W1181" s="12">
        <f t="shared" si="206"/>
        <v>42305.720219907409</v>
      </c>
      <c r="X1181" s="17" t="str">
        <f t="shared" si="207"/>
        <v>September</v>
      </c>
      <c r="Y1181" t="str">
        <f t="shared" si="208"/>
        <v>2015</v>
      </c>
    </row>
    <row r="1182" spans="1:25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98"/>
        <v>11.75</v>
      </c>
      <c r="P1182" s="8">
        <f t="shared" si="199"/>
        <v>69.117647058823536</v>
      </c>
      <c r="Q1182" t="str">
        <f t="shared" si="200"/>
        <v>food</v>
      </c>
      <c r="R1182" t="str">
        <f t="shared" si="201"/>
        <v>food trucks</v>
      </c>
      <c r="S1182">
        <f t="shared" si="202"/>
        <v>16</v>
      </c>
      <c r="T1182">
        <f t="shared" si="203"/>
        <v>5</v>
      </c>
      <c r="U1182">
        <f t="shared" si="204"/>
        <v>11</v>
      </c>
      <c r="V1182" s="12">
        <f t="shared" si="205"/>
        <v>41781.806875000002</v>
      </c>
      <c r="W1182" s="12">
        <f t="shared" si="206"/>
        <v>41818.806875000002</v>
      </c>
      <c r="X1182" s="17" t="str">
        <f t="shared" si="207"/>
        <v>May</v>
      </c>
      <c r="Y1182" t="str">
        <f t="shared" si="208"/>
        <v>2014</v>
      </c>
    </row>
    <row r="1183" spans="1:25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98"/>
        <v>8.0000000000000002E-3</v>
      </c>
      <c r="P1183" s="8">
        <f t="shared" si="199"/>
        <v>1.3333333333333333</v>
      </c>
      <c r="Q1183" t="str">
        <f t="shared" si="200"/>
        <v>food</v>
      </c>
      <c r="R1183" t="str">
        <f t="shared" si="201"/>
        <v>food trucks</v>
      </c>
      <c r="S1183">
        <f t="shared" si="202"/>
        <v>16</v>
      </c>
      <c r="T1183">
        <f t="shared" si="203"/>
        <v>5</v>
      </c>
      <c r="U1183">
        <f t="shared" si="204"/>
        <v>11</v>
      </c>
      <c r="V1183" s="12">
        <f t="shared" si="205"/>
        <v>42034.339363425926</v>
      </c>
      <c r="W1183" s="12">
        <f t="shared" si="206"/>
        <v>42064.339363425926</v>
      </c>
      <c r="X1183" s="17" t="str">
        <f t="shared" si="207"/>
        <v>January</v>
      </c>
      <c r="Y1183" t="str">
        <f t="shared" si="208"/>
        <v>2015</v>
      </c>
    </row>
    <row r="1184" spans="1:25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98"/>
        <v>4.2</v>
      </c>
      <c r="P1184" s="8">
        <f t="shared" si="199"/>
        <v>10.5</v>
      </c>
      <c r="Q1184" t="str">
        <f t="shared" si="200"/>
        <v>food</v>
      </c>
      <c r="R1184" t="str">
        <f t="shared" si="201"/>
        <v>food trucks</v>
      </c>
      <c r="S1184">
        <f t="shared" si="202"/>
        <v>16</v>
      </c>
      <c r="T1184">
        <f t="shared" si="203"/>
        <v>5</v>
      </c>
      <c r="U1184">
        <f t="shared" si="204"/>
        <v>11</v>
      </c>
      <c r="V1184" s="12">
        <f t="shared" si="205"/>
        <v>42728.827407407407</v>
      </c>
      <c r="W1184" s="12">
        <f t="shared" si="206"/>
        <v>42747.695833333331</v>
      </c>
      <c r="X1184" s="17" t="str">
        <f t="shared" si="207"/>
        <v>December</v>
      </c>
      <c r="Y1184" t="str">
        <f t="shared" si="208"/>
        <v>2016</v>
      </c>
    </row>
    <row r="1185" spans="1:25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98"/>
        <v>4</v>
      </c>
      <c r="P1185" s="8">
        <f t="shared" si="199"/>
        <v>33.333333333333336</v>
      </c>
      <c r="Q1185" t="str">
        <f t="shared" si="200"/>
        <v>food</v>
      </c>
      <c r="R1185" t="str">
        <f t="shared" si="201"/>
        <v>food trucks</v>
      </c>
      <c r="S1185">
        <f t="shared" si="202"/>
        <v>16</v>
      </c>
      <c r="T1185">
        <f t="shared" si="203"/>
        <v>5</v>
      </c>
      <c r="U1185">
        <f t="shared" si="204"/>
        <v>11</v>
      </c>
      <c r="V1185" s="12">
        <f t="shared" si="205"/>
        <v>42656.86137731481</v>
      </c>
      <c r="W1185" s="12">
        <f t="shared" si="206"/>
        <v>42676.165972222225</v>
      </c>
      <c r="X1185" s="17" t="str">
        <f t="shared" si="207"/>
        <v>October</v>
      </c>
      <c r="Y1185" t="str">
        <f t="shared" si="208"/>
        <v>2016</v>
      </c>
    </row>
    <row r="1186" spans="1:25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98"/>
        <v>104.93636363636362</v>
      </c>
      <c r="P1186" s="8">
        <f t="shared" si="199"/>
        <v>61.562666666666665</v>
      </c>
      <c r="Q1186" t="str">
        <f t="shared" si="200"/>
        <v>photography</v>
      </c>
      <c r="R1186" t="str">
        <f t="shared" si="201"/>
        <v>photobooks</v>
      </c>
      <c r="S1186">
        <f t="shared" si="202"/>
        <v>22</v>
      </c>
      <c r="T1186">
        <f t="shared" si="203"/>
        <v>12</v>
      </c>
      <c r="U1186">
        <f t="shared" si="204"/>
        <v>10</v>
      </c>
      <c r="V1186" s="12">
        <f t="shared" si="205"/>
        <v>42741.599664351852</v>
      </c>
      <c r="W1186" s="12">
        <f t="shared" si="206"/>
        <v>42772.599664351852</v>
      </c>
      <c r="X1186" s="17" t="str">
        <f t="shared" si="207"/>
        <v>January</v>
      </c>
      <c r="Y1186" t="str">
        <f t="shared" si="208"/>
        <v>2017</v>
      </c>
    </row>
    <row r="1187" spans="1:25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98"/>
        <v>105.44</v>
      </c>
      <c r="P1187" s="8">
        <f t="shared" si="199"/>
        <v>118.73873873873873</v>
      </c>
      <c r="Q1187" t="str">
        <f t="shared" si="200"/>
        <v>photography</v>
      </c>
      <c r="R1187" t="str">
        <f t="shared" si="201"/>
        <v>photobooks</v>
      </c>
      <c r="S1187">
        <f t="shared" si="202"/>
        <v>22</v>
      </c>
      <c r="T1187">
        <f t="shared" si="203"/>
        <v>12</v>
      </c>
      <c r="U1187">
        <f t="shared" si="204"/>
        <v>10</v>
      </c>
      <c r="V1187" s="12">
        <f t="shared" si="205"/>
        <v>42130.865150462967</v>
      </c>
      <c r="W1187" s="12">
        <f t="shared" si="206"/>
        <v>42163.166666666672</v>
      </c>
      <c r="X1187" s="17" t="str">
        <f t="shared" si="207"/>
        <v>May</v>
      </c>
      <c r="Y1187" t="str">
        <f t="shared" si="208"/>
        <v>2015</v>
      </c>
    </row>
    <row r="1188" spans="1:25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98"/>
        <v>106.73333333333332</v>
      </c>
      <c r="P1188" s="8">
        <f t="shared" si="199"/>
        <v>65.081300813008127</v>
      </c>
      <c r="Q1188" t="str">
        <f t="shared" si="200"/>
        <v>photography</v>
      </c>
      <c r="R1188" t="str">
        <f t="shared" si="201"/>
        <v>photobooks</v>
      </c>
      <c r="S1188">
        <f t="shared" si="202"/>
        <v>22</v>
      </c>
      <c r="T1188">
        <f t="shared" si="203"/>
        <v>12</v>
      </c>
      <c r="U1188">
        <f t="shared" si="204"/>
        <v>10</v>
      </c>
      <c r="V1188" s="12">
        <f t="shared" si="205"/>
        <v>42123.86336805555</v>
      </c>
      <c r="W1188" s="12">
        <f t="shared" si="206"/>
        <v>42156.945833333331</v>
      </c>
      <c r="X1188" s="17" t="str">
        <f t="shared" si="207"/>
        <v>April</v>
      </c>
      <c r="Y1188" t="str">
        <f t="shared" si="208"/>
        <v>2015</v>
      </c>
    </row>
    <row r="1189" spans="1:25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98"/>
        <v>104.12571428571428</v>
      </c>
      <c r="P1189" s="8">
        <f t="shared" si="199"/>
        <v>130.15714285714284</v>
      </c>
      <c r="Q1189" t="str">
        <f t="shared" si="200"/>
        <v>photography</v>
      </c>
      <c r="R1189" t="str">
        <f t="shared" si="201"/>
        <v>photobooks</v>
      </c>
      <c r="S1189">
        <f t="shared" si="202"/>
        <v>22</v>
      </c>
      <c r="T1189">
        <f t="shared" si="203"/>
        <v>12</v>
      </c>
      <c r="U1189">
        <f t="shared" si="204"/>
        <v>10</v>
      </c>
      <c r="V1189" s="12">
        <f t="shared" si="205"/>
        <v>42109.894942129627</v>
      </c>
      <c r="W1189" s="12">
        <f t="shared" si="206"/>
        <v>42141.75</v>
      </c>
      <c r="X1189" s="17" t="str">
        <f t="shared" si="207"/>
        <v>April</v>
      </c>
      <c r="Y1189" t="str">
        <f t="shared" si="208"/>
        <v>2015</v>
      </c>
    </row>
    <row r="1190" spans="1:25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98"/>
        <v>160.54999999999998</v>
      </c>
      <c r="P1190" s="8">
        <f t="shared" si="199"/>
        <v>37.776470588235291</v>
      </c>
      <c r="Q1190" t="str">
        <f t="shared" si="200"/>
        <v>photography</v>
      </c>
      <c r="R1190" t="str">
        <f t="shared" si="201"/>
        <v>photobooks</v>
      </c>
      <c r="S1190">
        <f t="shared" si="202"/>
        <v>22</v>
      </c>
      <c r="T1190">
        <f t="shared" si="203"/>
        <v>12</v>
      </c>
      <c r="U1190">
        <f t="shared" si="204"/>
        <v>10</v>
      </c>
      <c r="V1190" s="12">
        <f t="shared" si="205"/>
        <v>42711.700694444444</v>
      </c>
      <c r="W1190" s="12">
        <f t="shared" si="206"/>
        <v>42732.700694444444</v>
      </c>
      <c r="X1190" s="17" t="str">
        <f t="shared" si="207"/>
        <v>December</v>
      </c>
      <c r="Y1190" t="str">
        <f t="shared" si="208"/>
        <v>2016</v>
      </c>
    </row>
    <row r="1191" spans="1:25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98"/>
        <v>107.77777777777777</v>
      </c>
      <c r="P1191" s="8">
        <f t="shared" si="199"/>
        <v>112.79069767441861</v>
      </c>
      <c r="Q1191" t="str">
        <f t="shared" si="200"/>
        <v>photography</v>
      </c>
      <c r="R1191" t="str">
        <f t="shared" si="201"/>
        <v>photobooks</v>
      </c>
      <c r="S1191">
        <f t="shared" si="202"/>
        <v>22</v>
      </c>
      <c r="T1191">
        <f t="shared" si="203"/>
        <v>12</v>
      </c>
      <c r="U1191">
        <f t="shared" si="204"/>
        <v>10</v>
      </c>
      <c r="V1191" s="12">
        <f t="shared" si="205"/>
        <v>42529.979108796295</v>
      </c>
      <c r="W1191" s="12">
        <f t="shared" si="206"/>
        <v>42550.979108796295</v>
      </c>
      <c r="X1191" s="17" t="str">
        <f t="shared" si="207"/>
        <v>June</v>
      </c>
      <c r="Y1191" t="str">
        <f t="shared" si="208"/>
        <v>2016</v>
      </c>
    </row>
    <row r="1192" spans="1:25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98"/>
        <v>135</v>
      </c>
      <c r="P1192" s="8">
        <f t="shared" si="199"/>
        <v>51.92307692307692</v>
      </c>
      <c r="Q1192" t="str">
        <f t="shared" si="200"/>
        <v>photography</v>
      </c>
      <c r="R1192" t="str">
        <f t="shared" si="201"/>
        <v>photobooks</v>
      </c>
      <c r="S1192">
        <f t="shared" si="202"/>
        <v>22</v>
      </c>
      <c r="T1192">
        <f t="shared" si="203"/>
        <v>12</v>
      </c>
      <c r="U1192">
        <f t="shared" si="204"/>
        <v>10</v>
      </c>
      <c r="V1192" s="12">
        <f t="shared" si="205"/>
        <v>41852.665798611109</v>
      </c>
      <c r="W1192" s="12">
        <f t="shared" si="206"/>
        <v>41882.665798611109</v>
      </c>
      <c r="X1192" s="17" t="str">
        <f t="shared" si="207"/>
        <v>August</v>
      </c>
      <c r="Y1192" t="str">
        <f t="shared" si="208"/>
        <v>2014</v>
      </c>
    </row>
    <row r="1193" spans="1:25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98"/>
        <v>109.07407407407408</v>
      </c>
      <c r="P1193" s="8">
        <f t="shared" si="199"/>
        <v>89.242424242424249</v>
      </c>
      <c r="Q1193" t="str">
        <f t="shared" si="200"/>
        <v>photography</v>
      </c>
      <c r="R1193" t="str">
        <f t="shared" si="201"/>
        <v>photobooks</v>
      </c>
      <c r="S1193">
        <f t="shared" si="202"/>
        <v>22</v>
      </c>
      <c r="T1193">
        <f t="shared" si="203"/>
        <v>12</v>
      </c>
      <c r="U1193">
        <f t="shared" si="204"/>
        <v>10</v>
      </c>
      <c r="V1193" s="12">
        <f t="shared" si="205"/>
        <v>42419.603703703702</v>
      </c>
      <c r="W1193" s="12">
        <f t="shared" si="206"/>
        <v>42449.562037037031</v>
      </c>
      <c r="X1193" s="17" t="str">
        <f t="shared" si="207"/>
        <v>February</v>
      </c>
      <c r="Y1193" t="str">
        <f t="shared" si="208"/>
        <v>2016</v>
      </c>
    </row>
    <row r="1194" spans="1:25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98"/>
        <v>290</v>
      </c>
      <c r="P1194" s="8">
        <f t="shared" si="199"/>
        <v>19.333333333333332</v>
      </c>
      <c r="Q1194" t="str">
        <f t="shared" si="200"/>
        <v>photography</v>
      </c>
      <c r="R1194" t="str">
        <f t="shared" si="201"/>
        <v>photobooks</v>
      </c>
      <c r="S1194">
        <f t="shared" si="202"/>
        <v>22</v>
      </c>
      <c r="T1194">
        <f t="shared" si="203"/>
        <v>12</v>
      </c>
      <c r="U1194">
        <f t="shared" si="204"/>
        <v>10</v>
      </c>
      <c r="V1194" s="12">
        <f t="shared" si="205"/>
        <v>42747.506689814814</v>
      </c>
      <c r="W1194" s="12">
        <f t="shared" si="206"/>
        <v>42777.506689814814</v>
      </c>
      <c r="X1194" s="17" t="str">
        <f t="shared" si="207"/>
        <v>January</v>
      </c>
      <c r="Y1194" t="str">
        <f t="shared" si="208"/>
        <v>2017</v>
      </c>
    </row>
    <row r="1195" spans="1:25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98"/>
        <v>103.95714285714286</v>
      </c>
      <c r="P1195" s="8">
        <f t="shared" si="199"/>
        <v>79.967032967032964</v>
      </c>
      <c r="Q1195" t="str">
        <f t="shared" si="200"/>
        <v>photography</v>
      </c>
      <c r="R1195" t="str">
        <f t="shared" si="201"/>
        <v>photobooks</v>
      </c>
      <c r="S1195">
        <f t="shared" si="202"/>
        <v>22</v>
      </c>
      <c r="T1195">
        <f t="shared" si="203"/>
        <v>12</v>
      </c>
      <c r="U1195">
        <f t="shared" si="204"/>
        <v>10</v>
      </c>
      <c r="V1195" s="12">
        <f t="shared" si="205"/>
        <v>42409.776076388895</v>
      </c>
      <c r="W1195" s="12">
        <f t="shared" si="206"/>
        <v>42469.734409722223</v>
      </c>
      <c r="X1195" s="17" t="str">
        <f t="shared" si="207"/>
        <v>February</v>
      </c>
      <c r="Y1195" t="str">
        <f t="shared" si="208"/>
        <v>2016</v>
      </c>
    </row>
    <row r="1196" spans="1:25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98"/>
        <v>322.24</v>
      </c>
      <c r="P1196" s="8">
        <f t="shared" si="199"/>
        <v>56.414565826330531</v>
      </c>
      <c r="Q1196" t="str">
        <f t="shared" si="200"/>
        <v>photography</v>
      </c>
      <c r="R1196" t="str">
        <f t="shared" si="201"/>
        <v>photobooks</v>
      </c>
      <c r="S1196">
        <f t="shared" si="202"/>
        <v>22</v>
      </c>
      <c r="T1196">
        <f t="shared" si="203"/>
        <v>12</v>
      </c>
      <c r="U1196">
        <f t="shared" si="204"/>
        <v>10</v>
      </c>
      <c r="V1196" s="12">
        <f t="shared" si="205"/>
        <v>42072.488182870366</v>
      </c>
      <c r="W1196" s="12">
        <f t="shared" si="206"/>
        <v>42102.488182870366</v>
      </c>
      <c r="X1196" s="17" t="str">
        <f t="shared" si="207"/>
        <v>March</v>
      </c>
      <c r="Y1196" t="str">
        <f t="shared" si="208"/>
        <v>2015</v>
      </c>
    </row>
    <row r="1197" spans="1:25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98"/>
        <v>135</v>
      </c>
      <c r="P1197" s="8">
        <f t="shared" si="199"/>
        <v>79.411764705882348</v>
      </c>
      <c r="Q1197" t="str">
        <f t="shared" si="200"/>
        <v>photography</v>
      </c>
      <c r="R1197" t="str">
        <f t="shared" si="201"/>
        <v>photobooks</v>
      </c>
      <c r="S1197">
        <f t="shared" si="202"/>
        <v>22</v>
      </c>
      <c r="T1197">
        <f t="shared" si="203"/>
        <v>12</v>
      </c>
      <c r="U1197">
        <f t="shared" si="204"/>
        <v>10</v>
      </c>
      <c r="V1197" s="12">
        <f t="shared" si="205"/>
        <v>42298.34783564815</v>
      </c>
      <c r="W1197" s="12">
        <f t="shared" si="206"/>
        <v>42358.375</v>
      </c>
      <c r="X1197" s="17" t="str">
        <f t="shared" si="207"/>
        <v>October</v>
      </c>
      <c r="Y1197" t="str">
        <f t="shared" si="208"/>
        <v>2015</v>
      </c>
    </row>
    <row r="1198" spans="1:25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98"/>
        <v>269.91034482758624</v>
      </c>
      <c r="P1198" s="8">
        <f t="shared" si="199"/>
        <v>76.439453125</v>
      </c>
      <c r="Q1198" t="str">
        <f t="shared" si="200"/>
        <v>photography</v>
      </c>
      <c r="R1198" t="str">
        <f t="shared" si="201"/>
        <v>photobooks</v>
      </c>
      <c r="S1198">
        <f t="shared" si="202"/>
        <v>22</v>
      </c>
      <c r="T1198">
        <f t="shared" si="203"/>
        <v>12</v>
      </c>
      <c r="U1198">
        <f t="shared" si="204"/>
        <v>10</v>
      </c>
      <c r="V1198" s="12">
        <f t="shared" si="205"/>
        <v>42326.818738425922</v>
      </c>
      <c r="W1198" s="12">
        <f t="shared" si="206"/>
        <v>42356.818738425922</v>
      </c>
      <c r="X1198" s="17" t="str">
        <f t="shared" si="207"/>
        <v>November</v>
      </c>
      <c r="Y1198" t="str">
        <f t="shared" si="208"/>
        <v>2015</v>
      </c>
    </row>
    <row r="1199" spans="1:25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98"/>
        <v>253.29333333333332</v>
      </c>
      <c r="P1199" s="8">
        <f t="shared" si="199"/>
        <v>121</v>
      </c>
      <c r="Q1199" t="str">
        <f t="shared" si="200"/>
        <v>photography</v>
      </c>
      <c r="R1199" t="str">
        <f t="shared" si="201"/>
        <v>photobooks</v>
      </c>
      <c r="S1199">
        <f t="shared" si="202"/>
        <v>22</v>
      </c>
      <c r="T1199">
        <f t="shared" si="203"/>
        <v>12</v>
      </c>
      <c r="U1199">
        <f t="shared" si="204"/>
        <v>10</v>
      </c>
      <c r="V1199" s="12">
        <f t="shared" si="205"/>
        <v>42503.66474537037</v>
      </c>
      <c r="W1199" s="12">
        <f t="shared" si="206"/>
        <v>42534.249305555553</v>
      </c>
      <c r="X1199" s="17" t="str">
        <f t="shared" si="207"/>
        <v>May</v>
      </c>
      <c r="Y1199" t="str">
        <f t="shared" si="208"/>
        <v>2016</v>
      </c>
    </row>
    <row r="1200" spans="1:25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98"/>
        <v>260.59999999999997</v>
      </c>
      <c r="P1200" s="8">
        <f t="shared" si="199"/>
        <v>54.616766467065865</v>
      </c>
      <c r="Q1200" t="str">
        <f t="shared" si="200"/>
        <v>photography</v>
      </c>
      <c r="R1200" t="str">
        <f t="shared" si="201"/>
        <v>photobooks</v>
      </c>
      <c r="S1200">
        <f t="shared" si="202"/>
        <v>22</v>
      </c>
      <c r="T1200">
        <f t="shared" si="203"/>
        <v>12</v>
      </c>
      <c r="U1200">
        <f t="shared" si="204"/>
        <v>10</v>
      </c>
      <c r="V1200" s="12">
        <f t="shared" si="205"/>
        <v>42333.619050925925</v>
      </c>
      <c r="W1200" s="12">
        <f t="shared" si="206"/>
        <v>42369.125</v>
      </c>
      <c r="X1200" s="17" t="str">
        <f t="shared" si="207"/>
        <v>November</v>
      </c>
      <c r="Y1200" t="str">
        <f t="shared" si="208"/>
        <v>2015</v>
      </c>
    </row>
    <row r="1201" spans="1:25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98"/>
        <v>101.31677953348381</v>
      </c>
      <c r="P1201" s="8">
        <f t="shared" si="199"/>
        <v>299.22222222222223</v>
      </c>
      <c r="Q1201" t="str">
        <f t="shared" si="200"/>
        <v>photography</v>
      </c>
      <c r="R1201" t="str">
        <f t="shared" si="201"/>
        <v>photobooks</v>
      </c>
      <c r="S1201">
        <f t="shared" si="202"/>
        <v>22</v>
      </c>
      <c r="T1201">
        <f t="shared" si="203"/>
        <v>12</v>
      </c>
      <c r="U1201">
        <f t="shared" si="204"/>
        <v>10</v>
      </c>
      <c r="V1201" s="12">
        <f t="shared" si="205"/>
        <v>42161.770833333328</v>
      </c>
      <c r="W1201" s="12">
        <f t="shared" si="206"/>
        <v>42193.770833333328</v>
      </c>
      <c r="X1201" s="17" t="str">
        <f t="shared" si="207"/>
        <v>June</v>
      </c>
      <c r="Y1201" t="str">
        <f t="shared" si="208"/>
        <v>2015</v>
      </c>
    </row>
    <row r="1202" spans="1:25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98"/>
        <v>125.60416666666667</v>
      </c>
      <c r="P1202" s="8">
        <f t="shared" si="199"/>
        <v>58.533980582524272</v>
      </c>
      <c r="Q1202" t="str">
        <f t="shared" si="200"/>
        <v>photography</v>
      </c>
      <c r="R1202" t="str">
        <f t="shared" si="201"/>
        <v>photobooks</v>
      </c>
      <c r="S1202">
        <f t="shared" si="202"/>
        <v>22</v>
      </c>
      <c r="T1202">
        <f t="shared" si="203"/>
        <v>12</v>
      </c>
      <c r="U1202">
        <f t="shared" si="204"/>
        <v>10</v>
      </c>
      <c r="V1202" s="12">
        <f t="shared" si="205"/>
        <v>42089.477500000001</v>
      </c>
      <c r="W1202" s="12">
        <f t="shared" si="206"/>
        <v>42110.477500000001</v>
      </c>
      <c r="X1202" s="17" t="str">
        <f t="shared" si="207"/>
        <v>March</v>
      </c>
      <c r="Y1202" t="str">
        <f t="shared" si="208"/>
        <v>2015</v>
      </c>
    </row>
    <row r="1203" spans="1:25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98"/>
        <v>102.43783333333334</v>
      </c>
      <c r="P1203" s="8">
        <f t="shared" si="199"/>
        <v>55.371801801801809</v>
      </c>
      <c r="Q1203" t="str">
        <f t="shared" si="200"/>
        <v>photography</v>
      </c>
      <c r="R1203" t="str">
        <f t="shared" si="201"/>
        <v>photobooks</v>
      </c>
      <c r="S1203">
        <f t="shared" si="202"/>
        <v>22</v>
      </c>
      <c r="T1203">
        <f t="shared" si="203"/>
        <v>12</v>
      </c>
      <c r="U1203">
        <f t="shared" si="204"/>
        <v>10</v>
      </c>
      <c r="V1203" s="12">
        <f t="shared" si="205"/>
        <v>42536.60701388889</v>
      </c>
      <c r="W1203" s="12">
        <f t="shared" si="206"/>
        <v>42566.60701388889</v>
      </c>
      <c r="X1203" s="17" t="str">
        <f t="shared" si="207"/>
        <v>June</v>
      </c>
      <c r="Y1203" t="str">
        <f t="shared" si="208"/>
        <v>2016</v>
      </c>
    </row>
    <row r="1204" spans="1:25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98"/>
        <v>199.244</v>
      </c>
      <c r="P1204" s="8">
        <f t="shared" si="199"/>
        <v>183.80442804428046</v>
      </c>
      <c r="Q1204" t="str">
        <f t="shared" si="200"/>
        <v>photography</v>
      </c>
      <c r="R1204" t="str">
        <f t="shared" si="201"/>
        <v>photobooks</v>
      </c>
      <c r="S1204">
        <f t="shared" si="202"/>
        <v>22</v>
      </c>
      <c r="T1204">
        <f t="shared" si="203"/>
        <v>12</v>
      </c>
      <c r="U1204">
        <f t="shared" si="204"/>
        <v>10</v>
      </c>
      <c r="V1204" s="12">
        <f t="shared" si="205"/>
        <v>42152.288819444439</v>
      </c>
      <c r="W1204" s="12">
        <f t="shared" si="206"/>
        <v>42182.288819444439</v>
      </c>
      <c r="X1204" s="17" t="str">
        <f t="shared" si="207"/>
        <v>May</v>
      </c>
      <c r="Y1204" t="str">
        <f t="shared" si="208"/>
        <v>2015</v>
      </c>
    </row>
    <row r="1205" spans="1:25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98"/>
        <v>102.45398773006136</v>
      </c>
      <c r="P1205" s="8">
        <f t="shared" si="199"/>
        <v>165.34653465346534</v>
      </c>
      <c r="Q1205" t="str">
        <f t="shared" si="200"/>
        <v>photography</v>
      </c>
      <c r="R1205" t="str">
        <f t="shared" si="201"/>
        <v>photobooks</v>
      </c>
      <c r="S1205">
        <f t="shared" si="202"/>
        <v>22</v>
      </c>
      <c r="T1205">
        <f t="shared" si="203"/>
        <v>12</v>
      </c>
      <c r="U1205">
        <f t="shared" si="204"/>
        <v>10</v>
      </c>
      <c r="V1205" s="12">
        <f t="shared" si="205"/>
        <v>42125.614895833336</v>
      </c>
      <c r="W1205" s="12">
        <f t="shared" si="206"/>
        <v>42155.614895833336</v>
      </c>
      <c r="X1205" s="17" t="str">
        <f t="shared" si="207"/>
        <v>May</v>
      </c>
      <c r="Y1205" t="str">
        <f t="shared" si="208"/>
        <v>2015</v>
      </c>
    </row>
    <row r="1206" spans="1:25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98"/>
        <v>102.94615384615385</v>
      </c>
      <c r="P1206" s="8">
        <f t="shared" si="199"/>
        <v>234.78947368421052</v>
      </c>
      <c r="Q1206" t="str">
        <f t="shared" si="200"/>
        <v>photography</v>
      </c>
      <c r="R1206" t="str">
        <f t="shared" si="201"/>
        <v>photobooks</v>
      </c>
      <c r="S1206">
        <f t="shared" si="202"/>
        <v>22</v>
      </c>
      <c r="T1206">
        <f t="shared" si="203"/>
        <v>12</v>
      </c>
      <c r="U1206">
        <f t="shared" si="204"/>
        <v>10</v>
      </c>
      <c r="V1206" s="12">
        <f t="shared" si="205"/>
        <v>42297.748067129629</v>
      </c>
      <c r="W1206" s="12">
        <f t="shared" si="206"/>
        <v>42342.208333333328</v>
      </c>
      <c r="X1206" s="17" t="str">
        <f t="shared" si="207"/>
        <v>October</v>
      </c>
      <c r="Y1206" t="str">
        <f t="shared" si="208"/>
        <v>2015</v>
      </c>
    </row>
    <row r="1207" spans="1:25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98"/>
        <v>100.86153846153847</v>
      </c>
      <c r="P1207" s="8">
        <f t="shared" si="199"/>
        <v>211.48387096774192</v>
      </c>
      <c r="Q1207" t="str">
        <f t="shared" si="200"/>
        <v>photography</v>
      </c>
      <c r="R1207" t="str">
        <f t="shared" si="201"/>
        <v>photobooks</v>
      </c>
      <c r="S1207">
        <f t="shared" si="202"/>
        <v>22</v>
      </c>
      <c r="T1207">
        <f t="shared" si="203"/>
        <v>12</v>
      </c>
      <c r="U1207">
        <f t="shared" si="204"/>
        <v>10</v>
      </c>
      <c r="V1207" s="12">
        <f t="shared" si="205"/>
        <v>42138.506377314814</v>
      </c>
      <c r="W1207" s="12">
        <f t="shared" si="206"/>
        <v>42168.506377314814</v>
      </c>
      <c r="X1207" s="17" t="str">
        <f t="shared" si="207"/>
        <v>May</v>
      </c>
      <c r="Y1207" t="str">
        <f t="shared" si="208"/>
        <v>2015</v>
      </c>
    </row>
    <row r="1208" spans="1:25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98"/>
        <v>114.99999999999999</v>
      </c>
      <c r="P1208" s="8">
        <f t="shared" si="199"/>
        <v>32.34375</v>
      </c>
      <c r="Q1208" t="str">
        <f t="shared" si="200"/>
        <v>photography</v>
      </c>
      <c r="R1208" t="str">
        <f t="shared" si="201"/>
        <v>photobooks</v>
      </c>
      <c r="S1208">
        <f t="shared" si="202"/>
        <v>22</v>
      </c>
      <c r="T1208">
        <f t="shared" si="203"/>
        <v>12</v>
      </c>
      <c r="U1208">
        <f t="shared" si="204"/>
        <v>10</v>
      </c>
      <c r="V1208" s="12">
        <f t="shared" si="205"/>
        <v>42772.776076388895</v>
      </c>
      <c r="W1208" s="12">
        <f t="shared" si="206"/>
        <v>42805.561805555553</v>
      </c>
      <c r="X1208" s="17" t="str">
        <f t="shared" si="207"/>
        <v>February</v>
      </c>
      <c r="Y1208" t="str">
        <f t="shared" si="208"/>
        <v>2017</v>
      </c>
    </row>
    <row r="1209" spans="1:25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98"/>
        <v>104.16766467065868</v>
      </c>
      <c r="P1209" s="8">
        <f t="shared" si="199"/>
        <v>123.37588652482269</v>
      </c>
      <c r="Q1209" t="str">
        <f t="shared" si="200"/>
        <v>photography</v>
      </c>
      <c r="R1209" t="str">
        <f t="shared" si="201"/>
        <v>photobooks</v>
      </c>
      <c r="S1209">
        <f t="shared" si="202"/>
        <v>22</v>
      </c>
      <c r="T1209">
        <f t="shared" si="203"/>
        <v>12</v>
      </c>
      <c r="U1209">
        <f t="shared" si="204"/>
        <v>10</v>
      </c>
      <c r="V1209" s="12">
        <f t="shared" si="205"/>
        <v>42430.430243055554</v>
      </c>
      <c r="W1209" s="12">
        <f t="shared" si="206"/>
        <v>42460.416666666672</v>
      </c>
      <c r="X1209" s="17" t="str">
        <f t="shared" si="207"/>
        <v>March</v>
      </c>
      <c r="Y1209" t="str">
        <f t="shared" si="208"/>
        <v>2016</v>
      </c>
    </row>
    <row r="1210" spans="1:25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98"/>
        <v>155.29999999999998</v>
      </c>
      <c r="P1210" s="8">
        <f t="shared" si="199"/>
        <v>207.06666666666666</v>
      </c>
      <c r="Q1210" t="str">
        <f t="shared" si="200"/>
        <v>photography</v>
      </c>
      <c r="R1210" t="str">
        <f t="shared" si="201"/>
        <v>photobooks</v>
      </c>
      <c r="S1210">
        <f t="shared" si="202"/>
        <v>22</v>
      </c>
      <c r="T1210">
        <f t="shared" si="203"/>
        <v>12</v>
      </c>
      <c r="U1210">
        <f t="shared" si="204"/>
        <v>10</v>
      </c>
      <c r="V1210" s="12">
        <f t="shared" si="205"/>
        <v>42423.709074074075</v>
      </c>
      <c r="W1210" s="12">
        <f t="shared" si="206"/>
        <v>42453.667407407411</v>
      </c>
      <c r="X1210" s="17" t="str">
        <f t="shared" si="207"/>
        <v>February</v>
      </c>
      <c r="Y1210" t="str">
        <f t="shared" si="208"/>
        <v>2016</v>
      </c>
    </row>
    <row r="1211" spans="1:25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98"/>
        <v>106</v>
      </c>
      <c r="P1211" s="8">
        <f t="shared" si="199"/>
        <v>138.2608695652174</v>
      </c>
      <c r="Q1211" t="str">
        <f t="shared" si="200"/>
        <v>photography</v>
      </c>
      <c r="R1211" t="str">
        <f t="shared" si="201"/>
        <v>photobooks</v>
      </c>
      <c r="S1211">
        <f t="shared" si="202"/>
        <v>22</v>
      </c>
      <c r="T1211">
        <f t="shared" si="203"/>
        <v>12</v>
      </c>
      <c r="U1211">
        <f t="shared" si="204"/>
        <v>10</v>
      </c>
      <c r="V1211" s="12">
        <f t="shared" si="205"/>
        <v>42761.846122685187</v>
      </c>
      <c r="W1211" s="12">
        <f t="shared" si="206"/>
        <v>42791.846122685187</v>
      </c>
      <c r="X1211" s="17" t="str">
        <f t="shared" si="207"/>
        <v>January</v>
      </c>
      <c r="Y1211" t="str">
        <f t="shared" si="208"/>
        <v>2017</v>
      </c>
    </row>
    <row r="1212" spans="1:25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98"/>
        <v>254.31499999999997</v>
      </c>
      <c r="P1212" s="8">
        <f t="shared" si="199"/>
        <v>493.81553398058253</v>
      </c>
      <c r="Q1212" t="str">
        <f t="shared" si="200"/>
        <v>photography</v>
      </c>
      <c r="R1212" t="str">
        <f t="shared" si="201"/>
        <v>photobooks</v>
      </c>
      <c r="S1212">
        <f t="shared" si="202"/>
        <v>22</v>
      </c>
      <c r="T1212">
        <f t="shared" si="203"/>
        <v>12</v>
      </c>
      <c r="U1212">
        <f t="shared" si="204"/>
        <v>10</v>
      </c>
      <c r="V1212" s="12">
        <f t="shared" si="205"/>
        <v>42132.941805555558</v>
      </c>
      <c r="W1212" s="12">
        <f t="shared" si="206"/>
        <v>42155.875</v>
      </c>
      <c r="X1212" s="17" t="str">
        <f t="shared" si="207"/>
        <v>May</v>
      </c>
      <c r="Y1212" t="str">
        <f t="shared" si="208"/>
        <v>2015</v>
      </c>
    </row>
    <row r="1213" spans="1:25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98"/>
        <v>101.1</v>
      </c>
      <c r="P1213" s="8">
        <f t="shared" si="199"/>
        <v>168.5</v>
      </c>
      <c r="Q1213" t="str">
        <f t="shared" si="200"/>
        <v>photography</v>
      </c>
      <c r="R1213" t="str">
        <f t="shared" si="201"/>
        <v>photobooks</v>
      </c>
      <c r="S1213">
        <f t="shared" si="202"/>
        <v>22</v>
      </c>
      <c r="T1213">
        <f t="shared" si="203"/>
        <v>12</v>
      </c>
      <c r="U1213">
        <f t="shared" si="204"/>
        <v>10</v>
      </c>
      <c r="V1213" s="12">
        <f t="shared" si="205"/>
        <v>42515.866446759261</v>
      </c>
      <c r="W1213" s="12">
        <f t="shared" si="206"/>
        <v>42530.866446759261</v>
      </c>
      <c r="X1213" s="17" t="str">
        <f t="shared" si="207"/>
        <v>May</v>
      </c>
      <c r="Y1213" t="str">
        <f t="shared" si="208"/>
        <v>2016</v>
      </c>
    </row>
    <row r="1214" spans="1:25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98"/>
        <v>129.04</v>
      </c>
      <c r="P1214" s="8">
        <f t="shared" si="199"/>
        <v>38.867469879518069</v>
      </c>
      <c r="Q1214" t="str">
        <f t="shared" si="200"/>
        <v>photography</v>
      </c>
      <c r="R1214" t="str">
        <f t="shared" si="201"/>
        <v>photobooks</v>
      </c>
      <c r="S1214">
        <f t="shared" si="202"/>
        <v>22</v>
      </c>
      <c r="T1214">
        <f t="shared" si="203"/>
        <v>12</v>
      </c>
      <c r="U1214">
        <f t="shared" si="204"/>
        <v>10</v>
      </c>
      <c r="V1214" s="12">
        <f t="shared" si="205"/>
        <v>42318.950173611112</v>
      </c>
      <c r="W1214" s="12">
        <f t="shared" si="206"/>
        <v>42335.041666666672</v>
      </c>
      <c r="X1214" s="17" t="str">
        <f t="shared" si="207"/>
        <v>November</v>
      </c>
      <c r="Y1214" t="str">
        <f t="shared" si="208"/>
        <v>2015</v>
      </c>
    </row>
    <row r="1215" spans="1:25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98"/>
        <v>102.23076923076924</v>
      </c>
      <c r="P1215" s="8">
        <f t="shared" si="199"/>
        <v>61.527777777777779</v>
      </c>
      <c r="Q1215" t="str">
        <f t="shared" si="200"/>
        <v>photography</v>
      </c>
      <c r="R1215" t="str">
        <f t="shared" si="201"/>
        <v>photobooks</v>
      </c>
      <c r="S1215">
        <f t="shared" si="202"/>
        <v>22</v>
      </c>
      <c r="T1215">
        <f t="shared" si="203"/>
        <v>12</v>
      </c>
      <c r="U1215">
        <f t="shared" si="204"/>
        <v>10</v>
      </c>
      <c r="V1215" s="12">
        <f t="shared" si="205"/>
        <v>42731.755787037036</v>
      </c>
      <c r="W1215" s="12">
        <f t="shared" si="206"/>
        <v>42766.755787037036</v>
      </c>
      <c r="X1215" s="17" t="str">
        <f t="shared" si="207"/>
        <v>December</v>
      </c>
      <c r="Y1215" t="str">
        <f t="shared" si="208"/>
        <v>2016</v>
      </c>
    </row>
    <row r="1216" spans="1:25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98"/>
        <v>131.80000000000001</v>
      </c>
      <c r="P1216" s="8">
        <f t="shared" si="199"/>
        <v>105.44</v>
      </c>
      <c r="Q1216" t="str">
        <f t="shared" si="200"/>
        <v>photography</v>
      </c>
      <c r="R1216" t="str">
        <f t="shared" si="201"/>
        <v>photobooks</v>
      </c>
      <c r="S1216">
        <f t="shared" si="202"/>
        <v>22</v>
      </c>
      <c r="T1216">
        <f t="shared" si="203"/>
        <v>12</v>
      </c>
      <c r="U1216">
        <f t="shared" si="204"/>
        <v>10</v>
      </c>
      <c r="V1216" s="12">
        <f t="shared" si="205"/>
        <v>42104.840335648143</v>
      </c>
      <c r="W1216" s="12">
        <f t="shared" si="206"/>
        <v>42164.840335648143</v>
      </c>
      <c r="X1216" s="17" t="str">
        <f t="shared" si="207"/>
        <v>April</v>
      </c>
      <c r="Y1216" t="str">
        <f t="shared" si="208"/>
        <v>2015</v>
      </c>
    </row>
    <row r="1217" spans="1:25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98"/>
        <v>786.0802000000001</v>
      </c>
      <c r="P1217" s="8">
        <f t="shared" si="199"/>
        <v>71.592003642987251</v>
      </c>
      <c r="Q1217" t="str">
        <f t="shared" si="200"/>
        <v>photography</v>
      </c>
      <c r="R1217" t="str">
        <f t="shared" si="201"/>
        <v>photobooks</v>
      </c>
      <c r="S1217">
        <f t="shared" si="202"/>
        <v>22</v>
      </c>
      <c r="T1217">
        <f t="shared" si="203"/>
        <v>12</v>
      </c>
      <c r="U1217">
        <f t="shared" si="204"/>
        <v>10</v>
      </c>
      <c r="V1217" s="12">
        <f t="shared" si="205"/>
        <v>41759.923101851848</v>
      </c>
      <c r="W1217" s="12">
        <f t="shared" si="206"/>
        <v>41789.923101851848</v>
      </c>
      <c r="X1217" s="17" t="str">
        <f t="shared" si="207"/>
        <v>April</v>
      </c>
      <c r="Y1217" t="str">
        <f t="shared" si="208"/>
        <v>2014</v>
      </c>
    </row>
    <row r="1218" spans="1:25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209">E1218/D1218*100</f>
        <v>145.70000000000002</v>
      </c>
      <c r="P1218" s="8">
        <f t="shared" ref="P1218:P1281" si="210">E1218/L1218</f>
        <v>91.882882882882882</v>
      </c>
      <c r="Q1218" t="str">
        <f t="shared" ref="Q1218:Q1281" si="211">LEFT(N1218,T1218-1)</f>
        <v>photography</v>
      </c>
      <c r="R1218" t="str">
        <f t="shared" ref="R1218:R1281" si="212">RIGHT(N1218,U1218)</f>
        <v>photobooks</v>
      </c>
      <c r="S1218">
        <f t="shared" ref="S1218:S1281" si="213">LEN(N1218)</f>
        <v>22</v>
      </c>
      <c r="T1218">
        <f t="shared" ref="T1218:T1281" si="214">FIND("/",N1218)</f>
        <v>12</v>
      </c>
      <c r="U1218">
        <f t="shared" ref="U1218:U1281" si="215">S1218-T1218</f>
        <v>10</v>
      </c>
      <c r="V1218" s="12">
        <f t="shared" ref="V1218:V1281" si="216">(((J1218/60)/60)/24)+DATE(1970,1,1)</f>
        <v>42247.616400462968</v>
      </c>
      <c r="W1218" s="12">
        <f t="shared" ref="W1218:W1281" si="217">(((I1218/60)/60)/24)+DATE(1970,1,1)</f>
        <v>42279.960416666669</v>
      </c>
      <c r="X1218" s="17" t="str">
        <f t="shared" ref="X1218:X1281" si="218">TEXT(V1218,"mmmm")</f>
        <v>August</v>
      </c>
      <c r="Y1218" t="str">
        <f t="shared" ref="Y1218:Y1281" si="219">TEXT(V1218,"yyyy")</f>
        <v>2015</v>
      </c>
    </row>
    <row r="1219" spans="1:25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209"/>
        <v>102.60000000000001</v>
      </c>
      <c r="P1219" s="8">
        <f t="shared" si="210"/>
        <v>148.57377049180329</v>
      </c>
      <c r="Q1219" t="str">
        <f t="shared" si="211"/>
        <v>photography</v>
      </c>
      <c r="R1219" t="str">
        <f t="shared" si="212"/>
        <v>photobooks</v>
      </c>
      <c r="S1219">
        <f t="shared" si="213"/>
        <v>22</v>
      </c>
      <c r="T1219">
        <f t="shared" si="214"/>
        <v>12</v>
      </c>
      <c r="U1219">
        <f t="shared" si="215"/>
        <v>10</v>
      </c>
      <c r="V1219" s="12">
        <f t="shared" si="216"/>
        <v>42535.809490740736</v>
      </c>
      <c r="W1219" s="12">
        <f t="shared" si="217"/>
        <v>42565.809490740736</v>
      </c>
      <c r="X1219" s="17" t="str">
        <f t="shared" si="218"/>
        <v>June</v>
      </c>
      <c r="Y1219" t="str">
        <f t="shared" si="219"/>
        <v>2016</v>
      </c>
    </row>
    <row r="1220" spans="1:25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209"/>
        <v>172.27777777777777</v>
      </c>
      <c r="P1220" s="8">
        <f t="shared" si="210"/>
        <v>174.2134831460674</v>
      </c>
      <c r="Q1220" t="str">
        <f t="shared" si="211"/>
        <v>photography</v>
      </c>
      <c r="R1220" t="str">
        <f t="shared" si="212"/>
        <v>photobooks</v>
      </c>
      <c r="S1220">
        <f t="shared" si="213"/>
        <v>22</v>
      </c>
      <c r="T1220">
        <f t="shared" si="214"/>
        <v>12</v>
      </c>
      <c r="U1220">
        <f t="shared" si="215"/>
        <v>10</v>
      </c>
      <c r="V1220" s="12">
        <f t="shared" si="216"/>
        <v>42278.662037037036</v>
      </c>
      <c r="W1220" s="12">
        <f t="shared" si="217"/>
        <v>42309.125</v>
      </c>
      <c r="X1220" s="17" t="str">
        <f t="shared" si="218"/>
        <v>October</v>
      </c>
      <c r="Y1220" t="str">
        <f t="shared" si="219"/>
        <v>2015</v>
      </c>
    </row>
    <row r="1221" spans="1:25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209"/>
        <v>159.16819571865443</v>
      </c>
      <c r="P1221" s="8">
        <f t="shared" si="210"/>
        <v>102.86166007905139</v>
      </c>
      <c r="Q1221" t="str">
        <f t="shared" si="211"/>
        <v>photography</v>
      </c>
      <c r="R1221" t="str">
        <f t="shared" si="212"/>
        <v>photobooks</v>
      </c>
      <c r="S1221">
        <f t="shared" si="213"/>
        <v>22</v>
      </c>
      <c r="T1221">
        <f t="shared" si="214"/>
        <v>12</v>
      </c>
      <c r="U1221">
        <f t="shared" si="215"/>
        <v>10</v>
      </c>
      <c r="V1221" s="12">
        <f t="shared" si="216"/>
        <v>42633.461956018517</v>
      </c>
      <c r="W1221" s="12">
        <f t="shared" si="217"/>
        <v>42663.461956018517</v>
      </c>
      <c r="X1221" s="17" t="str">
        <f t="shared" si="218"/>
        <v>September</v>
      </c>
      <c r="Y1221" t="str">
        <f t="shared" si="219"/>
        <v>2016</v>
      </c>
    </row>
    <row r="1222" spans="1:25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209"/>
        <v>103.76666666666668</v>
      </c>
      <c r="P1222" s="8">
        <f t="shared" si="210"/>
        <v>111.17857142857143</v>
      </c>
      <c r="Q1222" t="str">
        <f t="shared" si="211"/>
        <v>photography</v>
      </c>
      <c r="R1222" t="str">
        <f t="shared" si="212"/>
        <v>photobooks</v>
      </c>
      <c r="S1222">
        <f t="shared" si="213"/>
        <v>22</v>
      </c>
      <c r="T1222">
        <f t="shared" si="214"/>
        <v>12</v>
      </c>
      <c r="U1222">
        <f t="shared" si="215"/>
        <v>10</v>
      </c>
      <c r="V1222" s="12">
        <f t="shared" si="216"/>
        <v>42211.628611111111</v>
      </c>
      <c r="W1222" s="12">
        <f t="shared" si="217"/>
        <v>42241.628611111111</v>
      </c>
      <c r="X1222" s="17" t="str">
        <f t="shared" si="218"/>
        <v>July</v>
      </c>
      <c r="Y1222" t="str">
        <f t="shared" si="219"/>
        <v>2015</v>
      </c>
    </row>
    <row r="1223" spans="1:25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209"/>
        <v>111.40954545454547</v>
      </c>
      <c r="P1223" s="8">
        <f t="shared" si="210"/>
        <v>23.796213592233013</v>
      </c>
      <c r="Q1223" t="str">
        <f t="shared" si="211"/>
        <v>photography</v>
      </c>
      <c r="R1223" t="str">
        <f t="shared" si="212"/>
        <v>photobooks</v>
      </c>
      <c r="S1223">
        <f t="shared" si="213"/>
        <v>22</v>
      </c>
      <c r="T1223">
        <f t="shared" si="214"/>
        <v>12</v>
      </c>
      <c r="U1223">
        <f t="shared" si="215"/>
        <v>10</v>
      </c>
      <c r="V1223" s="12">
        <f t="shared" si="216"/>
        <v>42680.47555555556</v>
      </c>
      <c r="W1223" s="12">
        <f t="shared" si="217"/>
        <v>42708</v>
      </c>
      <c r="X1223" s="17" t="str">
        <f t="shared" si="218"/>
        <v>November</v>
      </c>
      <c r="Y1223" t="str">
        <f t="shared" si="219"/>
        <v>2016</v>
      </c>
    </row>
    <row r="1224" spans="1:25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209"/>
        <v>280.375</v>
      </c>
      <c r="P1224" s="8">
        <f t="shared" si="210"/>
        <v>81.268115942028984</v>
      </c>
      <c r="Q1224" t="str">
        <f t="shared" si="211"/>
        <v>photography</v>
      </c>
      <c r="R1224" t="str">
        <f t="shared" si="212"/>
        <v>photobooks</v>
      </c>
      <c r="S1224">
        <f t="shared" si="213"/>
        <v>22</v>
      </c>
      <c r="T1224">
        <f t="shared" si="214"/>
        <v>12</v>
      </c>
      <c r="U1224">
        <f t="shared" si="215"/>
        <v>10</v>
      </c>
      <c r="V1224" s="12">
        <f t="shared" si="216"/>
        <v>42430.720451388886</v>
      </c>
      <c r="W1224" s="12">
        <f t="shared" si="217"/>
        <v>42461.166666666672</v>
      </c>
      <c r="X1224" s="17" t="str">
        <f t="shared" si="218"/>
        <v>March</v>
      </c>
      <c r="Y1224" t="str">
        <f t="shared" si="219"/>
        <v>2016</v>
      </c>
    </row>
    <row r="1225" spans="1:25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209"/>
        <v>112.10606060606061</v>
      </c>
      <c r="P1225" s="8">
        <f t="shared" si="210"/>
        <v>116.21465968586388</v>
      </c>
      <c r="Q1225" t="str">
        <f t="shared" si="211"/>
        <v>photography</v>
      </c>
      <c r="R1225" t="str">
        <f t="shared" si="212"/>
        <v>photobooks</v>
      </c>
      <c r="S1225">
        <f t="shared" si="213"/>
        <v>22</v>
      </c>
      <c r="T1225">
        <f t="shared" si="214"/>
        <v>12</v>
      </c>
      <c r="U1225">
        <f t="shared" si="215"/>
        <v>10</v>
      </c>
      <c r="V1225" s="12">
        <f t="shared" si="216"/>
        <v>42654.177187499998</v>
      </c>
      <c r="W1225" s="12">
        <f t="shared" si="217"/>
        <v>42684.218854166669</v>
      </c>
      <c r="X1225" s="17" t="str">
        <f t="shared" si="218"/>
        <v>October</v>
      </c>
      <c r="Y1225" t="str">
        <f t="shared" si="219"/>
        <v>2016</v>
      </c>
    </row>
    <row r="1226" spans="1:25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209"/>
        <v>7.0666666666666673</v>
      </c>
      <c r="P1226" s="8">
        <f t="shared" si="210"/>
        <v>58.888888888888886</v>
      </c>
      <c r="Q1226" t="str">
        <f t="shared" si="211"/>
        <v>music</v>
      </c>
      <c r="R1226" t="str">
        <f t="shared" si="212"/>
        <v>world music</v>
      </c>
      <c r="S1226">
        <f t="shared" si="213"/>
        <v>17</v>
      </c>
      <c r="T1226">
        <f t="shared" si="214"/>
        <v>6</v>
      </c>
      <c r="U1226">
        <f t="shared" si="215"/>
        <v>11</v>
      </c>
      <c r="V1226" s="12">
        <f t="shared" si="216"/>
        <v>41736.549791666665</v>
      </c>
      <c r="W1226" s="12">
        <f t="shared" si="217"/>
        <v>41796.549791666665</v>
      </c>
      <c r="X1226" s="17" t="str">
        <f t="shared" si="218"/>
        <v>April</v>
      </c>
      <c r="Y1226" t="str">
        <f t="shared" si="219"/>
        <v>2014</v>
      </c>
    </row>
    <row r="1227" spans="1:25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209"/>
        <v>4.3999999999999995</v>
      </c>
      <c r="P1227" s="8">
        <f t="shared" si="210"/>
        <v>44</v>
      </c>
      <c r="Q1227" t="str">
        <f t="shared" si="211"/>
        <v>music</v>
      </c>
      <c r="R1227" t="str">
        <f t="shared" si="212"/>
        <v>world music</v>
      </c>
      <c r="S1227">
        <f t="shared" si="213"/>
        <v>17</v>
      </c>
      <c r="T1227">
        <f t="shared" si="214"/>
        <v>6</v>
      </c>
      <c r="U1227">
        <f t="shared" si="215"/>
        <v>11</v>
      </c>
      <c r="V1227" s="12">
        <f t="shared" si="216"/>
        <v>41509.905995370369</v>
      </c>
      <c r="W1227" s="12">
        <f t="shared" si="217"/>
        <v>41569.905995370369</v>
      </c>
      <c r="X1227" s="17" t="str">
        <f t="shared" si="218"/>
        <v>August</v>
      </c>
      <c r="Y1227" t="str">
        <f t="shared" si="219"/>
        <v>2013</v>
      </c>
    </row>
    <row r="1228" spans="1:25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209"/>
        <v>3.8739999999999997</v>
      </c>
      <c r="P1228" s="8">
        <f t="shared" si="210"/>
        <v>48.424999999999997</v>
      </c>
      <c r="Q1228" t="str">
        <f t="shared" si="211"/>
        <v>music</v>
      </c>
      <c r="R1228" t="str">
        <f t="shared" si="212"/>
        <v>world music</v>
      </c>
      <c r="S1228">
        <f t="shared" si="213"/>
        <v>17</v>
      </c>
      <c r="T1228">
        <f t="shared" si="214"/>
        <v>6</v>
      </c>
      <c r="U1228">
        <f t="shared" si="215"/>
        <v>11</v>
      </c>
      <c r="V1228" s="12">
        <f t="shared" si="216"/>
        <v>41715.874780092592</v>
      </c>
      <c r="W1228" s="12">
        <f t="shared" si="217"/>
        <v>41750.041666666664</v>
      </c>
      <c r="X1228" s="17" t="str">
        <f t="shared" si="218"/>
        <v>March</v>
      </c>
      <c r="Y1228" t="str">
        <f t="shared" si="219"/>
        <v>2014</v>
      </c>
    </row>
    <row r="1229" spans="1:25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209"/>
        <v>0</v>
      </c>
      <c r="P1229" s="8" t="e">
        <f t="shared" si="210"/>
        <v>#DIV/0!</v>
      </c>
      <c r="Q1229" t="str">
        <f t="shared" si="211"/>
        <v>music</v>
      </c>
      <c r="R1229" t="str">
        <f t="shared" si="212"/>
        <v>world music</v>
      </c>
      <c r="S1229">
        <f t="shared" si="213"/>
        <v>17</v>
      </c>
      <c r="T1229">
        <f t="shared" si="214"/>
        <v>6</v>
      </c>
      <c r="U1229">
        <f t="shared" si="215"/>
        <v>11</v>
      </c>
      <c r="V1229" s="12">
        <f t="shared" si="216"/>
        <v>41827.919166666667</v>
      </c>
      <c r="W1229" s="12">
        <f t="shared" si="217"/>
        <v>41858.291666666664</v>
      </c>
      <c r="X1229" s="17" t="str">
        <f t="shared" si="218"/>
        <v>July</v>
      </c>
      <c r="Y1229" t="str">
        <f t="shared" si="219"/>
        <v>2014</v>
      </c>
    </row>
    <row r="1230" spans="1:25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209"/>
        <v>29.299999999999997</v>
      </c>
      <c r="P1230" s="8">
        <f t="shared" si="210"/>
        <v>61.041666666666664</v>
      </c>
      <c r="Q1230" t="str">
        <f t="shared" si="211"/>
        <v>music</v>
      </c>
      <c r="R1230" t="str">
        <f t="shared" si="212"/>
        <v>world music</v>
      </c>
      <c r="S1230">
        <f t="shared" si="213"/>
        <v>17</v>
      </c>
      <c r="T1230">
        <f t="shared" si="214"/>
        <v>6</v>
      </c>
      <c r="U1230">
        <f t="shared" si="215"/>
        <v>11</v>
      </c>
      <c r="V1230" s="12">
        <f t="shared" si="216"/>
        <v>40754.729259259257</v>
      </c>
      <c r="W1230" s="12">
        <f t="shared" si="217"/>
        <v>40814.729259259257</v>
      </c>
      <c r="X1230" s="17" t="str">
        <f t="shared" si="218"/>
        <v>July</v>
      </c>
      <c r="Y1230" t="str">
        <f t="shared" si="219"/>
        <v>2011</v>
      </c>
    </row>
    <row r="1231" spans="1:25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209"/>
        <v>0.90909090909090906</v>
      </c>
      <c r="P1231" s="8">
        <f t="shared" si="210"/>
        <v>25</v>
      </c>
      <c r="Q1231" t="str">
        <f t="shared" si="211"/>
        <v>music</v>
      </c>
      <c r="R1231" t="str">
        <f t="shared" si="212"/>
        <v>world music</v>
      </c>
      <c r="S1231">
        <f t="shared" si="213"/>
        <v>17</v>
      </c>
      <c r="T1231">
        <f t="shared" si="214"/>
        <v>6</v>
      </c>
      <c r="U1231">
        <f t="shared" si="215"/>
        <v>11</v>
      </c>
      <c r="V1231" s="12">
        <f t="shared" si="216"/>
        <v>40985.459803240738</v>
      </c>
      <c r="W1231" s="12">
        <f t="shared" si="217"/>
        <v>41015.666666666664</v>
      </c>
      <c r="X1231" s="17" t="str">
        <f t="shared" si="218"/>
        <v>March</v>
      </c>
      <c r="Y1231" t="str">
        <f t="shared" si="219"/>
        <v>2012</v>
      </c>
    </row>
    <row r="1232" spans="1:25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209"/>
        <v>0</v>
      </c>
      <c r="P1232" s="8" t="e">
        <f t="shared" si="210"/>
        <v>#DIV/0!</v>
      </c>
      <c r="Q1232" t="str">
        <f t="shared" si="211"/>
        <v>music</v>
      </c>
      <c r="R1232" t="str">
        <f t="shared" si="212"/>
        <v>world music</v>
      </c>
      <c r="S1232">
        <f t="shared" si="213"/>
        <v>17</v>
      </c>
      <c r="T1232">
        <f t="shared" si="214"/>
        <v>6</v>
      </c>
      <c r="U1232">
        <f t="shared" si="215"/>
        <v>11</v>
      </c>
      <c r="V1232" s="12">
        <f t="shared" si="216"/>
        <v>40568.972569444442</v>
      </c>
      <c r="W1232" s="12">
        <f t="shared" si="217"/>
        <v>40598.972569444442</v>
      </c>
      <c r="X1232" s="17" t="str">
        <f t="shared" si="218"/>
        <v>January</v>
      </c>
      <c r="Y1232" t="str">
        <f t="shared" si="219"/>
        <v>2011</v>
      </c>
    </row>
    <row r="1233" spans="1:25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209"/>
        <v>0</v>
      </c>
      <c r="P1233" s="8" t="e">
        <f t="shared" si="210"/>
        <v>#DIV/0!</v>
      </c>
      <c r="Q1233" t="str">
        <f t="shared" si="211"/>
        <v>music</v>
      </c>
      <c r="R1233" t="str">
        <f t="shared" si="212"/>
        <v>world music</v>
      </c>
      <c r="S1233">
        <f t="shared" si="213"/>
        <v>17</v>
      </c>
      <c r="T1233">
        <f t="shared" si="214"/>
        <v>6</v>
      </c>
      <c r="U1233">
        <f t="shared" si="215"/>
        <v>11</v>
      </c>
      <c r="V1233" s="12">
        <f t="shared" si="216"/>
        <v>42193.941759259258</v>
      </c>
      <c r="W1233" s="12">
        <f t="shared" si="217"/>
        <v>42244.041666666672</v>
      </c>
      <c r="X1233" s="17" t="str">
        <f t="shared" si="218"/>
        <v>July</v>
      </c>
      <c r="Y1233" t="str">
        <f t="shared" si="219"/>
        <v>2015</v>
      </c>
    </row>
    <row r="1234" spans="1:25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209"/>
        <v>0.8</v>
      </c>
      <c r="P1234" s="8">
        <f t="shared" si="210"/>
        <v>40</v>
      </c>
      <c r="Q1234" t="str">
        <f t="shared" si="211"/>
        <v>music</v>
      </c>
      <c r="R1234" t="str">
        <f t="shared" si="212"/>
        <v>world music</v>
      </c>
      <c r="S1234">
        <f t="shared" si="213"/>
        <v>17</v>
      </c>
      <c r="T1234">
        <f t="shared" si="214"/>
        <v>6</v>
      </c>
      <c r="U1234">
        <f t="shared" si="215"/>
        <v>11</v>
      </c>
      <c r="V1234" s="12">
        <f t="shared" si="216"/>
        <v>41506.848032407412</v>
      </c>
      <c r="W1234" s="12">
        <f t="shared" si="217"/>
        <v>41553.848032407412</v>
      </c>
      <c r="X1234" s="17" t="str">
        <f t="shared" si="218"/>
        <v>August</v>
      </c>
      <c r="Y1234" t="str">
        <f t="shared" si="219"/>
        <v>2013</v>
      </c>
    </row>
    <row r="1235" spans="1:25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209"/>
        <v>11.600000000000001</v>
      </c>
      <c r="P1235" s="8">
        <f t="shared" si="210"/>
        <v>19.333333333333332</v>
      </c>
      <c r="Q1235" t="str">
        <f t="shared" si="211"/>
        <v>music</v>
      </c>
      <c r="R1235" t="str">
        <f t="shared" si="212"/>
        <v>world music</v>
      </c>
      <c r="S1235">
        <f t="shared" si="213"/>
        <v>17</v>
      </c>
      <c r="T1235">
        <f t="shared" si="214"/>
        <v>6</v>
      </c>
      <c r="U1235">
        <f t="shared" si="215"/>
        <v>11</v>
      </c>
      <c r="V1235" s="12">
        <f t="shared" si="216"/>
        <v>40939.948773148149</v>
      </c>
      <c r="W1235" s="12">
        <f t="shared" si="217"/>
        <v>40960.948773148149</v>
      </c>
      <c r="X1235" s="17" t="str">
        <f t="shared" si="218"/>
        <v>January</v>
      </c>
      <c r="Y1235" t="str">
        <f t="shared" si="219"/>
        <v>2012</v>
      </c>
    </row>
    <row r="1236" spans="1:25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209"/>
        <v>0</v>
      </c>
      <c r="P1236" s="8" t="e">
        <f t="shared" si="210"/>
        <v>#DIV/0!</v>
      </c>
      <c r="Q1236" t="str">
        <f t="shared" si="211"/>
        <v>music</v>
      </c>
      <c r="R1236" t="str">
        <f t="shared" si="212"/>
        <v>world music</v>
      </c>
      <c r="S1236">
        <f t="shared" si="213"/>
        <v>17</v>
      </c>
      <c r="T1236">
        <f t="shared" si="214"/>
        <v>6</v>
      </c>
      <c r="U1236">
        <f t="shared" si="215"/>
        <v>11</v>
      </c>
      <c r="V1236" s="12">
        <f t="shared" si="216"/>
        <v>42007.788680555561</v>
      </c>
      <c r="W1236" s="12">
        <f t="shared" si="217"/>
        <v>42037.788680555561</v>
      </c>
      <c r="X1236" s="17" t="str">
        <f t="shared" si="218"/>
        <v>January</v>
      </c>
      <c r="Y1236" t="str">
        <f t="shared" si="219"/>
        <v>2015</v>
      </c>
    </row>
    <row r="1237" spans="1:25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209"/>
        <v>2.7873639500929119</v>
      </c>
      <c r="P1237" s="8">
        <f t="shared" si="210"/>
        <v>35</v>
      </c>
      <c r="Q1237" t="str">
        <f t="shared" si="211"/>
        <v>music</v>
      </c>
      <c r="R1237" t="str">
        <f t="shared" si="212"/>
        <v>world music</v>
      </c>
      <c r="S1237">
        <f t="shared" si="213"/>
        <v>17</v>
      </c>
      <c r="T1237">
        <f t="shared" si="214"/>
        <v>6</v>
      </c>
      <c r="U1237">
        <f t="shared" si="215"/>
        <v>11</v>
      </c>
      <c r="V1237" s="12">
        <f t="shared" si="216"/>
        <v>41583.135405092595</v>
      </c>
      <c r="W1237" s="12">
        <f t="shared" si="217"/>
        <v>41623.135405092595</v>
      </c>
      <c r="X1237" s="17" t="str">
        <f t="shared" si="218"/>
        <v>November</v>
      </c>
      <c r="Y1237" t="str">
        <f t="shared" si="219"/>
        <v>2013</v>
      </c>
    </row>
    <row r="1238" spans="1:25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209"/>
        <v>0</v>
      </c>
      <c r="P1238" s="8" t="e">
        <f t="shared" si="210"/>
        <v>#DIV/0!</v>
      </c>
      <c r="Q1238" t="str">
        <f t="shared" si="211"/>
        <v>music</v>
      </c>
      <c r="R1238" t="str">
        <f t="shared" si="212"/>
        <v>world music</v>
      </c>
      <c r="S1238">
        <f t="shared" si="213"/>
        <v>17</v>
      </c>
      <c r="T1238">
        <f t="shared" si="214"/>
        <v>6</v>
      </c>
      <c r="U1238">
        <f t="shared" si="215"/>
        <v>11</v>
      </c>
      <c r="V1238" s="12">
        <f t="shared" si="216"/>
        <v>41110.680138888885</v>
      </c>
      <c r="W1238" s="12">
        <f t="shared" si="217"/>
        <v>41118.666666666664</v>
      </c>
      <c r="X1238" s="17" t="str">
        <f t="shared" si="218"/>
        <v>July</v>
      </c>
      <c r="Y1238" t="str">
        <f t="shared" si="219"/>
        <v>2012</v>
      </c>
    </row>
    <row r="1239" spans="1:25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209"/>
        <v>0</v>
      </c>
      <c r="P1239" s="8" t="e">
        <f t="shared" si="210"/>
        <v>#DIV/0!</v>
      </c>
      <c r="Q1239" t="str">
        <f t="shared" si="211"/>
        <v>music</v>
      </c>
      <c r="R1239" t="str">
        <f t="shared" si="212"/>
        <v>world music</v>
      </c>
      <c r="S1239">
        <f t="shared" si="213"/>
        <v>17</v>
      </c>
      <c r="T1239">
        <f t="shared" si="214"/>
        <v>6</v>
      </c>
      <c r="U1239">
        <f t="shared" si="215"/>
        <v>11</v>
      </c>
      <c r="V1239" s="12">
        <f t="shared" si="216"/>
        <v>41125.283159722225</v>
      </c>
      <c r="W1239" s="12">
        <f t="shared" si="217"/>
        <v>41145.283159722225</v>
      </c>
      <c r="X1239" s="17" t="str">
        <f t="shared" si="218"/>
        <v>August</v>
      </c>
      <c r="Y1239" t="str">
        <f t="shared" si="219"/>
        <v>2012</v>
      </c>
    </row>
    <row r="1240" spans="1:25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209"/>
        <v>17.8</v>
      </c>
      <c r="P1240" s="8">
        <f t="shared" si="210"/>
        <v>59.333333333333336</v>
      </c>
      <c r="Q1240" t="str">
        <f t="shared" si="211"/>
        <v>music</v>
      </c>
      <c r="R1240" t="str">
        <f t="shared" si="212"/>
        <v>world music</v>
      </c>
      <c r="S1240">
        <f t="shared" si="213"/>
        <v>17</v>
      </c>
      <c r="T1240">
        <f t="shared" si="214"/>
        <v>6</v>
      </c>
      <c r="U1240">
        <f t="shared" si="215"/>
        <v>11</v>
      </c>
      <c r="V1240" s="12">
        <f t="shared" si="216"/>
        <v>40731.61037037037</v>
      </c>
      <c r="W1240" s="12">
        <f t="shared" si="217"/>
        <v>40761.61037037037</v>
      </c>
      <c r="X1240" s="17" t="str">
        <f t="shared" si="218"/>
        <v>July</v>
      </c>
      <c r="Y1240" t="str">
        <f t="shared" si="219"/>
        <v>2011</v>
      </c>
    </row>
    <row r="1241" spans="1:25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209"/>
        <v>0</v>
      </c>
      <c r="P1241" s="8" t="e">
        <f t="shared" si="210"/>
        <v>#DIV/0!</v>
      </c>
      <c r="Q1241" t="str">
        <f t="shared" si="211"/>
        <v>music</v>
      </c>
      <c r="R1241" t="str">
        <f t="shared" si="212"/>
        <v>world music</v>
      </c>
      <c r="S1241">
        <f t="shared" si="213"/>
        <v>17</v>
      </c>
      <c r="T1241">
        <f t="shared" si="214"/>
        <v>6</v>
      </c>
      <c r="U1241">
        <f t="shared" si="215"/>
        <v>11</v>
      </c>
      <c r="V1241" s="12">
        <f t="shared" si="216"/>
        <v>40883.962581018517</v>
      </c>
      <c r="W1241" s="12">
        <f t="shared" si="217"/>
        <v>40913.962581018517</v>
      </c>
      <c r="X1241" s="17" t="str">
        <f t="shared" si="218"/>
        <v>December</v>
      </c>
      <c r="Y1241" t="str">
        <f t="shared" si="219"/>
        <v>2011</v>
      </c>
    </row>
    <row r="1242" spans="1:25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209"/>
        <v>3.0124999999999997</v>
      </c>
      <c r="P1242" s="8">
        <f t="shared" si="210"/>
        <v>30.125</v>
      </c>
      <c r="Q1242" t="str">
        <f t="shared" si="211"/>
        <v>music</v>
      </c>
      <c r="R1242" t="str">
        <f t="shared" si="212"/>
        <v>world music</v>
      </c>
      <c r="S1242">
        <f t="shared" si="213"/>
        <v>17</v>
      </c>
      <c r="T1242">
        <f t="shared" si="214"/>
        <v>6</v>
      </c>
      <c r="U1242">
        <f t="shared" si="215"/>
        <v>11</v>
      </c>
      <c r="V1242" s="12">
        <f t="shared" si="216"/>
        <v>41409.040011574078</v>
      </c>
      <c r="W1242" s="12">
        <f t="shared" si="217"/>
        <v>41467.910416666666</v>
      </c>
      <c r="X1242" s="17" t="str">
        <f t="shared" si="218"/>
        <v>May</v>
      </c>
      <c r="Y1242" t="str">
        <f t="shared" si="219"/>
        <v>2013</v>
      </c>
    </row>
    <row r="1243" spans="1:25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209"/>
        <v>50.739999999999995</v>
      </c>
      <c r="P1243" s="8">
        <f t="shared" si="210"/>
        <v>74.617647058823536</v>
      </c>
      <c r="Q1243" t="str">
        <f t="shared" si="211"/>
        <v>music</v>
      </c>
      <c r="R1243" t="str">
        <f t="shared" si="212"/>
        <v>world music</v>
      </c>
      <c r="S1243">
        <f t="shared" si="213"/>
        <v>17</v>
      </c>
      <c r="T1243">
        <f t="shared" si="214"/>
        <v>6</v>
      </c>
      <c r="U1243">
        <f t="shared" si="215"/>
        <v>11</v>
      </c>
      <c r="V1243" s="12">
        <f t="shared" si="216"/>
        <v>41923.837731481479</v>
      </c>
      <c r="W1243" s="12">
        <f t="shared" si="217"/>
        <v>41946.249305555553</v>
      </c>
      <c r="X1243" s="17" t="str">
        <f t="shared" si="218"/>
        <v>October</v>
      </c>
      <c r="Y1243" t="str">
        <f t="shared" si="219"/>
        <v>2014</v>
      </c>
    </row>
    <row r="1244" spans="1:25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209"/>
        <v>0.54884742041712409</v>
      </c>
      <c r="P1244" s="8">
        <f t="shared" si="210"/>
        <v>5</v>
      </c>
      <c r="Q1244" t="str">
        <f t="shared" si="211"/>
        <v>music</v>
      </c>
      <c r="R1244" t="str">
        <f t="shared" si="212"/>
        <v>world music</v>
      </c>
      <c r="S1244">
        <f t="shared" si="213"/>
        <v>17</v>
      </c>
      <c r="T1244">
        <f t="shared" si="214"/>
        <v>6</v>
      </c>
      <c r="U1244">
        <f t="shared" si="215"/>
        <v>11</v>
      </c>
      <c r="V1244" s="12">
        <f t="shared" si="216"/>
        <v>40782.165532407409</v>
      </c>
      <c r="W1244" s="12">
        <f t="shared" si="217"/>
        <v>40797.554166666669</v>
      </c>
      <c r="X1244" s="17" t="str">
        <f t="shared" si="218"/>
        <v>August</v>
      </c>
      <c r="Y1244" t="str">
        <f t="shared" si="219"/>
        <v>2011</v>
      </c>
    </row>
    <row r="1245" spans="1:25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209"/>
        <v>14.091666666666667</v>
      </c>
      <c r="P1245" s="8">
        <f t="shared" si="210"/>
        <v>44.5</v>
      </c>
      <c r="Q1245" t="str">
        <f t="shared" si="211"/>
        <v>music</v>
      </c>
      <c r="R1245" t="str">
        <f t="shared" si="212"/>
        <v>world music</v>
      </c>
      <c r="S1245">
        <f t="shared" si="213"/>
        <v>17</v>
      </c>
      <c r="T1245">
        <f t="shared" si="214"/>
        <v>6</v>
      </c>
      <c r="U1245">
        <f t="shared" si="215"/>
        <v>11</v>
      </c>
      <c r="V1245" s="12">
        <f t="shared" si="216"/>
        <v>40671.879293981481</v>
      </c>
      <c r="W1245" s="12">
        <f t="shared" si="217"/>
        <v>40732.875</v>
      </c>
      <c r="X1245" s="17" t="str">
        <f t="shared" si="218"/>
        <v>May</v>
      </c>
      <c r="Y1245" t="str">
        <f t="shared" si="219"/>
        <v>2011</v>
      </c>
    </row>
    <row r="1246" spans="1:25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209"/>
        <v>103.8</v>
      </c>
      <c r="P1246" s="8">
        <f t="shared" si="210"/>
        <v>46.133333333333333</v>
      </c>
      <c r="Q1246" t="str">
        <f t="shared" si="211"/>
        <v>music</v>
      </c>
      <c r="R1246" t="str">
        <f t="shared" si="212"/>
        <v>rock</v>
      </c>
      <c r="S1246">
        <f t="shared" si="213"/>
        <v>10</v>
      </c>
      <c r="T1246">
        <f t="shared" si="214"/>
        <v>6</v>
      </c>
      <c r="U1246">
        <f t="shared" si="215"/>
        <v>4</v>
      </c>
      <c r="V1246" s="12">
        <f t="shared" si="216"/>
        <v>41355.825497685182</v>
      </c>
      <c r="W1246" s="12">
        <f t="shared" si="217"/>
        <v>41386.875</v>
      </c>
      <c r="X1246" s="17" t="str">
        <f t="shared" si="218"/>
        <v>March</v>
      </c>
      <c r="Y1246" t="str">
        <f t="shared" si="219"/>
        <v>2013</v>
      </c>
    </row>
    <row r="1247" spans="1:25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209"/>
        <v>120.24999999999999</v>
      </c>
      <c r="P1247" s="8">
        <f t="shared" si="210"/>
        <v>141.47058823529412</v>
      </c>
      <c r="Q1247" t="str">
        <f t="shared" si="211"/>
        <v>music</v>
      </c>
      <c r="R1247" t="str">
        <f t="shared" si="212"/>
        <v>rock</v>
      </c>
      <c r="S1247">
        <f t="shared" si="213"/>
        <v>10</v>
      </c>
      <c r="T1247">
        <f t="shared" si="214"/>
        <v>6</v>
      </c>
      <c r="U1247">
        <f t="shared" si="215"/>
        <v>4</v>
      </c>
      <c r="V1247" s="12">
        <f t="shared" si="216"/>
        <v>41774.599930555552</v>
      </c>
      <c r="W1247" s="12">
        <f t="shared" si="217"/>
        <v>41804.599930555552</v>
      </c>
      <c r="X1247" s="17" t="str">
        <f t="shared" si="218"/>
        <v>May</v>
      </c>
      <c r="Y1247" t="str">
        <f t="shared" si="219"/>
        <v>2014</v>
      </c>
    </row>
    <row r="1248" spans="1:25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209"/>
        <v>117</v>
      </c>
      <c r="P1248" s="8">
        <f t="shared" si="210"/>
        <v>75.483870967741936</v>
      </c>
      <c r="Q1248" t="str">
        <f t="shared" si="211"/>
        <v>music</v>
      </c>
      <c r="R1248" t="str">
        <f t="shared" si="212"/>
        <v>rock</v>
      </c>
      <c r="S1248">
        <f t="shared" si="213"/>
        <v>10</v>
      </c>
      <c r="T1248">
        <f t="shared" si="214"/>
        <v>6</v>
      </c>
      <c r="U1248">
        <f t="shared" si="215"/>
        <v>4</v>
      </c>
      <c r="V1248" s="12">
        <f t="shared" si="216"/>
        <v>40838.043391203704</v>
      </c>
      <c r="W1248" s="12">
        <f t="shared" si="217"/>
        <v>40883.085057870368</v>
      </c>
      <c r="X1248" s="17" t="str">
        <f t="shared" si="218"/>
        <v>October</v>
      </c>
      <c r="Y1248" t="str">
        <f t="shared" si="219"/>
        <v>2011</v>
      </c>
    </row>
    <row r="1249" spans="1:25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209"/>
        <v>122.14285714285715</v>
      </c>
      <c r="P1249" s="8">
        <f t="shared" si="210"/>
        <v>85.5</v>
      </c>
      <c r="Q1249" t="str">
        <f t="shared" si="211"/>
        <v>music</v>
      </c>
      <c r="R1249" t="str">
        <f t="shared" si="212"/>
        <v>rock</v>
      </c>
      <c r="S1249">
        <f t="shared" si="213"/>
        <v>10</v>
      </c>
      <c r="T1249">
        <f t="shared" si="214"/>
        <v>6</v>
      </c>
      <c r="U1249">
        <f t="shared" si="215"/>
        <v>4</v>
      </c>
      <c r="V1249" s="12">
        <f t="shared" si="216"/>
        <v>41370.292303240742</v>
      </c>
      <c r="W1249" s="12">
        <f t="shared" si="217"/>
        <v>41400.292303240742</v>
      </c>
      <c r="X1249" s="17" t="str">
        <f t="shared" si="218"/>
        <v>April</v>
      </c>
      <c r="Y1249" t="str">
        <f t="shared" si="219"/>
        <v>2013</v>
      </c>
    </row>
    <row r="1250" spans="1:25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209"/>
        <v>151.63999999999999</v>
      </c>
      <c r="P1250" s="8">
        <f t="shared" si="210"/>
        <v>64.254237288135599</v>
      </c>
      <c r="Q1250" t="str">
        <f t="shared" si="211"/>
        <v>music</v>
      </c>
      <c r="R1250" t="str">
        <f t="shared" si="212"/>
        <v>rock</v>
      </c>
      <c r="S1250">
        <f t="shared" si="213"/>
        <v>10</v>
      </c>
      <c r="T1250">
        <f t="shared" si="214"/>
        <v>6</v>
      </c>
      <c r="U1250">
        <f t="shared" si="215"/>
        <v>4</v>
      </c>
      <c r="V1250" s="12">
        <f t="shared" si="216"/>
        <v>41767.656863425924</v>
      </c>
      <c r="W1250" s="12">
        <f t="shared" si="217"/>
        <v>41803.290972222225</v>
      </c>
      <c r="X1250" s="17" t="str">
        <f t="shared" si="218"/>
        <v>May</v>
      </c>
      <c r="Y1250" t="str">
        <f t="shared" si="219"/>
        <v>2014</v>
      </c>
    </row>
    <row r="1251" spans="1:25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209"/>
        <v>104.44</v>
      </c>
      <c r="P1251" s="8">
        <f t="shared" si="210"/>
        <v>64.46913580246914</v>
      </c>
      <c r="Q1251" t="str">
        <f t="shared" si="211"/>
        <v>music</v>
      </c>
      <c r="R1251" t="str">
        <f t="shared" si="212"/>
        <v>rock</v>
      </c>
      <c r="S1251">
        <f t="shared" si="213"/>
        <v>10</v>
      </c>
      <c r="T1251">
        <f t="shared" si="214"/>
        <v>6</v>
      </c>
      <c r="U1251">
        <f t="shared" si="215"/>
        <v>4</v>
      </c>
      <c r="V1251" s="12">
        <f t="shared" si="216"/>
        <v>41067.74086805556</v>
      </c>
      <c r="W1251" s="12">
        <f t="shared" si="217"/>
        <v>41097.74086805556</v>
      </c>
      <c r="X1251" s="17" t="str">
        <f t="shared" si="218"/>
        <v>June</v>
      </c>
      <c r="Y1251" t="str">
        <f t="shared" si="219"/>
        <v>2012</v>
      </c>
    </row>
    <row r="1252" spans="1:25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209"/>
        <v>200.15333333333331</v>
      </c>
      <c r="P1252" s="8">
        <f t="shared" si="210"/>
        <v>118.2007874015748</v>
      </c>
      <c r="Q1252" t="str">
        <f t="shared" si="211"/>
        <v>music</v>
      </c>
      <c r="R1252" t="str">
        <f t="shared" si="212"/>
        <v>rock</v>
      </c>
      <c r="S1252">
        <f t="shared" si="213"/>
        <v>10</v>
      </c>
      <c r="T1252">
        <f t="shared" si="214"/>
        <v>6</v>
      </c>
      <c r="U1252">
        <f t="shared" si="215"/>
        <v>4</v>
      </c>
      <c r="V1252" s="12">
        <f t="shared" si="216"/>
        <v>41843.64271990741</v>
      </c>
      <c r="W1252" s="12">
        <f t="shared" si="217"/>
        <v>41888.64271990741</v>
      </c>
      <c r="X1252" s="17" t="str">
        <f t="shared" si="218"/>
        <v>July</v>
      </c>
      <c r="Y1252" t="str">
        <f t="shared" si="219"/>
        <v>2014</v>
      </c>
    </row>
    <row r="1253" spans="1:25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209"/>
        <v>101.8</v>
      </c>
      <c r="P1253" s="8">
        <f t="shared" si="210"/>
        <v>82.540540540540547</v>
      </c>
      <c r="Q1253" t="str">
        <f t="shared" si="211"/>
        <v>music</v>
      </c>
      <c r="R1253" t="str">
        <f t="shared" si="212"/>
        <v>rock</v>
      </c>
      <c r="S1253">
        <f t="shared" si="213"/>
        <v>10</v>
      </c>
      <c r="T1253">
        <f t="shared" si="214"/>
        <v>6</v>
      </c>
      <c r="U1253">
        <f t="shared" si="215"/>
        <v>4</v>
      </c>
      <c r="V1253" s="12">
        <f t="shared" si="216"/>
        <v>40751.814432870371</v>
      </c>
      <c r="W1253" s="12">
        <f t="shared" si="217"/>
        <v>40811.814432870371</v>
      </c>
      <c r="X1253" s="17" t="str">
        <f t="shared" si="218"/>
        <v>July</v>
      </c>
      <c r="Y1253" t="str">
        <f t="shared" si="219"/>
        <v>2011</v>
      </c>
    </row>
    <row r="1254" spans="1:25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209"/>
        <v>137.65714285714284</v>
      </c>
      <c r="P1254" s="8">
        <f t="shared" si="210"/>
        <v>34.170212765957444</v>
      </c>
      <c r="Q1254" t="str">
        <f t="shared" si="211"/>
        <v>music</v>
      </c>
      <c r="R1254" t="str">
        <f t="shared" si="212"/>
        <v>rock</v>
      </c>
      <c r="S1254">
        <f t="shared" si="213"/>
        <v>10</v>
      </c>
      <c r="T1254">
        <f t="shared" si="214"/>
        <v>6</v>
      </c>
      <c r="U1254">
        <f t="shared" si="215"/>
        <v>4</v>
      </c>
      <c r="V1254" s="12">
        <f t="shared" si="216"/>
        <v>41543.988067129627</v>
      </c>
      <c r="W1254" s="12">
        <f t="shared" si="217"/>
        <v>41571.988067129627</v>
      </c>
      <c r="X1254" s="17" t="str">
        <f t="shared" si="218"/>
        <v>September</v>
      </c>
      <c r="Y1254" t="str">
        <f t="shared" si="219"/>
        <v>2013</v>
      </c>
    </row>
    <row r="1255" spans="1:25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209"/>
        <v>303833.2</v>
      </c>
      <c r="P1255" s="8">
        <f t="shared" si="210"/>
        <v>42.73322081575246</v>
      </c>
      <c r="Q1255" t="str">
        <f t="shared" si="211"/>
        <v>music</v>
      </c>
      <c r="R1255" t="str">
        <f t="shared" si="212"/>
        <v>rock</v>
      </c>
      <c r="S1255">
        <f t="shared" si="213"/>
        <v>10</v>
      </c>
      <c r="T1255">
        <f t="shared" si="214"/>
        <v>6</v>
      </c>
      <c r="U1255">
        <f t="shared" si="215"/>
        <v>4</v>
      </c>
      <c r="V1255" s="12">
        <f t="shared" si="216"/>
        <v>41855.783645833333</v>
      </c>
      <c r="W1255" s="12">
        <f t="shared" si="217"/>
        <v>41885.783645833333</v>
      </c>
      <c r="X1255" s="17" t="str">
        <f t="shared" si="218"/>
        <v>August</v>
      </c>
      <c r="Y1255" t="str">
        <f t="shared" si="219"/>
        <v>2014</v>
      </c>
    </row>
    <row r="1256" spans="1:25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209"/>
        <v>198.85074626865671</v>
      </c>
      <c r="P1256" s="8">
        <f t="shared" si="210"/>
        <v>94.489361702127653</v>
      </c>
      <c r="Q1256" t="str">
        <f t="shared" si="211"/>
        <v>music</v>
      </c>
      <c r="R1256" t="str">
        <f t="shared" si="212"/>
        <v>rock</v>
      </c>
      <c r="S1256">
        <f t="shared" si="213"/>
        <v>10</v>
      </c>
      <c r="T1256">
        <f t="shared" si="214"/>
        <v>6</v>
      </c>
      <c r="U1256">
        <f t="shared" si="215"/>
        <v>4</v>
      </c>
      <c r="V1256" s="12">
        <f t="shared" si="216"/>
        <v>40487.621365740742</v>
      </c>
      <c r="W1256" s="12">
        <f t="shared" si="217"/>
        <v>40544.207638888889</v>
      </c>
      <c r="X1256" s="17" t="str">
        <f t="shared" si="218"/>
        <v>November</v>
      </c>
      <c r="Y1256" t="str">
        <f t="shared" si="219"/>
        <v>2010</v>
      </c>
    </row>
    <row r="1257" spans="1:25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209"/>
        <v>202.36666666666667</v>
      </c>
      <c r="P1257" s="8">
        <f t="shared" si="210"/>
        <v>55.697247706422019</v>
      </c>
      <c r="Q1257" t="str">
        <f t="shared" si="211"/>
        <v>music</v>
      </c>
      <c r="R1257" t="str">
        <f t="shared" si="212"/>
        <v>rock</v>
      </c>
      <c r="S1257">
        <f t="shared" si="213"/>
        <v>10</v>
      </c>
      <c r="T1257">
        <f t="shared" si="214"/>
        <v>6</v>
      </c>
      <c r="U1257">
        <f t="shared" si="215"/>
        <v>4</v>
      </c>
      <c r="V1257" s="12">
        <f t="shared" si="216"/>
        <v>41579.845509259263</v>
      </c>
      <c r="W1257" s="12">
        <f t="shared" si="217"/>
        <v>41609.887175925927</v>
      </c>
      <c r="X1257" s="17" t="str">
        <f t="shared" si="218"/>
        <v>November</v>
      </c>
      <c r="Y1257" t="str">
        <f t="shared" si="219"/>
        <v>2013</v>
      </c>
    </row>
    <row r="1258" spans="1:25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209"/>
        <v>117.96376666666666</v>
      </c>
      <c r="P1258" s="8">
        <f t="shared" si="210"/>
        <v>98.030831024930734</v>
      </c>
      <c r="Q1258" t="str">
        <f t="shared" si="211"/>
        <v>music</v>
      </c>
      <c r="R1258" t="str">
        <f t="shared" si="212"/>
        <v>rock</v>
      </c>
      <c r="S1258">
        <f t="shared" si="213"/>
        <v>10</v>
      </c>
      <c r="T1258">
        <f t="shared" si="214"/>
        <v>6</v>
      </c>
      <c r="U1258">
        <f t="shared" si="215"/>
        <v>4</v>
      </c>
      <c r="V1258" s="12">
        <f t="shared" si="216"/>
        <v>40921.919340277782</v>
      </c>
      <c r="W1258" s="12">
        <f t="shared" si="217"/>
        <v>40951.919340277782</v>
      </c>
      <c r="X1258" s="17" t="str">
        <f t="shared" si="218"/>
        <v>January</v>
      </c>
      <c r="Y1258" t="str">
        <f t="shared" si="219"/>
        <v>2012</v>
      </c>
    </row>
    <row r="1259" spans="1:25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209"/>
        <v>294.72727272727275</v>
      </c>
      <c r="P1259" s="8">
        <f t="shared" si="210"/>
        <v>92.102272727272734</v>
      </c>
      <c r="Q1259" t="str">
        <f t="shared" si="211"/>
        <v>music</v>
      </c>
      <c r="R1259" t="str">
        <f t="shared" si="212"/>
        <v>rock</v>
      </c>
      <c r="S1259">
        <f t="shared" si="213"/>
        <v>10</v>
      </c>
      <c r="T1259">
        <f t="shared" si="214"/>
        <v>6</v>
      </c>
      <c r="U1259">
        <f t="shared" si="215"/>
        <v>4</v>
      </c>
      <c r="V1259" s="12">
        <f t="shared" si="216"/>
        <v>40587.085532407407</v>
      </c>
      <c r="W1259" s="12">
        <f t="shared" si="217"/>
        <v>40636.043865740743</v>
      </c>
      <c r="X1259" s="17" t="str">
        <f t="shared" si="218"/>
        <v>February</v>
      </c>
      <c r="Y1259" t="str">
        <f t="shared" si="219"/>
        <v>2011</v>
      </c>
    </row>
    <row r="1260" spans="1:25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209"/>
        <v>213.14633333333336</v>
      </c>
      <c r="P1260" s="8">
        <f t="shared" si="210"/>
        <v>38.175462686567165</v>
      </c>
      <c r="Q1260" t="str">
        <f t="shared" si="211"/>
        <v>music</v>
      </c>
      <c r="R1260" t="str">
        <f t="shared" si="212"/>
        <v>rock</v>
      </c>
      <c r="S1260">
        <f t="shared" si="213"/>
        <v>10</v>
      </c>
      <c r="T1260">
        <f t="shared" si="214"/>
        <v>6</v>
      </c>
      <c r="U1260">
        <f t="shared" si="215"/>
        <v>4</v>
      </c>
      <c r="V1260" s="12">
        <f t="shared" si="216"/>
        <v>41487.611250000002</v>
      </c>
      <c r="W1260" s="12">
        <f t="shared" si="217"/>
        <v>41517.611250000002</v>
      </c>
      <c r="X1260" s="17" t="str">
        <f t="shared" si="218"/>
        <v>August</v>
      </c>
      <c r="Y1260" t="str">
        <f t="shared" si="219"/>
        <v>2013</v>
      </c>
    </row>
    <row r="1261" spans="1:25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209"/>
        <v>104.24</v>
      </c>
      <c r="P1261" s="8">
        <f t="shared" si="210"/>
        <v>27.145833333333332</v>
      </c>
      <c r="Q1261" t="str">
        <f t="shared" si="211"/>
        <v>music</v>
      </c>
      <c r="R1261" t="str">
        <f t="shared" si="212"/>
        <v>rock</v>
      </c>
      <c r="S1261">
        <f t="shared" si="213"/>
        <v>10</v>
      </c>
      <c r="T1261">
        <f t="shared" si="214"/>
        <v>6</v>
      </c>
      <c r="U1261">
        <f t="shared" si="215"/>
        <v>4</v>
      </c>
      <c r="V1261" s="12">
        <f t="shared" si="216"/>
        <v>41766.970648148148</v>
      </c>
      <c r="W1261" s="12">
        <f t="shared" si="217"/>
        <v>41799.165972222225</v>
      </c>
      <c r="X1261" s="17" t="str">
        <f t="shared" si="218"/>
        <v>May</v>
      </c>
      <c r="Y1261" t="str">
        <f t="shared" si="219"/>
        <v>2014</v>
      </c>
    </row>
    <row r="1262" spans="1:25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209"/>
        <v>113.66666666666667</v>
      </c>
      <c r="P1262" s="8">
        <f t="shared" si="210"/>
        <v>50.689189189189186</v>
      </c>
      <c r="Q1262" t="str">
        <f t="shared" si="211"/>
        <v>music</v>
      </c>
      <c r="R1262" t="str">
        <f t="shared" si="212"/>
        <v>rock</v>
      </c>
      <c r="S1262">
        <f t="shared" si="213"/>
        <v>10</v>
      </c>
      <c r="T1262">
        <f t="shared" si="214"/>
        <v>6</v>
      </c>
      <c r="U1262">
        <f t="shared" si="215"/>
        <v>4</v>
      </c>
      <c r="V1262" s="12">
        <f t="shared" si="216"/>
        <v>41666.842824074076</v>
      </c>
      <c r="W1262" s="12">
        <f t="shared" si="217"/>
        <v>41696.842824074076</v>
      </c>
      <c r="X1262" s="17" t="str">
        <f t="shared" si="218"/>
        <v>January</v>
      </c>
      <c r="Y1262" t="str">
        <f t="shared" si="219"/>
        <v>2014</v>
      </c>
    </row>
    <row r="1263" spans="1:25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209"/>
        <v>101.25</v>
      </c>
      <c r="P1263" s="8">
        <f t="shared" si="210"/>
        <v>38.942307692307693</v>
      </c>
      <c r="Q1263" t="str">
        <f t="shared" si="211"/>
        <v>music</v>
      </c>
      <c r="R1263" t="str">
        <f t="shared" si="212"/>
        <v>rock</v>
      </c>
      <c r="S1263">
        <f t="shared" si="213"/>
        <v>10</v>
      </c>
      <c r="T1263">
        <f t="shared" si="214"/>
        <v>6</v>
      </c>
      <c r="U1263">
        <f t="shared" si="215"/>
        <v>4</v>
      </c>
      <c r="V1263" s="12">
        <f t="shared" si="216"/>
        <v>41638.342905092592</v>
      </c>
      <c r="W1263" s="12">
        <f t="shared" si="217"/>
        <v>41668.342905092592</v>
      </c>
      <c r="X1263" s="17" t="str">
        <f t="shared" si="218"/>
        <v>December</v>
      </c>
      <c r="Y1263" t="str">
        <f t="shared" si="219"/>
        <v>2013</v>
      </c>
    </row>
    <row r="1264" spans="1:25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209"/>
        <v>125.41538461538462</v>
      </c>
      <c r="P1264" s="8">
        <f t="shared" si="210"/>
        <v>77.638095238095232</v>
      </c>
      <c r="Q1264" t="str">
        <f t="shared" si="211"/>
        <v>music</v>
      </c>
      <c r="R1264" t="str">
        <f t="shared" si="212"/>
        <v>rock</v>
      </c>
      <c r="S1264">
        <f t="shared" si="213"/>
        <v>10</v>
      </c>
      <c r="T1264">
        <f t="shared" si="214"/>
        <v>6</v>
      </c>
      <c r="U1264">
        <f t="shared" si="215"/>
        <v>4</v>
      </c>
      <c r="V1264" s="12">
        <f t="shared" si="216"/>
        <v>41656.762638888889</v>
      </c>
      <c r="W1264" s="12">
        <f t="shared" si="217"/>
        <v>41686.762638888889</v>
      </c>
      <c r="X1264" s="17" t="str">
        <f t="shared" si="218"/>
        <v>January</v>
      </c>
      <c r="Y1264" t="str">
        <f t="shared" si="219"/>
        <v>2014</v>
      </c>
    </row>
    <row r="1265" spans="1:25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209"/>
        <v>119</v>
      </c>
      <c r="P1265" s="8">
        <f t="shared" si="210"/>
        <v>43.536585365853661</v>
      </c>
      <c r="Q1265" t="str">
        <f t="shared" si="211"/>
        <v>music</v>
      </c>
      <c r="R1265" t="str">
        <f t="shared" si="212"/>
        <v>rock</v>
      </c>
      <c r="S1265">
        <f t="shared" si="213"/>
        <v>10</v>
      </c>
      <c r="T1265">
        <f t="shared" si="214"/>
        <v>6</v>
      </c>
      <c r="U1265">
        <f t="shared" si="215"/>
        <v>4</v>
      </c>
      <c r="V1265" s="12">
        <f t="shared" si="216"/>
        <v>41692.084143518521</v>
      </c>
      <c r="W1265" s="12">
        <f t="shared" si="217"/>
        <v>41727.041666666664</v>
      </c>
      <c r="X1265" s="17" t="str">
        <f t="shared" si="218"/>
        <v>February</v>
      </c>
      <c r="Y1265" t="str">
        <f t="shared" si="219"/>
        <v>2014</v>
      </c>
    </row>
    <row r="1266" spans="1:25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209"/>
        <v>166.46153846153845</v>
      </c>
      <c r="P1266" s="8">
        <f t="shared" si="210"/>
        <v>31.823529411764707</v>
      </c>
      <c r="Q1266" t="str">
        <f t="shared" si="211"/>
        <v>music</v>
      </c>
      <c r="R1266" t="str">
        <f t="shared" si="212"/>
        <v>rock</v>
      </c>
      <c r="S1266">
        <f t="shared" si="213"/>
        <v>10</v>
      </c>
      <c r="T1266">
        <f t="shared" si="214"/>
        <v>6</v>
      </c>
      <c r="U1266">
        <f t="shared" si="215"/>
        <v>4</v>
      </c>
      <c r="V1266" s="12">
        <f t="shared" si="216"/>
        <v>41547.662997685184</v>
      </c>
      <c r="W1266" s="12">
        <f t="shared" si="217"/>
        <v>41576.662997685184</v>
      </c>
      <c r="X1266" s="17" t="str">
        <f t="shared" si="218"/>
        <v>September</v>
      </c>
      <c r="Y1266" t="str">
        <f t="shared" si="219"/>
        <v>2013</v>
      </c>
    </row>
    <row r="1267" spans="1:25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209"/>
        <v>119.14771428571429</v>
      </c>
      <c r="P1267" s="8">
        <f t="shared" si="210"/>
        <v>63.184393939393942</v>
      </c>
      <c r="Q1267" t="str">
        <f t="shared" si="211"/>
        <v>music</v>
      </c>
      <c r="R1267" t="str">
        <f t="shared" si="212"/>
        <v>rock</v>
      </c>
      <c r="S1267">
        <f t="shared" si="213"/>
        <v>10</v>
      </c>
      <c r="T1267">
        <f t="shared" si="214"/>
        <v>6</v>
      </c>
      <c r="U1267">
        <f t="shared" si="215"/>
        <v>4</v>
      </c>
      <c r="V1267" s="12">
        <f t="shared" si="216"/>
        <v>40465.655266203699</v>
      </c>
      <c r="W1267" s="12">
        <f t="shared" si="217"/>
        <v>40512.655266203699</v>
      </c>
      <c r="X1267" s="17" t="str">
        <f t="shared" si="218"/>
        <v>October</v>
      </c>
      <c r="Y1267" t="str">
        <f t="shared" si="219"/>
        <v>2010</v>
      </c>
    </row>
    <row r="1268" spans="1:25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209"/>
        <v>100.47368421052632</v>
      </c>
      <c r="P1268" s="8">
        <f t="shared" si="210"/>
        <v>190.9</v>
      </c>
      <c r="Q1268" t="str">
        <f t="shared" si="211"/>
        <v>music</v>
      </c>
      <c r="R1268" t="str">
        <f t="shared" si="212"/>
        <v>rock</v>
      </c>
      <c r="S1268">
        <f t="shared" si="213"/>
        <v>10</v>
      </c>
      <c r="T1268">
        <f t="shared" si="214"/>
        <v>6</v>
      </c>
      <c r="U1268">
        <f t="shared" si="215"/>
        <v>4</v>
      </c>
      <c r="V1268" s="12">
        <f t="shared" si="216"/>
        <v>41620.87667824074</v>
      </c>
      <c r="W1268" s="12">
        <f t="shared" si="217"/>
        <v>41650.87667824074</v>
      </c>
      <c r="X1268" s="17" t="str">
        <f t="shared" si="218"/>
        <v>December</v>
      </c>
      <c r="Y1268" t="str">
        <f t="shared" si="219"/>
        <v>2013</v>
      </c>
    </row>
    <row r="1269" spans="1:25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209"/>
        <v>101.8</v>
      </c>
      <c r="P1269" s="8">
        <f t="shared" si="210"/>
        <v>140.85534591194968</v>
      </c>
      <c r="Q1269" t="str">
        <f t="shared" si="211"/>
        <v>music</v>
      </c>
      <c r="R1269" t="str">
        <f t="shared" si="212"/>
        <v>rock</v>
      </c>
      <c r="S1269">
        <f t="shared" si="213"/>
        <v>10</v>
      </c>
      <c r="T1269">
        <f t="shared" si="214"/>
        <v>6</v>
      </c>
      <c r="U1269">
        <f t="shared" si="215"/>
        <v>4</v>
      </c>
      <c r="V1269" s="12">
        <f t="shared" si="216"/>
        <v>41449.585162037038</v>
      </c>
      <c r="W1269" s="12">
        <f t="shared" si="217"/>
        <v>41479.585162037038</v>
      </c>
      <c r="X1269" s="17" t="str">
        <f t="shared" si="218"/>
        <v>June</v>
      </c>
      <c r="Y1269" t="str">
        <f t="shared" si="219"/>
        <v>2013</v>
      </c>
    </row>
    <row r="1270" spans="1:25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209"/>
        <v>116.66666666666667</v>
      </c>
      <c r="P1270" s="8">
        <f t="shared" si="210"/>
        <v>76.92307692307692</v>
      </c>
      <c r="Q1270" t="str">
        <f t="shared" si="211"/>
        <v>music</v>
      </c>
      <c r="R1270" t="str">
        <f t="shared" si="212"/>
        <v>rock</v>
      </c>
      <c r="S1270">
        <f t="shared" si="213"/>
        <v>10</v>
      </c>
      <c r="T1270">
        <f t="shared" si="214"/>
        <v>6</v>
      </c>
      <c r="U1270">
        <f t="shared" si="215"/>
        <v>4</v>
      </c>
      <c r="V1270" s="12">
        <f t="shared" si="216"/>
        <v>41507.845451388886</v>
      </c>
      <c r="W1270" s="12">
        <f t="shared" si="217"/>
        <v>41537.845451388886</v>
      </c>
      <c r="X1270" s="17" t="str">
        <f t="shared" si="218"/>
        <v>August</v>
      </c>
      <c r="Y1270" t="str">
        <f t="shared" si="219"/>
        <v>2013</v>
      </c>
    </row>
    <row r="1271" spans="1:25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209"/>
        <v>108.64893617021276</v>
      </c>
      <c r="P1271" s="8">
        <f t="shared" si="210"/>
        <v>99.15533980582525</v>
      </c>
      <c r="Q1271" t="str">
        <f t="shared" si="211"/>
        <v>music</v>
      </c>
      <c r="R1271" t="str">
        <f t="shared" si="212"/>
        <v>rock</v>
      </c>
      <c r="S1271">
        <f t="shared" si="213"/>
        <v>10</v>
      </c>
      <c r="T1271">
        <f t="shared" si="214"/>
        <v>6</v>
      </c>
      <c r="U1271">
        <f t="shared" si="215"/>
        <v>4</v>
      </c>
      <c r="V1271" s="12">
        <f t="shared" si="216"/>
        <v>42445.823055555549</v>
      </c>
      <c r="W1271" s="12">
        <f t="shared" si="217"/>
        <v>42476</v>
      </c>
      <c r="X1271" s="17" t="str">
        <f t="shared" si="218"/>
        <v>March</v>
      </c>
      <c r="Y1271" t="str">
        <f t="shared" si="219"/>
        <v>2016</v>
      </c>
    </row>
    <row r="1272" spans="1:25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209"/>
        <v>114.72</v>
      </c>
      <c r="P1272" s="8">
        <f t="shared" si="210"/>
        <v>67.881656804733723</v>
      </c>
      <c r="Q1272" t="str">
        <f t="shared" si="211"/>
        <v>music</v>
      </c>
      <c r="R1272" t="str">
        <f t="shared" si="212"/>
        <v>rock</v>
      </c>
      <c r="S1272">
        <f t="shared" si="213"/>
        <v>10</v>
      </c>
      <c r="T1272">
        <f t="shared" si="214"/>
        <v>6</v>
      </c>
      <c r="U1272">
        <f t="shared" si="215"/>
        <v>4</v>
      </c>
      <c r="V1272" s="12">
        <f t="shared" si="216"/>
        <v>40933.856967592597</v>
      </c>
      <c r="W1272" s="12">
        <f t="shared" si="217"/>
        <v>40993.815300925926</v>
      </c>
      <c r="X1272" s="17" t="str">
        <f t="shared" si="218"/>
        <v>January</v>
      </c>
      <c r="Y1272" t="str">
        <f t="shared" si="219"/>
        <v>2012</v>
      </c>
    </row>
    <row r="1273" spans="1:25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209"/>
        <v>101.8</v>
      </c>
      <c r="P1273" s="8">
        <f t="shared" si="210"/>
        <v>246.29032258064515</v>
      </c>
      <c r="Q1273" t="str">
        <f t="shared" si="211"/>
        <v>music</v>
      </c>
      <c r="R1273" t="str">
        <f t="shared" si="212"/>
        <v>rock</v>
      </c>
      <c r="S1273">
        <f t="shared" si="213"/>
        <v>10</v>
      </c>
      <c r="T1273">
        <f t="shared" si="214"/>
        <v>6</v>
      </c>
      <c r="U1273">
        <f t="shared" si="215"/>
        <v>4</v>
      </c>
      <c r="V1273" s="12">
        <f t="shared" si="216"/>
        <v>41561.683553240742</v>
      </c>
      <c r="W1273" s="12">
        <f t="shared" si="217"/>
        <v>41591.725219907406</v>
      </c>
      <c r="X1273" s="17" t="str">
        <f t="shared" si="218"/>
        <v>October</v>
      </c>
      <c r="Y1273" t="str">
        <f t="shared" si="219"/>
        <v>2013</v>
      </c>
    </row>
    <row r="1274" spans="1:25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209"/>
        <v>106</v>
      </c>
      <c r="P1274" s="8">
        <f t="shared" si="210"/>
        <v>189.28571428571428</v>
      </c>
      <c r="Q1274" t="str">
        <f t="shared" si="211"/>
        <v>music</v>
      </c>
      <c r="R1274" t="str">
        <f t="shared" si="212"/>
        <v>rock</v>
      </c>
      <c r="S1274">
        <f t="shared" si="213"/>
        <v>10</v>
      </c>
      <c r="T1274">
        <f t="shared" si="214"/>
        <v>6</v>
      </c>
      <c r="U1274">
        <f t="shared" si="215"/>
        <v>4</v>
      </c>
      <c r="V1274" s="12">
        <f t="shared" si="216"/>
        <v>40274.745127314818</v>
      </c>
      <c r="W1274" s="12">
        <f t="shared" si="217"/>
        <v>40344.166666666664</v>
      </c>
      <c r="X1274" s="17" t="str">
        <f t="shared" si="218"/>
        <v>April</v>
      </c>
      <c r="Y1274" t="str">
        <f t="shared" si="219"/>
        <v>2010</v>
      </c>
    </row>
    <row r="1275" spans="1:25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209"/>
        <v>103.49999999999999</v>
      </c>
      <c r="P1275" s="8">
        <f t="shared" si="210"/>
        <v>76.666666666666671</v>
      </c>
      <c r="Q1275" t="str">
        <f t="shared" si="211"/>
        <v>music</v>
      </c>
      <c r="R1275" t="str">
        <f t="shared" si="212"/>
        <v>rock</v>
      </c>
      <c r="S1275">
        <f t="shared" si="213"/>
        <v>10</v>
      </c>
      <c r="T1275">
        <f t="shared" si="214"/>
        <v>6</v>
      </c>
      <c r="U1275">
        <f t="shared" si="215"/>
        <v>4</v>
      </c>
      <c r="V1275" s="12">
        <f t="shared" si="216"/>
        <v>41852.730219907404</v>
      </c>
      <c r="W1275" s="12">
        <f t="shared" si="217"/>
        <v>41882.730219907404</v>
      </c>
      <c r="X1275" s="17" t="str">
        <f t="shared" si="218"/>
        <v>August</v>
      </c>
      <c r="Y1275" t="str">
        <f t="shared" si="219"/>
        <v>2014</v>
      </c>
    </row>
    <row r="1276" spans="1:25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209"/>
        <v>154.97535999999999</v>
      </c>
      <c r="P1276" s="8">
        <f t="shared" si="210"/>
        <v>82.963254817987149</v>
      </c>
      <c r="Q1276" t="str">
        <f t="shared" si="211"/>
        <v>music</v>
      </c>
      <c r="R1276" t="str">
        <f t="shared" si="212"/>
        <v>rock</v>
      </c>
      <c r="S1276">
        <f t="shared" si="213"/>
        <v>10</v>
      </c>
      <c r="T1276">
        <f t="shared" si="214"/>
        <v>6</v>
      </c>
      <c r="U1276">
        <f t="shared" si="215"/>
        <v>4</v>
      </c>
      <c r="V1276" s="12">
        <f t="shared" si="216"/>
        <v>41116.690104166664</v>
      </c>
      <c r="W1276" s="12">
        <f t="shared" si="217"/>
        <v>41151.690104166664</v>
      </c>
      <c r="X1276" s="17" t="str">
        <f t="shared" si="218"/>
        <v>July</v>
      </c>
      <c r="Y1276" t="str">
        <f t="shared" si="219"/>
        <v>2012</v>
      </c>
    </row>
    <row r="1277" spans="1:25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209"/>
        <v>162.14066666666668</v>
      </c>
      <c r="P1277" s="8">
        <f t="shared" si="210"/>
        <v>62.522107969151669</v>
      </c>
      <c r="Q1277" t="str">
        <f t="shared" si="211"/>
        <v>music</v>
      </c>
      <c r="R1277" t="str">
        <f t="shared" si="212"/>
        <v>rock</v>
      </c>
      <c r="S1277">
        <f t="shared" si="213"/>
        <v>10</v>
      </c>
      <c r="T1277">
        <f t="shared" si="214"/>
        <v>6</v>
      </c>
      <c r="U1277">
        <f t="shared" si="215"/>
        <v>4</v>
      </c>
      <c r="V1277" s="12">
        <f t="shared" si="216"/>
        <v>41458.867905092593</v>
      </c>
      <c r="W1277" s="12">
        <f t="shared" si="217"/>
        <v>41493.867905092593</v>
      </c>
      <c r="X1277" s="17" t="str">
        <f t="shared" si="218"/>
        <v>July</v>
      </c>
      <c r="Y1277" t="str">
        <f t="shared" si="219"/>
        <v>2013</v>
      </c>
    </row>
    <row r="1278" spans="1:25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209"/>
        <v>104.42100000000001</v>
      </c>
      <c r="P1278" s="8">
        <f t="shared" si="210"/>
        <v>46.06808823529412</v>
      </c>
      <c r="Q1278" t="str">
        <f t="shared" si="211"/>
        <v>music</v>
      </c>
      <c r="R1278" t="str">
        <f t="shared" si="212"/>
        <v>rock</v>
      </c>
      <c r="S1278">
        <f t="shared" si="213"/>
        <v>10</v>
      </c>
      <c r="T1278">
        <f t="shared" si="214"/>
        <v>6</v>
      </c>
      <c r="U1278">
        <f t="shared" si="215"/>
        <v>4</v>
      </c>
      <c r="V1278" s="12">
        <f t="shared" si="216"/>
        <v>40007.704247685186</v>
      </c>
      <c r="W1278" s="12">
        <f t="shared" si="217"/>
        <v>40057.166666666664</v>
      </c>
      <c r="X1278" s="17" t="str">
        <f t="shared" si="218"/>
        <v>July</v>
      </c>
      <c r="Y1278" t="str">
        <f t="shared" si="219"/>
        <v>2009</v>
      </c>
    </row>
    <row r="1279" spans="1:25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209"/>
        <v>106.12433333333333</v>
      </c>
      <c r="P1279" s="8">
        <f t="shared" si="210"/>
        <v>38.543946731234868</v>
      </c>
      <c r="Q1279" t="str">
        <f t="shared" si="211"/>
        <v>music</v>
      </c>
      <c r="R1279" t="str">
        <f t="shared" si="212"/>
        <v>rock</v>
      </c>
      <c r="S1279">
        <f t="shared" si="213"/>
        <v>10</v>
      </c>
      <c r="T1279">
        <f t="shared" si="214"/>
        <v>6</v>
      </c>
      <c r="U1279">
        <f t="shared" si="215"/>
        <v>4</v>
      </c>
      <c r="V1279" s="12">
        <f t="shared" si="216"/>
        <v>41121.561886574076</v>
      </c>
      <c r="W1279" s="12">
        <f t="shared" si="217"/>
        <v>41156.561886574076</v>
      </c>
      <c r="X1279" s="17" t="str">
        <f t="shared" si="218"/>
        <v>July</v>
      </c>
      <c r="Y1279" t="str">
        <f t="shared" si="219"/>
        <v>2012</v>
      </c>
    </row>
    <row r="1280" spans="1:25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209"/>
        <v>154.93846153846152</v>
      </c>
      <c r="P1280" s="8">
        <f t="shared" si="210"/>
        <v>53.005263157894738</v>
      </c>
      <c r="Q1280" t="str">
        <f t="shared" si="211"/>
        <v>music</v>
      </c>
      <c r="R1280" t="str">
        <f t="shared" si="212"/>
        <v>rock</v>
      </c>
      <c r="S1280">
        <f t="shared" si="213"/>
        <v>10</v>
      </c>
      <c r="T1280">
        <f t="shared" si="214"/>
        <v>6</v>
      </c>
      <c r="U1280">
        <f t="shared" si="215"/>
        <v>4</v>
      </c>
      <c r="V1280" s="12">
        <f t="shared" si="216"/>
        <v>41786.555162037039</v>
      </c>
      <c r="W1280" s="12">
        <f t="shared" si="217"/>
        <v>41815.083333333336</v>
      </c>
      <c r="X1280" s="17" t="str">
        <f t="shared" si="218"/>
        <v>May</v>
      </c>
      <c r="Y1280" t="str">
        <f t="shared" si="219"/>
        <v>2014</v>
      </c>
    </row>
    <row r="1281" spans="1:25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209"/>
        <v>110.77157238734421</v>
      </c>
      <c r="P1281" s="8">
        <f t="shared" si="210"/>
        <v>73.355396825396824</v>
      </c>
      <c r="Q1281" t="str">
        <f t="shared" si="211"/>
        <v>music</v>
      </c>
      <c r="R1281" t="str">
        <f t="shared" si="212"/>
        <v>rock</v>
      </c>
      <c r="S1281">
        <f t="shared" si="213"/>
        <v>10</v>
      </c>
      <c r="T1281">
        <f t="shared" si="214"/>
        <v>6</v>
      </c>
      <c r="U1281">
        <f t="shared" si="215"/>
        <v>4</v>
      </c>
      <c r="V1281" s="12">
        <f t="shared" si="216"/>
        <v>41682.099189814813</v>
      </c>
      <c r="W1281" s="12">
        <f t="shared" si="217"/>
        <v>41722.057523148149</v>
      </c>
      <c r="X1281" s="17" t="str">
        <f t="shared" si="218"/>
        <v>February</v>
      </c>
      <c r="Y1281" t="str">
        <f t="shared" si="219"/>
        <v>2014</v>
      </c>
    </row>
    <row r="1282" spans="1:25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220">E1282/D1282*100</f>
        <v>110.91186666666665</v>
      </c>
      <c r="P1282" s="8">
        <f t="shared" ref="P1282:P1345" si="221">E1282/L1282</f>
        <v>127.97523076923076</v>
      </c>
      <c r="Q1282" t="str">
        <f t="shared" ref="Q1282:Q1345" si="222">LEFT(N1282,T1282-1)</f>
        <v>music</v>
      </c>
      <c r="R1282" t="str">
        <f t="shared" ref="R1282:R1345" si="223">RIGHT(N1282,U1282)</f>
        <v>rock</v>
      </c>
      <c r="S1282">
        <f t="shared" ref="S1282:S1345" si="224">LEN(N1282)</f>
        <v>10</v>
      </c>
      <c r="T1282">
        <f t="shared" ref="T1282:T1345" si="225">FIND("/",N1282)</f>
        <v>6</v>
      </c>
      <c r="U1282">
        <f t="shared" ref="U1282:U1345" si="226">S1282-T1282</f>
        <v>4</v>
      </c>
      <c r="V1282" s="12">
        <f t="shared" ref="V1282:V1345" si="227">(((J1282/60)/60)/24)+DATE(1970,1,1)</f>
        <v>40513.757569444446</v>
      </c>
      <c r="W1282" s="12">
        <f t="shared" ref="W1282:W1345" si="228">(((I1282/60)/60)/24)+DATE(1970,1,1)</f>
        <v>40603.757569444446</v>
      </c>
      <c r="X1282" s="17" t="str">
        <f t="shared" ref="X1282:X1345" si="229">TEXT(V1282,"mmmm")</f>
        <v>December</v>
      </c>
      <c r="Y1282" t="str">
        <f t="shared" ref="Y1282:Y1345" si="230">TEXT(V1282,"yyyy")</f>
        <v>2010</v>
      </c>
    </row>
    <row r="1283" spans="1:25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220"/>
        <v>110.71428571428572</v>
      </c>
      <c r="P1283" s="8">
        <f t="shared" si="221"/>
        <v>104.72972972972973</v>
      </c>
      <c r="Q1283" t="str">
        <f t="shared" si="222"/>
        <v>music</v>
      </c>
      <c r="R1283" t="str">
        <f t="shared" si="223"/>
        <v>rock</v>
      </c>
      <c r="S1283">
        <f t="shared" si="224"/>
        <v>10</v>
      </c>
      <c r="T1283">
        <f t="shared" si="225"/>
        <v>6</v>
      </c>
      <c r="U1283">
        <f t="shared" si="226"/>
        <v>4</v>
      </c>
      <c r="V1283" s="12">
        <f t="shared" si="227"/>
        <v>41463.743472222224</v>
      </c>
      <c r="W1283" s="12">
        <f t="shared" si="228"/>
        <v>41483.743472222224</v>
      </c>
      <c r="X1283" s="17" t="str">
        <f t="shared" si="229"/>
        <v>July</v>
      </c>
      <c r="Y1283" t="str">
        <f t="shared" si="230"/>
        <v>2013</v>
      </c>
    </row>
    <row r="1284" spans="1:25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220"/>
        <v>123.61333333333333</v>
      </c>
      <c r="P1284" s="8">
        <f t="shared" si="221"/>
        <v>67.671532846715323</v>
      </c>
      <c r="Q1284" t="str">
        <f t="shared" si="222"/>
        <v>music</v>
      </c>
      <c r="R1284" t="str">
        <f t="shared" si="223"/>
        <v>rock</v>
      </c>
      <c r="S1284">
        <f t="shared" si="224"/>
        <v>10</v>
      </c>
      <c r="T1284">
        <f t="shared" si="225"/>
        <v>6</v>
      </c>
      <c r="U1284">
        <f t="shared" si="226"/>
        <v>4</v>
      </c>
      <c r="V1284" s="12">
        <f t="shared" si="227"/>
        <v>41586.475173611114</v>
      </c>
      <c r="W1284" s="12">
        <f t="shared" si="228"/>
        <v>41617.207638888889</v>
      </c>
      <c r="X1284" s="17" t="str">
        <f t="shared" si="229"/>
        <v>November</v>
      </c>
      <c r="Y1284" t="str">
        <f t="shared" si="230"/>
        <v>2013</v>
      </c>
    </row>
    <row r="1285" spans="1:25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220"/>
        <v>211.05</v>
      </c>
      <c r="P1285" s="8">
        <f t="shared" si="221"/>
        <v>95.931818181818187</v>
      </c>
      <c r="Q1285" t="str">
        <f t="shared" si="222"/>
        <v>music</v>
      </c>
      <c r="R1285" t="str">
        <f t="shared" si="223"/>
        <v>rock</v>
      </c>
      <c r="S1285">
        <f t="shared" si="224"/>
        <v>10</v>
      </c>
      <c r="T1285">
        <f t="shared" si="225"/>
        <v>6</v>
      </c>
      <c r="U1285">
        <f t="shared" si="226"/>
        <v>4</v>
      </c>
      <c r="V1285" s="12">
        <f t="shared" si="227"/>
        <v>41320.717465277776</v>
      </c>
      <c r="W1285" s="12">
        <f t="shared" si="228"/>
        <v>41344.166666666664</v>
      </c>
      <c r="X1285" s="17" t="str">
        <f t="shared" si="229"/>
        <v>February</v>
      </c>
      <c r="Y1285" t="str">
        <f t="shared" si="230"/>
        <v>2013</v>
      </c>
    </row>
    <row r="1286" spans="1:25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220"/>
        <v>101</v>
      </c>
      <c r="P1286" s="8">
        <f t="shared" si="221"/>
        <v>65.161290322580641</v>
      </c>
      <c r="Q1286" t="str">
        <f t="shared" si="222"/>
        <v>theater</v>
      </c>
      <c r="R1286" t="str">
        <f t="shared" si="223"/>
        <v>plays</v>
      </c>
      <c r="S1286">
        <f t="shared" si="224"/>
        <v>13</v>
      </c>
      <c r="T1286">
        <f t="shared" si="225"/>
        <v>8</v>
      </c>
      <c r="U1286">
        <f t="shared" si="226"/>
        <v>5</v>
      </c>
      <c r="V1286" s="12">
        <f t="shared" si="227"/>
        <v>42712.23474537037</v>
      </c>
      <c r="W1286" s="12">
        <f t="shared" si="228"/>
        <v>42735.707638888889</v>
      </c>
      <c r="X1286" s="17" t="str">
        <f t="shared" si="229"/>
        <v>December</v>
      </c>
      <c r="Y1286" t="str">
        <f t="shared" si="230"/>
        <v>2016</v>
      </c>
    </row>
    <row r="1287" spans="1:25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220"/>
        <v>101.64999999999999</v>
      </c>
      <c r="P1287" s="8">
        <f t="shared" si="221"/>
        <v>32.269841269841272</v>
      </c>
      <c r="Q1287" t="str">
        <f t="shared" si="222"/>
        <v>theater</v>
      </c>
      <c r="R1287" t="str">
        <f t="shared" si="223"/>
        <v>plays</v>
      </c>
      <c r="S1287">
        <f t="shared" si="224"/>
        <v>13</v>
      </c>
      <c r="T1287">
        <f t="shared" si="225"/>
        <v>8</v>
      </c>
      <c r="U1287">
        <f t="shared" si="226"/>
        <v>5</v>
      </c>
      <c r="V1287" s="12">
        <f t="shared" si="227"/>
        <v>42160.583043981482</v>
      </c>
      <c r="W1287" s="12">
        <f t="shared" si="228"/>
        <v>42175.583043981482</v>
      </c>
      <c r="X1287" s="17" t="str">
        <f t="shared" si="229"/>
        <v>June</v>
      </c>
      <c r="Y1287" t="str">
        <f t="shared" si="230"/>
        <v>2015</v>
      </c>
    </row>
    <row r="1288" spans="1:25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220"/>
        <v>108.33333333333333</v>
      </c>
      <c r="P1288" s="8">
        <f t="shared" si="221"/>
        <v>81.25</v>
      </c>
      <c r="Q1288" t="str">
        <f t="shared" si="222"/>
        <v>theater</v>
      </c>
      <c r="R1288" t="str">
        <f t="shared" si="223"/>
        <v>plays</v>
      </c>
      <c r="S1288">
        <f t="shared" si="224"/>
        <v>13</v>
      </c>
      <c r="T1288">
        <f t="shared" si="225"/>
        <v>8</v>
      </c>
      <c r="U1288">
        <f t="shared" si="226"/>
        <v>5</v>
      </c>
      <c r="V1288" s="12">
        <f t="shared" si="227"/>
        <v>42039.384571759263</v>
      </c>
      <c r="W1288" s="12">
        <f t="shared" si="228"/>
        <v>42052.583333333328</v>
      </c>
      <c r="X1288" s="17" t="str">
        <f t="shared" si="229"/>
        <v>February</v>
      </c>
      <c r="Y1288" t="str">
        <f t="shared" si="230"/>
        <v>2015</v>
      </c>
    </row>
    <row r="1289" spans="1:25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220"/>
        <v>242</v>
      </c>
      <c r="P1289" s="8">
        <f t="shared" si="221"/>
        <v>24.2</v>
      </c>
      <c r="Q1289" t="str">
        <f t="shared" si="222"/>
        <v>theater</v>
      </c>
      <c r="R1289" t="str">
        <f t="shared" si="223"/>
        <v>plays</v>
      </c>
      <c r="S1289">
        <f t="shared" si="224"/>
        <v>13</v>
      </c>
      <c r="T1289">
        <f t="shared" si="225"/>
        <v>8</v>
      </c>
      <c r="U1289">
        <f t="shared" si="226"/>
        <v>5</v>
      </c>
      <c r="V1289" s="12">
        <f t="shared" si="227"/>
        <v>42107.621018518519</v>
      </c>
      <c r="W1289" s="12">
        <f t="shared" si="228"/>
        <v>42167.621018518519</v>
      </c>
      <c r="X1289" s="17" t="str">
        <f t="shared" si="229"/>
        <v>April</v>
      </c>
      <c r="Y1289" t="str">
        <f t="shared" si="230"/>
        <v>2015</v>
      </c>
    </row>
    <row r="1290" spans="1:25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220"/>
        <v>100.44999999999999</v>
      </c>
      <c r="P1290" s="8">
        <f t="shared" si="221"/>
        <v>65.868852459016395</v>
      </c>
      <c r="Q1290" t="str">
        <f t="shared" si="222"/>
        <v>theater</v>
      </c>
      <c r="R1290" t="str">
        <f t="shared" si="223"/>
        <v>plays</v>
      </c>
      <c r="S1290">
        <f t="shared" si="224"/>
        <v>13</v>
      </c>
      <c r="T1290">
        <f t="shared" si="225"/>
        <v>8</v>
      </c>
      <c r="U1290">
        <f t="shared" si="226"/>
        <v>5</v>
      </c>
      <c r="V1290" s="12">
        <f t="shared" si="227"/>
        <v>42561.154664351852</v>
      </c>
      <c r="W1290" s="12">
        <f t="shared" si="228"/>
        <v>42592.166666666672</v>
      </c>
      <c r="X1290" s="17" t="str">
        <f t="shared" si="229"/>
        <v>July</v>
      </c>
      <c r="Y1290" t="str">
        <f t="shared" si="230"/>
        <v>2016</v>
      </c>
    </row>
    <row r="1291" spans="1:25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220"/>
        <v>125.06666666666666</v>
      </c>
      <c r="P1291" s="8">
        <f t="shared" si="221"/>
        <v>36.07692307692308</v>
      </c>
      <c r="Q1291" t="str">
        <f t="shared" si="222"/>
        <v>theater</v>
      </c>
      <c r="R1291" t="str">
        <f t="shared" si="223"/>
        <v>plays</v>
      </c>
      <c r="S1291">
        <f t="shared" si="224"/>
        <v>13</v>
      </c>
      <c r="T1291">
        <f t="shared" si="225"/>
        <v>8</v>
      </c>
      <c r="U1291">
        <f t="shared" si="226"/>
        <v>5</v>
      </c>
      <c r="V1291" s="12">
        <f t="shared" si="227"/>
        <v>42709.134780092587</v>
      </c>
      <c r="W1291" s="12">
        <f t="shared" si="228"/>
        <v>42739.134780092587</v>
      </c>
      <c r="X1291" s="17" t="str">
        <f t="shared" si="229"/>
        <v>December</v>
      </c>
      <c r="Y1291" t="str">
        <f t="shared" si="230"/>
        <v>2016</v>
      </c>
    </row>
    <row r="1292" spans="1:25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220"/>
        <v>108.57142857142857</v>
      </c>
      <c r="P1292" s="8">
        <f t="shared" si="221"/>
        <v>44.186046511627907</v>
      </c>
      <c r="Q1292" t="str">
        <f t="shared" si="222"/>
        <v>theater</v>
      </c>
      <c r="R1292" t="str">
        <f t="shared" si="223"/>
        <v>plays</v>
      </c>
      <c r="S1292">
        <f t="shared" si="224"/>
        <v>13</v>
      </c>
      <c r="T1292">
        <f t="shared" si="225"/>
        <v>8</v>
      </c>
      <c r="U1292">
        <f t="shared" si="226"/>
        <v>5</v>
      </c>
      <c r="V1292" s="12">
        <f t="shared" si="227"/>
        <v>42086.614942129629</v>
      </c>
      <c r="W1292" s="12">
        <f t="shared" si="228"/>
        <v>42117.290972222225</v>
      </c>
      <c r="X1292" s="17" t="str">
        <f t="shared" si="229"/>
        <v>March</v>
      </c>
      <c r="Y1292" t="str">
        <f t="shared" si="230"/>
        <v>2015</v>
      </c>
    </row>
    <row r="1293" spans="1:25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220"/>
        <v>145.70000000000002</v>
      </c>
      <c r="P1293" s="8">
        <f t="shared" si="221"/>
        <v>104.07142857142857</v>
      </c>
      <c r="Q1293" t="str">
        <f t="shared" si="222"/>
        <v>theater</v>
      </c>
      <c r="R1293" t="str">
        <f t="shared" si="223"/>
        <v>plays</v>
      </c>
      <c r="S1293">
        <f t="shared" si="224"/>
        <v>13</v>
      </c>
      <c r="T1293">
        <f t="shared" si="225"/>
        <v>8</v>
      </c>
      <c r="U1293">
        <f t="shared" si="226"/>
        <v>5</v>
      </c>
      <c r="V1293" s="12">
        <f t="shared" si="227"/>
        <v>42064.652673611112</v>
      </c>
      <c r="W1293" s="12">
        <f t="shared" si="228"/>
        <v>42101.291666666672</v>
      </c>
      <c r="X1293" s="17" t="str">
        <f t="shared" si="229"/>
        <v>March</v>
      </c>
      <c r="Y1293" t="str">
        <f t="shared" si="230"/>
        <v>2015</v>
      </c>
    </row>
    <row r="1294" spans="1:25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220"/>
        <v>110.00000000000001</v>
      </c>
      <c r="P1294" s="8">
        <f t="shared" si="221"/>
        <v>35.96153846153846</v>
      </c>
      <c r="Q1294" t="str">
        <f t="shared" si="222"/>
        <v>theater</v>
      </c>
      <c r="R1294" t="str">
        <f t="shared" si="223"/>
        <v>plays</v>
      </c>
      <c r="S1294">
        <f t="shared" si="224"/>
        <v>13</v>
      </c>
      <c r="T1294">
        <f t="shared" si="225"/>
        <v>8</v>
      </c>
      <c r="U1294">
        <f t="shared" si="226"/>
        <v>5</v>
      </c>
      <c r="V1294" s="12">
        <f t="shared" si="227"/>
        <v>42256.764212962968</v>
      </c>
      <c r="W1294" s="12">
        <f t="shared" si="228"/>
        <v>42283.957638888889</v>
      </c>
      <c r="X1294" s="17" t="str">
        <f t="shared" si="229"/>
        <v>September</v>
      </c>
      <c r="Y1294" t="str">
        <f t="shared" si="230"/>
        <v>2015</v>
      </c>
    </row>
    <row r="1295" spans="1:25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220"/>
        <v>102.23333333333333</v>
      </c>
      <c r="P1295" s="8">
        <f t="shared" si="221"/>
        <v>127.79166666666667</v>
      </c>
      <c r="Q1295" t="str">
        <f t="shared" si="222"/>
        <v>theater</v>
      </c>
      <c r="R1295" t="str">
        <f t="shared" si="223"/>
        <v>plays</v>
      </c>
      <c r="S1295">
        <f t="shared" si="224"/>
        <v>13</v>
      </c>
      <c r="T1295">
        <f t="shared" si="225"/>
        <v>8</v>
      </c>
      <c r="U1295">
        <f t="shared" si="226"/>
        <v>5</v>
      </c>
      <c r="V1295" s="12">
        <f t="shared" si="227"/>
        <v>42292.701053240744</v>
      </c>
      <c r="W1295" s="12">
        <f t="shared" si="228"/>
        <v>42322.742719907401</v>
      </c>
      <c r="X1295" s="17" t="str">
        <f t="shared" si="229"/>
        <v>October</v>
      </c>
      <c r="Y1295" t="str">
        <f t="shared" si="230"/>
        <v>2015</v>
      </c>
    </row>
    <row r="1296" spans="1:25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220"/>
        <v>122</v>
      </c>
      <c r="P1296" s="8">
        <f t="shared" si="221"/>
        <v>27.727272727272727</v>
      </c>
      <c r="Q1296" t="str">
        <f t="shared" si="222"/>
        <v>theater</v>
      </c>
      <c r="R1296" t="str">
        <f t="shared" si="223"/>
        <v>plays</v>
      </c>
      <c r="S1296">
        <f t="shared" si="224"/>
        <v>13</v>
      </c>
      <c r="T1296">
        <f t="shared" si="225"/>
        <v>8</v>
      </c>
      <c r="U1296">
        <f t="shared" si="226"/>
        <v>5</v>
      </c>
      <c r="V1296" s="12">
        <f t="shared" si="227"/>
        <v>42278.453668981485</v>
      </c>
      <c r="W1296" s="12">
        <f t="shared" si="228"/>
        <v>42296.458333333328</v>
      </c>
      <c r="X1296" s="17" t="str">
        <f t="shared" si="229"/>
        <v>October</v>
      </c>
      <c r="Y1296" t="str">
        <f t="shared" si="230"/>
        <v>2015</v>
      </c>
    </row>
    <row r="1297" spans="1:25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220"/>
        <v>101.96000000000001</v>
      </c>
      <c r="P1297" s="8">
        <f t="shared" si="221"/>
        <v>39.828125</v>
      </c>
      <c r="Q1297" t="str">
        <f t="shared" si="222"/>
        <v>theater</v>
      </c>
      <c r="R1297" t="str">
        <f t="shared" si="223"/>
        <v>plays</v>
      </c>
      <c r="S1297">
        <f t="shared" si="224"/>
        <v>13</v>
      </c>
      <c r="T1297">
        <f t="shared" si="225"/>
        <v>8</v>
      </c>
      <c r="U1297">
        <f t="shared" si="226"/>
        <v>5</v>
      </c>
      <c r="V1297" s="12">
        <f t="shared" si="227"/>
        <v>42184.572881944448</v>
      </c>
      <c r="W1297" s="12">
        <f t="shared" si="228"/>
        <v>42214.708333333328</v>
      </c>
      <c r="X1297" s="17" t="str">
        <f t="shared" si="229"/>
        <v>June</v>
      </c>
      <c r="Y1297" t="str">
        <f t="shared" si="230"/>
        <v>2015</v>
      </c>
    </row>
    <row r="1298" spans="1:25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220"/>
        <v>141.1764705882353</v>
      </c>
      <c r="P1298" s="8">
        <f t="shared" si="221"/>
        <v>52.173913043478258</v>
      </c>
      <c r="Q1298" t="str">
        <f t="shared" si="222"/>
        <v>theater</v>
      </c>
      <c r="R1298" t="str">
        <f t="shared" si="223"/>
        <v>plays</v>
      </c>
      <c r="S1298">
        <f t="shared" si="224"/>
        <v>13</v>
      </c>
      <c r="T1298">
        <f t="shared" si="225"/>
        <v>8</v>
      </c>
      <c r="U1298">
        <f t="shared" si="226"/>
        <v>5</v>
      </c>
      <c r="V1298" s="12">
        <f t="shared" si="227"/>
        <v>42423.050613425927</v>
      </c>
      <c r="W1298" s="12">
        <f t="shared" si="228"/>
        <v>42443.008946759262</v>
      </c>
      <c r="X1298" s="17" t="str">
        <f t="shared" si="229"/>
        <v>February</v>
      </c>
      <c r="Y1298" t="str">
        <f t="shared" si="230"/>
        <v>2016</v>
      </c>
    </row>
    <row r="1299" spans="1:25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220"/>
        <v>109.52500000000001</v>
      </c>
      <c r="P1299" s="8">
        <f t="shared" si="221"/>
        <v>92.037815126050418</v>
      </c>
      <c r="Q1299" t="str">
        <f t="shared" si="222"/>
        <v>theater</v>
      </c>
      <c r="R1299" t="str">
        <f t="shared" si="223"/>
        <v>plays</v>
      </c>
      <c r="S1299">
        <f t="shared" si="224"/>
        <v>13</v>
      </c>
      <c r="T1299">
        <f t="shared" si="225"/>
        <v>8</v>
      </c>
      <c r="U1299">
        <f t="shared" si="226"/>
        <v>5</v>
      </c>
      <c r="V1299" s="12">
        <f t="shared" si="227"/>
        <v>42461.747199074074</v>
      </c>
      <c r="W1299" s="12">
        <f t="shared" si="228"/>
        <v>42491.747199074074</v>
      </c>
      <c r="X1299" s="17" t="str">
        <f t="shared" si="229"/>
        <v>April</v>
      </c>
      <c r="Y1299" t="str">
        <f t="shared" si="230"/>
        <v>2016</v>
      </c>
    </row>
    <row r="1300" spans="1:25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220"/>
        <v>104.65</v>
      </c>
      <c r="P1300" s="8">
        <f t="shared" si="221"/>
        <v>63.424242424242422</v>
      </c>
      <c r="Q1300" t="str">
        <f t="shared" si="222"/>
        <v>theater</v>
      </c>
      <c r="R1300" t="str">
        <f t="shared" si="223"/>
        <v>plays</v>
      </c>
      <c r="S1300">
        <f t="shared" si="224"/>
        <v>13</v>
      </c>
      <c r="T1300">
        <f t="shared" si="225"/>
        <v>8</v>
      </c>
      <c r="U1300">
        <f t="shared" si="226"/>
        <v>5</v>
      </c>
      <c r="V1300" s="12">
        <f t="shared" si="227"/>
        <v>42458.680925925932</v>
      </c>
      <c r="W1300" s="12">
        <f t="shared" si="228"/>
        <v>42488.680925925932</v>
      </c>
      <c r="X1300" s="17" t="str">
        <f t="shared" si="229"/>
        <v>March</v>
      </c>
      <c r="Y1300" t="str">
        <f t="shared" si="230"/>
        <v>2016</v>
      </c>
    </row>
    <row r="1301" spans="1:25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220"/>
        <v>124</v>
      </c>
      <c r="P1301" s="8">
        <f t="shared" si="221"/>
        <v>135.625</v>
      </c>
      <c r="Q1301" t="str">
        <f t="shared" si="222"/>
        <v>theater</v>
      </c>
      <c r="R1301" t="str">
        <f t="shared" si="223"/>
        <v>plays</v>
      </c>
      <c r="S1301">
        <f t="shared" si="224"/>
        <v>13</v>
      </c>
      <c r="T1301">
        <f t="shared" si="225"/>
        <v>8</v>
      </c>
      <c r="U1301">
        <f t="shared" si="226"/>
        <v>5</v>
      </c>
      <c r="V1301" s="12">
        <f t="shared" si="227"/>
        <v>42169.814340277779</v>
      </c>
      <c r="W1301" s="12">
        <f t="shared" si="228"/>
        <v>42199.814340277779</v>
      </c>
      <c r="X1301" s="17" t="str">
        <f t="shared" si="229"/>
        <v>June</v>
      </c>
      <c r="Y1301" t="str">
        <f t="shared" si="230"/>
        <v>2015</v>
      </c>
    </row>
    <row r="1302" spans="1:25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220"/>
        <v>135</v>
      </c>
      <c r="P1302" s="8">
        <f t="shared" si="221"/>
        <v>168.75</v>
      </c>
      <c r="Q1302" t="str">
        <f t="shared" si="222"/>
        <v>theater</v>
      </c>
      <c r="R1302" t="str">
        <f t="shared" si="223"/>
        <v>plays</v>
      </c>
      <c r="S1302">
        <f t="shared" si="224"/>
        <v>13</v>
      </c>
      <c r="T1302">
        <f t="shared" si="225"/>
        <v>8</v>
      </c>
      <c r="U1302">
        <f t="shared" si="226"/>
        <v>5</v>
      </c>
      <c r="V1302" s="12">
        <f t="shared" si="227"/>
        <v>42483.675208333334</v>
      </c>
      <c r="W1302" s="12">
        <f t="shared" si="228"/>
        <v>42522.789583333331</v>
      </c>
      <c r="X1302" s="17" t="str">
        <f t="shared" si="229"/>
        <v>April</v>
      </c>
      <c r="Y1302" t="str">
        <f t="shared" si="230"/>
        <v>2016</v>
      </c>
    </row>
    <row r="1303" spans="1:25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220"/>
        <v>102.75000000000001</v>
      </c>
      <c r="P1303" s="8">
        <f t="shared" si="221"/>
        <v>70.862068965517238</v>
      </c>
      <c r="Q1303" t="str">
        <f t="shared" si="222"/>
        <v>theater</v>
      </c>
      <c r="R1303" t="str">
        <f t="shared" si="223"/>
        <v>plays</v>
      </c>
      <c r="S1303">
        <f t="shared" si="224"/>
        <v>13</v>
      </c>
      <c r="T1303">
        <f t="shared" si="225"/>
        <v>8</v>
      </c>
      <c r="U1303">
        <f t="shared" si="226"/>
        <v>5</v>
      </c>
      <c r="V1303" s="12">
        <f t="shared" si="227"/>
        <v>42195.749745370369</v>
      </c>
      <c r="W1303" s="12">
        <f t="shared" si="228"/>
        <v>42206.125</v>
      </c>
      <c r="X1303" s="17" t="str">
        <f t="shared" si="229"/>
        <v>July</v>
      </c>
      <c r="Y1303" t="str">
        <f t="shared" si="230"/>
        <v>2015</v>
      </c>
    </row>
    <row r="1304" spans="1:25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220"/>
        <v>100</v>
      </c>
      <c r="P1304" s="8">
        <f t="shared" si="221"/>
        <v>50</v>
      </c>
      <c r="Q1304" t="str">
        <f t="shared" si="222"/>
        <v>theater</v>
      </c>
      <c r="R1304" t="str">
        <f t="shared" si="223"/>
        <v>plays</v>
      </c>
      <c r="S1304">
        <f t="shared" si="224"/>
        <v>13</v>
      </c>
      <c r="T1304">
        <f t="shared" si="225"/>
        <v>8</v>
      </c>
      <c r="U1304">
        <f t="shared" si="226"/>
        <v>5</v>
      </c>
      <c r="V1304" s="12">
        <f t="shared" si="227"/>
        <v>42675.057997685188</v>
      </c>
      <c r="W1304" s="12">
        <f t="shared" si="228"/>
        <v>42705.099664351852</v>
      </c>
      <c r="X1304" s="17" t="str">
        <f t="shared" si="229"/>
        <v>November</v>
      </c>
      <c r="Y1304" t="str">
        <f t="shared" si="230"/>
        <v>2016</v>
      </c>
    </row>
    <row r="1305" spans="1:25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220"/>
        <v>130.26085714285716</v>
      </c>
      <c r="P1305" s="8">
        <f t="shared" si="221"/>
        <v>42.214166666666671</v>
      </c>
      <c r="Q1305" t="str">
        <f t="shared" si="222"/>
        <v>theater</v>
      </c>
      <c r="R1305" t="str">
        <f t="shared" si="223"/>
        <v>plays</v>
      </c>
      <c r="S1305">
        <f t="shared" si="224"/>
        <v>13</v>
      </c>
      <c r="T1305">
        <f t="shared" si="225"/>
        <v>8</v>
      </c>
      <c r="U1305">
        <f t="shared" si="226"/>
        <v>5</v>
      </c>
      <c r="V1305" s="12">
        <f t="shared" si="227"/>
        <v>42566.441203703704</v>
      </c>
      <c r="W1305" s="12">
        <f t="shared" si="228"/>
        <v>42582.458333333328</v>
      </c>
      <c r="X1305" s="17" t="str">
        <f t="shared" si="229"/>
        <v>July</v>
      </c>
      <c r="Y1305" t="str">
        <f t="shared" si="230"/>
        <v>2016</v>
      </c>
    </row>
    <row r="1306" spans="1:25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220"/>
        <v>39.627499999999998</v>
      </c>
      <c r="P1306" s="8">
        <f t="shared" si="221"/>
        <v>152.41346153846155</v>
      </c>
      <c r="Q1306" t="str">
        <f t="shared" si="222"/>
        <v>technology</v>
      </c>
      <c r="R1306" t="str">
        <f t="shared" si="223"/>
        <v>wearables</v>
      </c>
      <c r="S1306">
        <f t="shared" si="224"/>
        <v>20</v>
      </c>
      <c r="T1306">
        <f t="shared" si="225"/>
        <v>11</v>
      </c>
      <c r="U1306">
        <f t="shared" si="226"/>
        <v>9</v>
      </c>
      <c r="V1306" s="12">
        <f t="shared" si="227"/>
        <v>42747.194502314815</v>
      </c>
      <c r="W1306" s="12">
        <f t="shared" si="228"/>
        <v>42807.152835648143</v>
      </c>
      <c r="X1306" s="17" t="str">
        <f t="shared" si="229"/>
        <v>January</v>
      </c>
      <c r="Y1306" t="str">
        <f t="shared" si="230"/>
        <v>2017</v>
      </c>
    </row>
    <row r="1307" spans="1:25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220"/>
        <v>25.976666666666663</v>
      </c>
      <c r="P1307" s="8">
        <f t="shared" si="221"/>
        <v>90.616279069767444</v>
      </c>
      <c r="Q1307" t="str">
        <f t="shared" si="222"/>
        <v>technology</v>
      </c>
      <c r="R1307" t="str">
        <f t="shared" si="223"/>
        <v>wearables</v>
      </c>
      <c r="S1307">
        <f t="shared" si="224"/>
        <v>20</v>
      </c>
      <c r="T1307">
        <f t="shared" si="225"/>
        <v>11</v>
      </c>
      <c r="U1307">
        <f t="shared" si="226"/>
        <v>9</v>
      </c>
      <c r="V1307" s="12">
        <f t="shared" si="227"/>
        <v>42543.665601851855</v>
      </c>
      <c r="W1307" s="12">
        <f t="shared" si="228"/>
        <v>42572.729166666672</v>
      </c>
      <c r="X1307" s="17" t="str">
        <f t="shared" si="229"/>
        <v>June</v>
      </c>
      <c r="Y1307" t="str">
        <f t="shared" si="230"/>
        <v>2016</v>
      </c>
    </row>
    <row r="1308" spans="1:25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220"/>
        <v>65.24636363636364</v>
      </c>
      <c r="P1308" s="8">
        <f t="shared" si="221"/>
        <v>201.60393258426967</v>
      </c>
      <c r="Q1308" t="str">
        <f t="shared" si="222"/>
        <v>technology</v>
      </c>
      <c r="R1308" t="str">
        <f t="shared" si="223"/>
        <v>wearables</v>
      </c>
      <c r="S1308">
        <f t="shared" si="224"/>
        <v>20</v>
      </c>
      <c r="T1308">
        <f t="shared" si="225"/>
        <v>11</v>
      </c>
      <c r="U1308">
        <f t="shared" si="226"/>
        <v>9</v>
      </c>
      <c r="V1308" s="12">
        <f t="shared" si="227"/>
        <v>41947.457569444443</v>
      </c>
      <c r="W1308" s="12">
        <f t="shared" si="228"/>
        <v>41977.457569444443</v>
      </c>
      <c r="X1308" s="17" t="str">
        <f t="shared" si="229"/>
        <v>November</v>
      </c>
      <c r="Y1308" t="str">
        <f t="shared" si="230"/>
        <v>2014</v>
      </c>
    </row>
    <row r="1309" spans="1:25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220"/>
        <v>11.514000000000001</v>
      </c>
      <c r="P1309" s="8">
        <f t="shared" si="221"/>
        <v>127.93333333333334</v>
      </c>
      <c r="Q1309" t="str">
        <f t="shared" si="222"/>
        <v>technology</v>
      </c>
      <c r="R1309" t="str">
        <f t="shared" si="223"/>
        <v>wearables</v>
      </c>
      <c r="S1309">
        <f t="shared" si="224"/>
        <v>20</v>
      </c>
      <c r="T1309">
        <f t="shared" si="225"/>
        <v>11</v>
      </c>
      <c r="U1309">
        <f t="shared" si="226"/>
        <v>9</v>
      </c>
      <c r="V1309" s="12">
        <f t="shared" si="227"/>
        <v>42387.503229166665</v>
      </c>
      <c r="W1309" s="12">
        <f t="shared" si="228"/>
        <v>42417.503229166665</v>
      </c>
      <c r="X1309" s="17" t="str">
        <f t="shared" si="229"/>
        <v>January</v>
      </c>
      <c r="Y1309" t="str">
        <f t="shared" si="230"/>
        <v>2016</v>
      </c>
    </row>
    <row r="1310" spans="1:25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220"/>
        <v>11.360000000000001</v>
      </c>
      <c r="P1310" s="8">
        <f t="shared" si="221"/>
        <v>29.894736842105264</v>
      </c>
      <c r="Q1310" t="str">
        <f t="shared" si="222"/>
        <v>technology</v>
      </c>
      <c r="R1310" t="str">
        <f t="shared" si="223"/>
        <v>wearables</v>
      </c>
      <c r="S1310">
        <f t="shared" si="224"/>
        <v>20</v>
      </c>
      <c r="T1310">
        <f t="shared" si="225"/>
        <v>11</v>
      </c>
      <c r="U1310">
        <f t="shared" si="226"/>
        <v>9</v>
      </c>
      <c r="V1310" s="12">
        <f t="shared" si="227"/>
        <v>42611.613564814819</v>
      </c>
      <c r="W1310" s="12">
        <f t="shared" si="228"/>
        <v>42651.613564814819</v>
      </c>
      <c r="X1310" s="17" t="str">
        <f t="shared" si="229"/>
        <v>August</v>
      </c>
      <c r="Y1310" t="str">
        <f t="shared" si="230"/>
        <v>2016</v>
      </c>
    </row>
    <row r="1311" spans="1:25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220"/>
        <v>111.99130434782609</v>
      </c>
      <c r="P1311" s="8">
        <f t="shared" si="221"/>
        <v>367.97142857142859</v>
      </c>
      <c r="Q1311" t="str">
        <f t="shared" si="222"/>
        <v>technology</v>
      </c>
      <c r="R1311" t="str">
        <f t="shared" si="223"/>
        <v>wearables</v>
      </c>
      <c r="S1311">
        <f t="shared" si="224"/>
        <v>20</v>
      </c>
      <c r="T1311">
        <f t="shared" si="225"/>
        <v>11</v>
      </c>
      <c r="U1311">
        <f t="shared" si="226"/>
        <v>9</v>
      </c>
      <c r="V1311" s="12">
        <f t="shared" si="227"/>
        <v>42257.882731481484</v>
      </c>
      <c r="W1311" s="12">
        <f t="shared" si="228"/>
        <v>42292.882731481484</v>
      </c>
      <c r="X1311" s="17" t="str">
        <f t="shared" si="229"/>
        <v>September</v>
      </c>
      <c r="Y1311" t="str">
        <f t="shared" si="230"/>
        <v>2015</v>
      </c>
    </row>
    <row r="1312" spans="1:25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220"/>
        <v>15.5</v>
      </c>
      <c r="P1312" s="8">
        <f t="shared" si="221"/>
        <v>129.16666666666666</v>
      </c>
      <c r="Q1312" t="str">
        <f t="shared" si="222"/>
        <v>technology</v>
      </c>
      <c r="R1312" t="str">
        <f t="shared" si="223"/>
        <v>wearables</v>
      </c>
      <c r="S1312">
        <f t="shared" si="224"/>
        <v>20</v>
      </c>
      <c r="T1312">
        <f t="shared" si="225"/>
        <v>11</v>
      </c>
      <c r="U1312">
        <f t="shared" si="226"/>
        <v>9</v>
      </c>
      <c r="V1312" s="12">
        <f t="shared" si="227"/>
        <v>42556.667245370365</v>
      </c>
      <c r="W1312" s="12">
        <f t="shared" si="228"/>
        <v>42601.667245370365</v>
      </c>
      <c r="X1312" s="17" t="str">
        <f t="shared" si="229"/>
        <v>July</v>
      </c>
      <c r="Y1312" t="str">
        <f t="shared" si="230"/>
        <v>2016</v>
      </c>
    </row>
    <row r="1313" spans="1:25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220"/>
        <v>32.027999999999999</v>
      </c>
      <c r="P1313" s="8">
        <f t="shared" si="221"/>
        <v>800.7</v>
      </c>
      <c r="Q1313" t="str">
        <f t="shared" si="222"/>
        <v>technology</v>
      </c>
      <c r="R1313" t="str">
        <f t="shared" si="223"/>
        <v>wearables</v>
      </c>
      <c r="S1313">
        <f t="shared" si="224"/>
        <v>20</v>
      </c>
      <c r="T1313">
        <f t="shared" si="225"/>
        <v>11</v>
      </c>
      <c r="U1313">
        <f t="shared" si="226"/>
        <v>9</v>
      </c>
      <c r="V1313" s="12">
        <f t="shared" si="227"/>
        <v>42669.802303240736</v>
      </c>
      <c r="W1313" s="12">
        <f t="shared" si="228"/>
        <v>42704.843969907408</v>
      </c>
      <c r="X1313" s="17" t="str">
        <f t="shared" si="229"/>
        <v>October</v>
      </c>
      <c r="Y1313" t="str">
        <f t="shared" si="230"/>
        <v>2016</v>
      </c>
    </row>
    <row r="1314" spans="1:25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220"/>
        <v>0.60869565217391308</v>
      </c>
      <c r="P1314" s="8">
        <f t="shared" si="221"/>
        <v>28</v>
      </c>
      <c r="Q1314" t="str">
        <f t="shared" si="222"/>
        <v>technology</v>
      </c>
      <c r="R1314" t="str">
        <f t="shared" si="223"/>
        <v>wearables</v>
      </c>
      <c r="S1314">
        <f t="shared" si="224"/>
        <v>20</v>
      </c>
      <c r="T1314">
        <f t="shared" si="225"/>
        <v>11</v>
      </c>
      <c r="U1314">
        <f t="shared" si="226"/>
        <v>9</v>
      </c>
      <c r="V1314" s="12">
        <f t="shared" si="227"/>
        <v>42082.702800925923</v>
      </c>
      <c r="W1314" s="12">
        <f t="shared" si="228"/>
        <v>42112.702800925923</v>
      </c>
      <c r="X1314" s="17" t="str">
        <f t="shared" si="229"/>
        <v>March</v>
      </c>
      <c r="Y1314" t="str">
        <f t="shared" si="230"/>
        <v>2015</v>
      </c>
    </row>
    <row r="1315" spans="1:25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220"/>
        <v>31.114999999999998</v>
      </c>
      <c r="P1315" s="8">
        <f t="shared" si="221"/>
        <v>102.01639344262296</v>
      </c>
      <c r="Q1315" t="str">
        <f t="shared" si="222"/>
        <v>technology</v>
      </c>
      <c r="R1315" t="str">
        <f t="shared" si="223"/>
        <v>wearables</v>
      </c>
      <c r="S1315">
        <f t="shared" si="224"/>
        <v>20</v>
      </c>
      <c r="T1315">
        <f t="shared" si="225"/>
        <v>11</v>
      </c>
      <c r="U1315">
        <f t="shared" si="226"/>
        <v>9</v>
      </c>
      <c r="V1315" s="12">
        <f t="shared" si="227"/>
        <v>42402.709652777776</v>
      </c>
      <c r="W1315" s="12">
        <f t="shared" si="228"/>
        <v>42432.709652777776</v>
      </c>
      <c r="X1315" s="17" t="str">
        <f t="shared" si="229"/>
        <v>February</v>
      </c>
      <c r="Y1315" t="str">
        <f t="shared" si="230"/>
        <v>2016</v>
      </c>
    </row>
    <row r="1316" spans="1:25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220"/>
        <v>1.1266666666666667</v>
      </c>
      <c r="P1316" s="8">
        <f t="shared" si="221"/>
        <v>184.36363636363637</v>
      </c>
      <c r="Q1316" t="str">
        <f t="shared" si="222"/>
        <v>technology</v>
      </c>
      <c r="R1316" t="str">
        <f t="shared" si="223"/>
        <v>wearables</v>
      </c>
      <c r="S1316">
        <f t="shared" si="224"/>
        <v>20</v>
      </c>
      <c r="T1316">
        <f t="shared" si="225"/>
        <v>11</v>
      </c>
      <c r="U1316">
        <f t="shared" si="226"/>
        <v>9</v>
      </c>
      <c r="V1316" s="12">
        <f t="shared" si="227"/>
        <v>42604.669675925921</v>
      </c>
      <c r="W1316" s="12">
        <f t="shared" si="228"/>
        <v>42664.669675925921</v>
      </c>
      <c r="X1316" s="17" t="str">
        <f t="shared" si="229"/>
        <v>August</v>
      </c>
      <c r="Y1316" t="str">
        <f t="shared" si="230"/>
        <v>2016</v>
      </c>
    </row>
    <row r="1317" spans="1:25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220"/>
        <v>40.404000000000003</v>
      </c>
      <c r="P1317" s="8">
        <f t="shared" si="221"/>
        <v>162.91935483870967</v>
      </c>
      <c r="Q1317" t="str">
        <f t="shared" si="222"/>
        <v>technology</v>
      </c>
      <c r="R1317" t="str">
        <f t="shared" si="223"/>
        <v>wearables</v>
      </c>
      <c r="S1317">
        <f t="shared" si="224"/>
        <v>20</v>
      </c>
      <c r="T1317">
        <f t="shared" si="225"/>
        <v>11</v>
      </c>
      <c r="U1317">
        <f t="shared" si="226"/>
        <v>9</v>
      </c>
      <c r="V1317" s="12">
        <f t="shared" si="227"/>
        <v>42278.498240740737</v>
      </c>
      <c r="W1317" s="12">
        <f t="shared" si="228"/>
        <v>42314.041666666672</v>
      </c>
      <c r="X1317" s="17" t="str">
        <f t="shared" si="229"/>
        <v>October</v>
      </c>
      <c r="Y1317" t="str">
        <f t="shared" si="230"/>
        <v>2015</v>
      </c>
    </row>
    <row r="1318" spans="1:25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220"/>
        <v>1.3333333333333333E-3</v>
      </c>
      <c r="P1318" s="8">
        <f t="shared" si="221"/>
        <v>1</v>
      </c>
      <c r="Q1318" t="str">
        <f t="shared" si="222"/>
        <v>technology</v>
      </c>
      <c r="R1318" t="str">
        <f t="shared" si="223"/>
        <v>wearables</v>
      </c>
      <c r="S1318">
        <f t="shared" si="224"/>
        <v>20</v>
      </c>
      <c r="T1318">
        <f t="shared" si="225"/>
        <v>11</v>
      </c>
      <c r="U1318">
        <f t="shared" si="226"/>
        <v>9</v>
      </c>
      <c r="V1318" s="12">
        <f t="shared" si="227"/>
        <v>42393.961909722217</v>
      </c>
      <c r="W1318" s="12">
        <f t="shared" si="228"/>
        <v>42428.961909722217</v>
      </c>
      <c r="X1318" s="17" t="str">
        <f t="shared" si="229"/>
        <v>January</v>
      </c>
      <c r="Y1318" t="str">
        <f t="shared" si="230"/>
        <v>2016</v>
      </c>
    </row>
    <row r="1319" spans="1:25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220"/>
        <v>5.7334999999999994</v>
      </c>
      <c r="P1319" s="8">
        <f t="shared" si="221"/>
        <v>603.52631578947364</v>
      </c>
      <c r="Q1319" t="str">
        <f t="shared" si="222"/>
        <v>technology</v>
      </c>
      <c r="R1319" t="str">
        <f t="shared" si="223"/>
        <v>wearables</v>
      </c>
      <c r="S1319">
        <f t="shared" si="224"/>
        <v>20</v>
      </c>
      <c r="T1319">
        <f t="shared" si="225"/>
        <v>11</v>
      </c>
      <c r="U1319">
        <f t="shared" si="226"/>
        <v>9</v>
      </c>
      <c r="V1319" s="12">
        <f t="shared" si="227"/>
        <v>42520.235486111109</v>
      </c>
      <c r="W1319" s="12">
        <f t="shared" si="228"/>
        <v>42572.583333333328</v>
      </c>
      <c r="X1319" s="17" t="str">
        <f t="shared" si="229"/>
        <v>May</v>
      </c>
      <c r="Y1319" t="str">
        <f t="shared" si="230"/>
        <v>2016</v>
      </c>
    </row>
    <row r="1320" spans="1:25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220"/>
        <v>15.324999999999999</v>
      </c>
      <c r="P1320" s="8">
        <f t="shared" si="221"/>
        <v>45.407407407407405</v>
      </c>
      <c r="Q1320" t="str">
        <f t="shared" si="222"/>
        <v>technology</v>
      </c>
      <c r="R1320" t="str">
        <f t="shared" si="223"/>
        <v>wearables</v>
      </c>
      <c r="S1320">
        <f t="shared" si="224"/>
        <v>20</v>
      </c>
      <c r="T1320">
        <f t="shared" si="225"/>
        <v>11</v>
      </c>
      <c r="U1320">
        <f t="shared" si="226"/>
        <v>9</v>
      </c>
      <c r="V1320" s="12">
        <f t="shared" si="227"/>
        <v>41985.043657407412</v>
      </c>
      <c r="W1320" s="12">
        <f t="shared" si="228"/>
        <v>42015.043657407412</v>
      </c>
      <c r="X1320" s="17" t="str">
        <f t="shared" si="229"/>
        <v>December</v>
      </c>
      <c r="Y1320" t="str">
        <f t="shared" si="230"/>
        <v>2014</v>
      </c>
    </row>
    <row r="1321" spans="1:25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220"/>
        <v>15.103448275862069</v>
      </c>
      <c r="P1321" s="8">
        <f t="shared" si="221"/>
        <v>97.333333333333329</v>
      </c>
      <c r="Q1321" t="str">
        <f t="shared" si="222"/>
        <v>technology</v>
      </c>
      <c r="R1321" t="str">
        <f t="shared" si="223"/>
        <v>wearables</v>
      </c>
      <c r="S1321">
        <f t="shared" si="224"/>
        <v>20</v>
      </c>
      <c r="T1321">
        <f t="shared" si="225"/>
        <v>11</v>
      </c>
      <c r="U1321">
        <f t="shared" si="226"/>
        <v>9</v>
      </c>
      <c r="V1321" s="12">
        <f t="shared" si="227"/>
        <v>41816.812094907407</v>
      </c>
      <c r="W1321" s="12">
        <f t="shared" si="228"/>
        <v>41831.666666666664</v>
      </c>
      <c r="X1321" s="17" t="str">
        <f t="shared" si="229"/>
        <v>June</v>
      </c>
      <c r="Y1321" t="str">
        <f t="shared" si="230"/>
        <v>2014</v>
      </c>
    </row>
    <row r="1322" spans="1:25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220"/>
        <v>0.503</v>
      </c>
      <c r="P1322" s="8">
        <f t="shared" si="221"/>
        <v>167.66666666666666</v>
      </c>
      <c r="Q1322" t="str">
        <f t="shared" si="222"/>
        <v>technology</v>
      </c>
      <c r="R1322" t="str">
        <f t="shared" si="223"/>
        <v>wearables</v>
      </c>
      <c r="S1322">
        <f t="shared" si="224"/>
        <v>20</v>
      </c>
      <c r="T1322">
        <f t="shared" si="225"/>
        <v>11</v>
      </c>
      <c r="U1322">
        <f t="shared" si="226"/>
        <v>9</v>
      </c>
      <c r="V1322" s="12">
        <f t="shared" si="227"/>
        <v>42705.690347222218</v>
      </c>
      <c r="W1322" s="12">
        <f t="shared" si="228"/>
        <v>42734.958333333328</v>
      </c>
      <c r="X1322" s="17" t="str">
        <f t="shared" si="229"/>
        <v>December</v>
      </c>
      <c r="Y1322" t="str">
        <f t="shared" si="230"/>
        <v>2016</v>
      </c>
    </row>
    <row r="1323" spans="1:25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220"/>
        <v>1.3028138528138529</v>
      </c>
      <c r="P1323" s="8">
        <f t="shared" si="221"/>
        <v>859.85714285714289</v>
      </c>
      <c r="Q1323" t="str">
        <f t="shared" si="222"/>
        <v>technology</v>
      </c>
      <c r="R1323" t="str">
        <f t="shared" si="223"/>
        <v>wearables</v>
      </c>
      <c r="S1323">
        <f t="shared" si="224"/>
        <v>20</v>
      </c>
      <c r="T1323">
        <f t="shared" si="225"/>
        <v>11</v>
      </c>
      <c r="U1323">
        <f t="shared" si="226"/>
        <v>9</v>
      </c>
      <c r="V1323" s="12">
        <f t="shared" si="227"/>
        <v>42697.74927083333</v>
      </c>
      <c r="W1323" s="12">
        <f t="shared" si="228"/>
        <v>42727.74927083333</v>
      </c>
      <c r="X1323" s="17" t="str">
        <f t="shared" si="229"/>
        <v>November</v>
      </c>
      <c r="Y1323" t="str">
        <f t="shared" si="230"/>
        <v>2016</v>
      </c>
    </row>
    <row r="1324" spans="1:25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220"/>
        <v>0.30285714285714288</v>
      </c>
      <c r="P1324" s="8">
        <f t="shared" si="221"/>
        <v>26.5</v>
      </c>
      <c r="Q1324" t="str">
        <f t="shared" si="222"/>
        <v>technology</v>
      </c>
      <c r="R1324" t="str">
        <f t="shared" si="223"/>
        <v>wearables</v>
      </c>
      <c r="S1324">
        <f t="shared" si="224"/>
        <v>20</v>
      </c>
      <c r="T1324">
        <f t="shared" si="225"/>
        <v>11</v>
      </c>
      <c r="U1324">
        <f t="shared" si="226"/>
        <v>9</v>
      </c>
      <c r="V1324" s="12">
        <f t="shared" si="227"/>
        <v>42115.656539351854</v>
      </c>
      <c r="W1324" s="12">
        <f t="shared" si="228"/>
        <v>42145.656539351854</v>
      </c>
      <c r="X1324" s="17" t="str">
        <f t="shared" si="229"/>
        <v>April</v>
      </c>
      <c r="Y1324" t="str">
        <f t="shared" si="230"/>
        <v>2015</v>
      </c>
    </row>
    <row r="1325" spans="1:25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220"/>
        <v>8.8800000000000008</v>
      </c>
      <c r="P1325" s="8">
        <f t="shared" si="221"/>
        <v>30.272727272727273</v>
      </c>
      <c r="Q1325" t="str">
        <f t="shared" si="222"/>
        <v>technology</v>
      </c>
      <c r="R1325" t="str">
        <f t="shared" si="223"/>
        <v>wearables</v>
      </c>
      <c r="S1325">
        <f t="shared" si="224"/>
        <v>20</v>
      </c>
      <c r="T1325">
        <f t="shared" si="225"/>
        <v>11</v>
      </c>
      <c r="U1325">
        <f t="shared" si="226"/>
        <v>9</v>
      </c>
      <c r="V1325" s="12">
        <f t="shared" si="227"/>
        <v>42451.698449074072</v>
      </c>
      <c r="W1325" s="12">
        <f t="shared" si="228"/>
        <v>42486.288194444445</v>
      </c>
      <c r="X1325" s="17" t="str">
        <f t="shared" si="229"/>
        <v>March</v>
      </c>
      <c r="Y1325" t="str">
        <f t="shared" si="230"/>
        <v>2016</v>
      </c>
    </row>
    <row r="1326" spans="1:25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220"/>
        <v>9.84</v>
      </c>
      <c r="P1326" s="8">
        <f t="shared" si="221"/>
        <v>54.666666666666664</v>
      </c>
      <c r="Q1326" t="str">
        <f t="shared" si="222"/>
        <v>technology</v>
      </c>
      <c r="R1326" t="str">
        <f t="shared" si="223"/>
        <v>wearables</v>
      </c>
      <c r="S1326">
        <f t="shared" si="224"/>
        <v>20</v>
      </c>
      <c r="T1326">
        <f t="shared" si="225"/>
        <v>11</v>
      </c>
      <c r="U1326">
        <f t="shared" si="226"/>
        <v>9</v>
      </c>
      <c r="V1326" s="12">
        <f t="shared" si="227"/>
        <v>42626.633703703701</v>
      </c>
      <c r="W1326" s="12">
        <f t="shared" si="228"/>
        <v>42656.633703703701</v>
      </c>
      <c r="X1326" s="17" t="str">
        <f t="shared" si="229"/>
        <v>September</v>
      </c>
      <c r="Y1326" t="str">
        <f t="shared" si="230"/>
        <v>2016</v>
      </c>
    </row>
    <row r="1327" spans="1:25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220"/>
        <v>2.4299999999999997</v>
      </c>
      <c r="P1327" s="8">
        <f t="shared" si="221"/>
        <v>60.75</v>
      </c>
      <c r="Q1327" t="str">
        <f t="shared" si="222"/>
        <v>technology</v>
      </c>
      <c r="R1327" t="str">
        <f t="shared" si="223"/>
        <v>wearables</v>
      </c>
      <c r="S1327">
        <f t="shared" si="224"/>
        <v>20</v>
      </c>
      <c r="T1327">
        <f t="shared" si="225"/>
        <v>11</v>
      </c>
      <c r="U1327">
        <f t="shared" si="226"/>
        <v>9</v>
      </c>
      <c r="V1327" s="12">
        <f t="shared" si="227"/>
        <v>42704.086053240739</v>
      </c>
      <c r="W1327" s="12">
        <f t="shared" si="228"/>
        <v>42734.086053240739</v>
      </c>
      <c r="X1327" s="17" t="str">
        <f t="shared" si="229"/>
        <v>November</v>
      </c>
      <c r="Y1327" t="str">
        <f t="shared" si="230"/>
        <v>2016</v>
      </c>
    </row>
    <row r="1328" spans="1:25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220"/>
        <v>1.1299999999999999</v>
      </c>
      <c r="P1328" s="8">
        <f t="shared" si="221"/>
        <v>102.72727272727273</v>
      </c>
      <c r="Q1328" t="str">
        <f t="shared" si="222"/>
        <v>technology</v>
      </c>
      <c r="R1328" t="str">
        <f t="shared" si="223"/>
        <v>wearables</v>
      </c>
      <c r="S1328">
        <f t="shared" si="224"/>
        <v>20</v>
      </c>
      <c r="T1328">
        <f t="shared" si="225"/>
        <v>11</v>
      </c>
      <c r="U1328">
        <f t="shared" si="226"/>
        <v>9</v>
      </c>
      <c r="V1328" s="12">
        <f t="shared" si="227"/>
        <v>41974.791990740734</v>
      </c>
      <c r="W1328" s="12">
        <f t="shared" si="228"/>
        <v>42019.791990740734</v>
      </c>
      <c r="X1328" s="17" t="str">
        <f t="shared" si="229"/>
        <v>December</v>
      </c>
      <c r="Y1328" t="str">
        <f t="shared" si="230"/>
        <v>2014</v>
      </c>
    </row>
    <row r="1329" spans="1:25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220"/>
        <v>3.5520833333333335</v>
      </c>
      <c r="P1329" s="8">
        <f t="shared" si="221"/>
        <v>41.585365853658537</v>
      </c>
      <c r="Q1329" t="str">
        <f t="shared" si="222"/>
        <v>technology</v>
      </c>
      <c r="R1329" t="str">
        <f t="shared" si="223"/>
        <v>wearables</v>
      </c>
      <c r="S1329">
        <f t="shared" si="224"/>
        <v>20</v>
      </c>
      <c r="T1329">
        <f t="shared" si="225"/>
        <v>11</v>
      </c>
      <c r="U1329">
        <f t="shared" si="226"/>
        <v>9</v>
      </c>
      <c r="V1329" s="12">
        <f t="shared" si="227"/>
        <v>42123.678645833337</v>
      </c>
      <c r="W1329" s="12">
        <f t="shared" si="228"/>
        <v>42153.678645833337</v>
      </c>
      <c r="X1329" s="17" t="str">
        <f t="shared" si="229"/>
        <v>April</v>
      </c>
      <c r="Y1329" t="str">
        <f t="shared" si="230"/>
        <v>2015</v>
      </c>
    </row>
    <row r="1330" spans="1:25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220"/>
        <v>2.3306666666666667</v>
      </c>
      <c r="P1330" s="8">
        <f t="shared" si="221"/>
        <v>116.53333333333333</v>
      </c>
      <c r="Q1330" t="str">
        <f t="shared" si="222"/>
        <v>technology</v>
      </c>
      <c r="R1330" t="str">
        <f t="shared" si="223"/>
        <v>wearables</v>
      </c>
      <c r="S1330">
        <f t="shared" si="224"/>
        <v>20</v>
      </c>
      <c r="T1330">
        <f t="shared" si="225"/>
        <v>11</v>
      </c>
      <c r="U1330">
        <f t="shared" si="226"/>
        <v>9</v>
      </c>
      <c r="V1330" s="12">
        <f t="shared" si="227"/>
        <v>42612.642754629633</v>
      </c>
      <c r="W1330" s="12">
        <f t="shared" si="228"/>
        <v>42657.642754629633</v>
      </c>
      <c r="X1330" s="17" t="str">
        <f t="shared" si="229"/>
        <v>August</v>
      </c>
      <c r="Y1330" t="str">
        <f t="shared" si="230"/>
        <v>2016</v>
      </c>
    </row>
    <row r="1331" spans="1:25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220"/>
        <v>0.81600000000000006</v>
      </c>
      <c r="P1331" s="8">
        <f t="shared" si="221"/>
        <v>45.333333333333336</v>
      </c>
      <c r="Q1331" t="str">
        <f t="shared" si="222"/>
        <v>technology</v>
      </c>
      <c r="R1331" t="str">
        <f t="shared" si="223"/>
        <v>wearables</v>
      </c>
      <c r="S1331">
        <f t="shared" si="224"/>
        <v>20</v>
      </c>
      <c r="T1331">
        <f t="shared" si="225"/>
        <v>11</v>
      </c>
      <c r="U1331">
        <f t="shared" si="226"/>
        <v>9</v>
      </c>
      <c r="V1331" s="12">
        <f t="shared" si="227"/>
        <v>41935.221585648149</v>
      </c>
      <c r="W1331" s="12">
        <f t="shared" si="228"/>
        <v>41975.263252314813</v>
      </c>
      <c r="X1331" s="17" t="str">
        <f t="shared" si="229"/>
        <v>October</v>
      </c>
      <c r="Y1331" t="str">
        <f t="shared" si="230"/>
        <v>2014</v>
      </c>
    </row>
    <row r="1332" spans="1:25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220"/>
        <v>22.494285714285713</v>
      </c>
      <c r="P1332" s="8">
        <f t="shared" si="221"/>
        <v>157.46</v>
      </c>
      <c r="Q1332" t="str">
        <f t="shared" si="222"/>
        <v>technology</v>
      </c>
      <c r="R1332" t="str">
        <f t="shared" si="223"/>
        <v>wearables</v>
      </c>
      <c r="S1332">
        <f t="shared" si="224"/>
        <v>20</v>
      </c>
      <c r="T1332">
        <f t="shared" si="225"/>
        <v>11</v>
      </c>
      <c r="U1332">
        <f t="shared" si="226"/>
        <v>9</v>
      </c>
      <c r="V1332" s="12">
        <f t="shared" si="227"/>
        <v>42522.276724537034</v>
      </c>
      <c r="W1332" s="12">
        <f t="shared" si="228"/>
        <v>42553.166666666672</v>
      </c>
      <c r="X1332" s="17" t="str">
        <f t="shared" si="229"/>
        <v>June</v>
      </c>
      <c r="Y1332" t="str">
        <f t="shared" si="230"/>
        <v>2016</v>
      </c>
    </row>
    <row r="1333" spans="1:25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220"/>
        <v>1.3668</v>
      </c>
      <c r="P1333" s="8">
        <f t="shared" si="221"/>
        <v>100.5</v>
      </c>
      <c r="Q1333" t="str">
        <f t="shared" si="222"/>
        <v>technology</v>
      </c>
      <c r="R1333" t="str">
        <f t="shared" si="223"/>
        <v>wearables</v>
      </c>
      <c r="S1333">
        <f t="shared" si="224"/>
        <v>20</v>
      </c>
      <c r="T1333">
        <f t="shared" si="225"/>
        <v>11</v>
      </c>
      <c r="U1333">
        <f t="shared" si="226"/>
        <v>9</v>
      </c>
      <c r="V1333" s="12">
        <f t="shared" si="227"/>
        <v>42569.50409722222</v>
      </c>
      <c r="W1333" s="12">
        <f t="shared" si="228"/>
        <v>42599.50409722222</v>
      </c>
      <c r="X1333" s="17" t="str">
        <f t="shared" si="229"/>
        <v>July</v>
      </c>
      <c r="Y1333" t="str">
        <f t="shared" si="230"/>
        <v>2016</v>
      </c>
    </row>
    <row r="1334" spans="1:25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220"/>
        <v>0</v>
      </c>
      <c r="P1334" s="8" t="e">
        <f t="shared" si="221"/>
        <v>#DIV/0!</v>
      </c>
      <c r="Q1334" t="str">
        <f t="shared" si="222"/>
        <v>technology</v>
      </c>
      <c r="R1334" t="str">
        <f t="shared" si="223"/>
        <v>wearables</v>
      </c>
      <c r="S1334">
        <f t="shared" si="224"/>
        <v>20</v>
      </c>
      <c r="T1334">
        <f t="shared" si="225"/>
        <v>11</v>
      </c>
      <c r="U1334">
        <f t="shared" si="226"/>
        <v>9</v>
      </c>
      <c r="V1334" s="12">
        <f t="shared" si="227"/>
        <v>42732.060277777782</v>
      </c>
      <c r="W1334" s="12">
        <f t="shared" si="228"/>
        <v>42762.060277777782</v>
      </c>
      <c r="X1334" s="17" t="str">
        <f t="shared" si="229"/>
        <v>December</v>
      </c>
      <c r="Y1334" t="str">
        <f t="shared" si="230"/>
        <v>2016</v>
      </c>
    </row>
    <row r="1335" spans="1:25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220"/>
        <v>0</v>
      </c>
      <c r="P1335" s="8" t="e">
        <f t="shared" si="221"/>
        <v>#DIV/0!</v>
      </c>
      <c r="Q1335" t="str">
        <f t="shared" si="222"/>
        <v>technology</v>
      </c>
      <c r="R1335" t="str">
        <f t="shared" si="223"/>
        <v>wearables</v>
      </c>
      <c r="S1335">
        <f t="shared" si="224"/>
        <v>20</v>
      </c>
      <c r="T1335">
        <f t="shared" si="225"/>
        <v>11</v>
      </c>
      <c r="U1335">
        <f t="shared" si="226"/>
        <v>9</v>
      </c>
      <c r="V1335" s="12">
        <f t="shared" si="227"/>
        <v>41806.106770833336</v>
      </c>
      <c r="W1335" s="12">
        <f t="shared" si="228"/>
        <v>41836.106770833336</v>
      </c>
      <c r="X1335" s="17" t="str">
        <f t="shared" si="229"/>
        <v>June</v>
      </c>
      <c r="Y1335" t="str">
        <f t="shared" si="230"/>
        <v>2014</v>
      </c>
    </row>
    <row r="1336" spans="1:25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220"/>
        <v>10.754135338345865</v>
      </c>
      <c r="P1336" s="8">
        <f t="shared" si="221"/>
        <v>51.822463768115945</v>
      </c>
      <c r="Q1336" t="str">
        <f t="shared" si="222"/>
        <v>technology</v>
      </c>
      <c r="R1336" t="str">
        <f t="shared" si="223"/>
        <v>wearables</v>
      </c>
      <c r="S1336">
        <f t="shared" si="224"/>
        <v>20</v>
      </c>
      <c r="T1336">
        <f t="shared" si="225"/>
        <v>11</v>
      </c>
      <c r="U1336">
        <f t="shared" si="226"/>
        <v>9</v>
      </c>
      <c r="V1336" s="12">
        <f t="shared" si="227"/>
        <v>42410.774155092593</v>
      </c>
      <c r="W1336" s="12">
        <f t="shared" si="228"/>
        <v>42440.774155092593</v>
      </c>
      <c r="X1336" s="17" t="str">
        <f t="shared" si="229"/>
        <v>February</v>
      </c>
      <c r="Y1336" t="str">
        <f t="shared" si="230"/>
        <v>2016</v>
      </c>
    </row>
    <row r="1337" spans="1:25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220"/>
        <v>19.759999999999998</v>
      </c>
      <c r="P1337" s="8">
        <f t="shared" si="221"/>
        <v>308.75</v>
      </c>
      <c r="Q1337" t="str">
        <f t="shared" si="222"/>
        <v>technology</v>
      </c>
      <c r="R1337" t="str">
        <f t="shared" si="223"/>
        <v>wearables</v>
      </c>
      <c r="S1337">
        <f t="shared" si="224"/>
        <v>20</v>
      </c>
      <c r="T1337">
        <f t="shared" si="225"/>
        <v>11</v>
      </c>
      <c r="U1337">
        <f t="shared" si="226"/>
        <v>9</v>
      </c>
      <c r="V1337" s="12">
        <f t="shared" si="227"/>
        <v>42313.936365740738</v>
      </c>
      <c r="W1337" s="12">
        <f t="shared" si="228"/>
        <v>42343.936365740738</v>
      </c>
      <c r="X1337" s="17" t="str">
        <f t="shared" si="229"/>
        <v>November</v>
      </c>
      <c r="Y1337" t="str">
        <f t="shared" si="230"/>
        <v>2015</v>
      </c>
    </row>
    <row r="1338" spans="1:25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220"/>
        <v>84.946999999999989</v>
      </c>
      <c r="P1338" s="8">
        <f t="shared" si="221"/>
        <v>379.22767857142856</v>
      </c>
      <c r="Q1338" t="str">
        <f t="shared" si="222"/>
        <v>technology</v>
      </c>
      <c r="R1338" t="str">
        <f t="shared" si="223"/>
        <v>wearables</v>
      </c>
      <c r="S1338">
        <f t="shared" si="224"/>
        <v>20</v>
      </c>
      <c r="T1338">
        <f t="shared" si="225"/>
        <v>11</v>
      </c>
      <c r="U1338">
        <f t="shared" si="226"/>
        <v>9</v>
      </c>
      <c r="V1338" s="12">
        <f t="shared" si="227"/>
        <v>41955.863750000004</v>
      </c>
      <c r="W1338" s="12">
        <f t="shared" si="228"/>
        <v>41990.863750000004</v>
      </c>
      <c r="X1338" s="17" t="str">
        <f t="shared" si="229"/>
        <v>November</v>
      </c>
      <c r="Y1338" t="str">
        <f t="shared" si="230"/>
        <v>2014</v>
      </c>
    </row>
    <row r="1339" spans="1:25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220"/>
        <v>49.381999999999998</v>
      </c>
      <c r="P1339" s="8">
        <f t="shared" si="221"/>
        <v>176.36428571428573</v>
      </c>
      <c r="Q1339" t="str">
        <f t="shared" si="222"/>
        <v>technology</v>
      </c>
      <c r="R1339" t="str">
        <f t="shared" si="223"/>
        <v>wearables</v>
      </c>
      <c r="S1339">
        <f t="shared" si="224"/>
        <v>20</v>
      </c>
      <c r="T1339">
        <f t="shared" si="225"/>
        <v>11</v>
      </c>
      <c r="U1339">
        <f t="shared" si="226"/>
        <v>9</v>
      </c>
      <c r="V1339" s="12">
        <f t="shared" si="227"/>
        <v>42767.577303240745</v>
      </c>
      <c r="W1339" s="12">
        <f t="shared" si="228"/>
        <v>42797.577303240745</v>
      </c>
      <c r="X1339" s="17" t="str">
        <f t="shared" si="229"/>
        <v>February</v>
      </c>
      <c r="Y1339" t="str">
        <f t="shared" si="230"/>
        <v>2017</v>
      </c>
    </row>
    <row r="1340" spans="1:25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220"/>
        <v>3.3033333333333332</v>
      </c>
      <c r="P1340" s="8">
        <f t="shared" si="221"/>
        <v>66.066666666666663</v>
      </c>
      <c r="Q1340" t="str">
        <f t="shared" si="222"/>
        <v>technology</v>
      </c>
      <c r="R1340" t="str">
        <f t="shared" si="223"/>
        <v>wearables</v>
      </c>
      <c r="S1340">
        <f t="shared" si="224"/>
        <v>20</v>
      </c>
      <c r="T1340">
        <f t="shared" si="225"/>
        <v>11</v>
      </c>
      <c r="U1340">
        <f t="shared" si="226"/>
        <v>9</v>
      </c>
      <c r="V1340" s="12">
        <f t="shared" si="227"/>
        <v>42188.803622685184</v>
      </c>
      <c r="W1340" s="12">
        <f t="shared" si="228"/>
        <v>42218.803622685184</v>
      </c>
      <c r="X1340" s="17" t="str">
        <f t="shared" si="229"/>
        <v>July</v>
      </c>
      <c r="Y1340" t="str">
        <f t="shared" si="230"/>
        <v>2015</v>
      </c>
    </row>
    <row r="1341" spans="1:25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220"/>
        <v>6.6339999999999995</v>
      </c>
      <c r="P1341" s="8">
        <f t="shared" si="221"/>
        <v>89.648648648648646</v>
      </c>
      <c r="Q1341" t="str">
        <f t="shared" si="222"/>
        <v>technology</v>
      </c>
      <c r="R1341" t="str">
        <f t="shared" si="223"/>
        <v>wearables</v>
      </c>
      <c r="S1341">
        <f t="shared" si="224"/>
        <v>20</v>
      </c>
      <c r="T1341">
        <f t="shared" si="225"/>
        <v>11</v>
      </c>
      <c r="U1341">
        <f t="shared" si="226"/>
        <v>9</v>
      </c>
      <c r="V1341" s="12">
        <f t="shared" si="227"/>
        <v>41936.647164351853</v>
      </c>
      <c r="W1341" s="12">
        <f t="shared" si="228"/>
        <v>41981.688831018517</v>
      </c>
      <c r="X1341" s="17" t="str">
        <f t="shared" si="229"/>
        <v>October</v>
      </c>
      <c r="Y1341" t="str">
        <f t="shared" si="230"/>
        <v>2014</v>
      </c>
    </row>
    <row r="1342" spans="1:25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220"/>
        <v>0</v>
      </c>
      <c r="P1342" s="8" t="e">
        <f t="shared" si="221"/>
        <v>#DIV/0!</v>
      </c>
      <c r="Q1342" t="str">
        <f t="shared" si="222"/>
        <v>technology</v>
      </c>
      <c r="R1342" t="str">
        <f t="shared" si="223"/>
        <v>wearables</v>
      </c>
      <c r="S1342">
        <f t="shared" si="224"/>
        <v>20</v>
      </c>
      <c r="T1342">
        <f t="shared" si="225"/>
        <v>11</v>
      </c>
      <c r="U1342">
        <f t="shared" si="226"/>
        <v>9</v>
      </c>
      <c r="V1342" s="12">
        <f t="shared" si="227"/>
        <v>41836.595520833333</v>
      </c>
      <c r="W1342" s="12">
        <f t="shared" si="228"/>
        <v>41866.595520833333</v>
      </c>
      <c r="X1342" s="17" t="str">
        <f t="shared" si="229"/>
        <v>July</v>
      </c>
      <c r="Y1342" t="str">
        <f t="shared" si="230"/>
        <v>2014</v>
      </c>
    </row>
    <row r="1343" spans="1:25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220"/>
        <v>70.36</v>
      </c>
      <c r="P1343" s="8">
        <f t="shared" si="221"/>
        <v>382.39130434782606</v>
      </c>
      <c r="Q1343" t="str">
        <f t="shared" si="222"/>
        <v>technology</v>
      </c>
      <c r="R1343" t="str">
        <f t="shared" si="223"/>
        <v>wearables</v>
      </c>
      <c r="S1343">
        <f t="shared" si="224"/>
        <v>20</v>
      </c>
      <c r="T1343">
        <f t="shared" si="225"/>
        <v>11</v>
      </c>
      <c r="U1343">
        <f t="shared" si="226"/>
        <v>9</v>
      </c>
      <c r="V1343" s="12">
        <f t="shared" si="227"/>
        <v>42612.624039351853</v>
      </c>
      <c r="W1343" s="12">
        <f t="shared" si="228"/>
        <v>42644.624039351853</v>
      </c>
      <c r="X1343" s="17" t="str">
        <f t="shared" si="229"/>
        <v>August</v>
      </c>
      <c r="Y1343" t="str">
        <f t="shared" si="230"/>
        <v>2016</v>
      </c>
    </row>
    <row r="1344" spans="1:25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220"/>
        <v>0.2</v>
      </c>
      <c r="P1344" s="8">
        <f t="shared" si="221"/>
        <v>100</v>
      </c>
      <c r="Q1344" t="str">
        <f t="shared" si="222"/>
        <v>technology</v>
      </c>
      <c r="R1344" t="str">
        <f t="shared" si="223"/>
        <v>wearables</v>
      </c>
      <c r="S1344">
        <f t="shared" si="224"/>
        <v>20</v>
      </c>
      <c r="T1344">
        <f t="shared" si="225"/>
        <v>11</v>
      </c>
      <c r="U1344">
        <f t="shared" si="226"/>
        <v>9</v>
      </c>
      <c r="V1344" s="12">
        <f t="shared" si="227"/>
        <v>42172.816423611104</v>
      </c>
      <c r="W1344" s="12">
        <f t="shared" si="228"/>
        <v>42202.816423611104</v>
      </c>
      <c r="X1344" s="17" t="str">
        <f t="shared" si="229"/>
        <v>June</v>
      </c>
      <c r="Y1344" t="str">
        <f t="shared" si="230"/>
        <v>2015</v>
      </c>
    </row>
    <row r="1345" spans="1:25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220"/>
        <v>102.298</v>
      </c>
      <c r="P1345" s="8">
        <f t="shared" si="221"/>
        <v>158.35603715170279</v>
      </c>
      <c r="Q1345" t="str">
        <f t="shared" si="222"/>
        <v>technology</v>
      </c>
      <c r="R1345" t="str">
        <f t="shared" si="223"/>
        <v>wearables</v>
      </c>
      <c r="S1345">
        <f t="shared" si="224"/>
        <v>20</v>
      </c>
      <c r="T1345">
        <f t="shared" si="225"/>
        <v>11</v>
      </c>
      <c r="U1345">
        <f t="shared" si="226"/>
        <v>9</v>
      </c>
      <c r="V1345" s="12">
        <f t="shared" si="227"/>
        <v>42542.526423611111</v>
      </c>
      <c r="W1345" s="12">
        <f t="shared" si="228"/>
        <v>42601.165972222225</v>
      </c>
      <c r="X1345" s="17" t="str">
        <f t="shared" si="229"/>
        <v>June</v>
      </c>
      <c r="Y1345" t="str">
        <f t="shared" si="230"/>
        <v>2016</v>
      </c>
    </row>
    <row r="1346" spans="1:25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231">E1346/D1346*100</f>
        <v>377.73333333333335</v>
      </c>
      <c r="P1346" s="8">
        <f t="shared" ref="P1346:P1409" si="232">E1346/L1346</f>
        <v>40.762589928057551</v>
      </c>
      <c r="Q1346" t="str">
        <f t="shared" ref="Q1346:Q1409" si="233">LEFT(N1346,T1346-1)</f>
        <v>publishing</v>
      </c>
      <c r="R1346" t="str">
        <f t="shared" ref="R1346:R1409" si="234">RIGHT(N1346,U1346)</f>
        <v>nonfiction</v>
      </c>
      <c r="S1346">
        <f t="shared" ref="S1346:S1409" si="235">LEN(N1346)</f>
        <v>21</v>
      </c>
      <c r="T1346">
        <f t="shared" ref="T1346:T1409" si="236">FIND("/",N1346)</f>
        <v>11</v>
      </c>
      <c r="U1346">
        <f t="shared" ref="U1346:U1409" si="237">S1346-T1346</f>
        <v>10</v>
      </c>
      <c r="V1346" s="12">
        <f t="shared" ref="V1346:V1409" si="238">(((J1346/60)/60)/24)+DATE(1970,1,1)</f>
        <v>42522.789803240739</v>
      </c>
      <c r="W1346" s="12">
        <f t="shared" ref="W1346:W1409" si="239">(((I1346/60)/60)/24)+DATE(1970,1,1)</f>
        <v>42551.789803240739</v>
      </c>
      <c r="X1346" s="17" t="str">
        <f t="shared" ref="X1346:X1409" si="240">TEXT(V1346,"mmmm")</f>
        <v>June</v>
      </c>
      <c r="Y1346" t="str">
        <f t="shared" ref="Y1346:Y1409" si="241">TEXT(V1346,"yyyy")</f>
        <v>2016</v>
      </c>
    </row>
    <row r="1347" spans="1:25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231"/>
        <v>125</v>
      </c>
      <c r="P1347" s="8">
        <f t="shared" si="232"/>
        <v>53.571428571428569</v>
      </c>
      <c r="Q1347" t="str">
        <f t="shared" si="233"/>
        <v>publishing</v>
      </c>
      <c r="R1347" t="str">
        <f t="shared" si="234"/>
        <v>nonfiction</v>
      </c>
      <c r="S1347">
        <f t="shared" si="235"/>
        <v>21</v>
      </c>
      <c r="T1347">
        <f t="shared" si="236"/>
        <v>11</v>
      </c>
      <c r="U1347">
        <f t="shared" si="237"/>
        <v>10</v>
      </c>
      <c r="V1347" s="12">
        <f t="shared" si="238"/>
        <v>41799.814340277779</v>
      </c>
      <c r="W1347" s="12">
        <f t="shared" si="239"/>
        <v>41834.814340277779</v>
      </c>
      <c r="X1347" s="17" t="str">
        <f t="shared" si="240"/>
        <v>June</v>
      </c>
      <c r="Y1347" t="str">
        <f t="shared" si="241"/>
        <v>2014</v>
      </c>
    </row>
    <row r="1348" spans="1:25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231"/>
        <v>147.32653061224491</v>
      </c>
      <c r="P1348" s="8">
        <f t="shared" si="232"/>
        <v>48.449664429530202</v>
      </c>
      <c r="Q1348" t="str">
        <f t="shared" si="233"/>
        <v>publishing</v>
      </c>
      <c r="R1348" t="str">
        <f t="shared" si="234"/>
        <v>nonfiction</v>
      </c>
      <c r="S1348">
        <f t="shared" si="235"/>
        <v>21</v>
      </c>
      <c r="T1348">
        <f t="shared" si="236"/>
        <v>11</v>
      </c>
      <c r="U1348">
        <f t="shared" si="237"/>
        <v>10</v>
      </c>
      <c r="V1348" s="12">
        <f t="shared" si="238"/>
        <v>41422.075821759259</v>
      </c>
      <c r="W1348" s="12">
        <f t="shared" si="239"/>
        <v>41452.075821759259</v>
      </c>
      <c r="X1348" s="17" t="str">
        <f t="shared" si="240"/>
        <v>May</v>
      </c>
      <c r="Y1348" t="str">
        <f t="shared" si="241"/>
        <v>2013</v>
      </c>
    </row>
    <row r="1349" spans="1:25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231"/>
        <v>102.2</v>
      </c>
      <c r="P1349" s="8">
        <f t="shared" si="232"/>
        <v>82.41935483870968</v>
      </c>
      <c r="Q1349" t="str">
        <f t="shared" si="233"/>
        <v>publishing</v>
      </c>
      <c r="R1349" t="str">
        <f t="shared" si="234"/>
        <v>nonfiction</v>
      </c>
      <c r="S1349">
        <f t="shared" si="235"/>
        <v>21</v>
      </c>
      <c r="T1349">
        <f t="shared" si="236"/>
        <v>11</v>
      </c>
      <c r="U1349">
        <f t="shared" si="237"/>
        <v>10</v>
      </c>
      <c r="V1349" s="12">
        <f t="shared" si="238"/>
        <v>42040.638020833328</v>
      </c>
      <c r="W1349" s="12">
        <f t="shared" si="239"/>
        <v>42070.638020833328</v>
      </c>
      <c r="X1349" s="17" t="str">
        <f t="shared" si="240"/>
        <v>February</v>
      </c>
      <c r="Y1349" t="str">
        <f t="shared" si="241"/>
        <v>2015</v>
      </c>
    </row>
    <row r="1350" spans="1:25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231"/>
        <v>101.8723404255319</v>
      </c>
      <c r="P1350" s="8">
        <f t="shared" si="232"/>
        <v>230.19230769230768</v>
      </c>
      <c r="Q1350" t="str">
        <f t="shared" si="233"/>
        <v>publishing</v>
      </c>
      <c r="R1350" t="str">
        <f t="shared" si="234"/>
        <v>nonfiction</v>
      </c>
      <c r="S1350">
        <f t="shared" si="235"/>
        <v>21</v>
      </c>
      <c r="T1350">
        <f t="shared" si="236"/>
        <v>11</v>
      </c>
      <c r="U1350">
        <f t="shared" si="237"/>
        <v>10</v>
      </c>
      <c r="V1350" s="12">
        <f t="shared" si="238"/>
        <v>41963.506168981476</v>
      </c>
      <c r="W1350" s="12">
        <f t="shared" si="239"/>
        <v>41991.506168981476</v>
      </c>
      <c r="X1350" s="17" t="str">
        <f t="shared" si="240"/>
        <v>November</v>
      </c>
      <c r="Y1350" t="str">
        <f t="shared" si="241"/>
        <v>2014</v>
      </c>
    </row>
    <row r="1351" spans="1:25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231"/>
        <v>204.2</v>
      </c>
      <c r="P1351" s="8">
        <f t="shared" si="232"/>
        <v>59.360465116279073</v>
      </c>
      <c r="Q1351" t="str">
        <f t="shared" si="233"/>
        <v>publishing</v>
      </c>
      <c r="R1351" t="str">
        <f t="shared" si="234"/>
        <v>nonfiction</v>
      </c>
      <c r="S1351">
        <f t="shared" si="235"/>
        <v>21</v>
      </c>
      <c r="T1351">
        <f t="shared" si="236"/>
        <v>11</v>
      </c>
      <c r="U1351">
        <f t="shared" si="237"/>
        <v>10</v>
      </c>
      <c r="V1351" s="12">
        <f t="shared" si="238"/>
        <v>42317.33258101852</v>
      </c>
      <c r="W1351" s="12">
        <f t="shared" si="239"/>
        <v>42354.290972222225</v>
      </c>
      <c r="X1351" s="17" t="str">
        <f t="shared" si="240"/>
        <v>November</v>
      </c>
      <c r="Y1351" t="str">
        <f t="shared" si="241"/>
        <v>2015</v>
      </c>
    </row>
    <row r="1352" spans="1:25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231"/>
        <v>104.05</v>
      </c>
      <c r="P1352" s="8">
        <f t="shared" si="232"/>
        <v>66.698717948717942</v>
      </c>
      <c r="Q1352" t="str">
        <f t="shared" si="233"/>
        <v>publishing</v>
      </c>
      <c r="R1352" t="str">
        <f t="shared" si="234"/>
        <v>nonfiction</v>
      </c>
      <c r="S1352">
        <f t="shared" si="235"/>
        <v>21</v>
      </c>
      <c r="T1352">
        <f t="shared" si="236"/>
        <v>11</v>
      </c>
      <c r="U1352">
        <f t="shared" si="237"/>
        <v>10</v>
      </c>
      <c r="V1352" s="12">
        <f t="shared" si="238"/>
        <v>42334.013124999998</v>
      </c>
      <c r="W1352" s="12">
        <f t="shared" si="239"/>
        <v>42364.013124999998</v>
      </c>
      <c r="X1352" s="17" t="str">
        <f t="shared" si="240"/>
        <v>November</v>
      </c>
      <c r="Y1352" t="str">
        <f t="shared" si="241"/>
        <v>2015</v>
      </c>
    </row>
    <row r="1353" spans="1:25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231"/>
        <v>101.265</v>
      </c>
      <c r="P1353" s="8">
        <f t="shared" si="232"/>
        <v>168.77500000000001</v>
      </c>
      <c r="Q1353" t="str">
        <f t="shared" si="233"/>
        <v>publishing</v>
      </c>
      <c r="R1353" t="str">
        <f t="shared" si="234"/>
        <v>nonfiction</v>
      </c>
      <c r="S1353">
        <f t="shared" si="235"/>
        <v>21</v>
      </c>
      <c r="T1353">
        <f t="shared" si="236"/>
        <v>11</v>
      </c>
      <c r="U1353">
        <f t="shared" si="237"/>
        <v>10</v>
      </c>
      <c r="V1353" s="12">
        <f t="shared" si="238"/>
        <v>42382.74009259259</v>
      </c>
      <c r="W1353" s="12">
        <f t="shared" si="239"/>
        <v>42412.74009259259</v>
      </c>
      <c r="X1353" s="17" t="str">
        <f t="shared" si="240"/>
        <v>January</v>
      </c>
      <c r="Y1353" t="str">
        <f t="shared" si="241"/>
        <v>2016</v>
      </c>
    </row>
    <row r="1354" spans="1:25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231"/>
        <v>136.13999999999999</v>
      </c>
      <c r="P1354" s="8">
        <f t="shared" si="232"/>
        <v>59.973568281938327</v>
      </c>
      <c r="Q1354" t="str">
        <f t="shared" si="233"/>
        <v>publishing</v>
      </c>
      <c r="R1354" t="str">
        <f t="shared" si="234"/>
        <v>nonfiction</v>
      </c>
      <c r="S1354">
        <f t="shared" si="235"/>
        <v>21</v>
      </c>
      <c r="T1354">
        <f t="shared" si="236"/>
        <v>11</v>
      </c>
      <c r="U1354">
        <f t="shared" si="237"/>
        <v>10</v>
      </c>
      <c r="V1354" s="12">
        <f t="shared" si="238"/>
        <v>42200.578310185185</v>
      </c>
      <c r="W1354" s="12">
        <f t="shared" si="239"/>
        <v>42252.165972222225</v>
      </c>
      <c r="X1354" s="17" t="str">
        <f t="shared" si="240"/>
        <v>July</v>
      </c>
      <c r="Y1354" t="str">
        <f t="shared" si="241"/>
        <v>2015</v>
      </c>
    </row>
    <row r="1355" spans="1:25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231"/>
        <v>133.6</v>
      </c>
      <c r="P1355" s="8">
        <f t="shared" si="232"/>
        <v>31.80952380952381</v>
      </c>
      <c r="Q1355" t="str">
        <f t="shared" si="233"/>
        <v>publishing</v>
      </c>
      <c r="R1355" t="str">
        <f t="shared" si="234"/>
        <v>nonfiction</v>
      </c>
      <c r="S1355">
        <f t="shared" si="235"/>
        <v>21</v>
      </c>
      <c r="T1355">
        <f t="shared" si="236"/>
        <v>11</v>
      </c>
      <c r="U1355">
        <f t="shared" si="237"/>
        <v>10</v>
      </c>
      <c r="V1355" s="12">
        <f t="shared" si="238"/>
        <v>41309.11791666667</v>
      </c>
      <c r="W1355" s="12">
        <f t="shared" si="239"/>
        <v>41344</v>
      </c>
      <c r="X1355" s="17" t="str">
        <f t="shared" si="240"/>
        <v>February</v>
      </c>
      <c r="Y1355" t="str">
        <f t="shared" si="241"/>
        <v>2013</v>
      </c>
    </row>
    <row r="1356" spans="1:25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231"/>
        <v>130.25</v>
      </c>
      <c r="P1356" s="8">
        <f t="shared" si="232"/>
        <v>24.421875</v>
      </c>
      <c r="Q1356" t="str">
        <f t="shared" si="233"/>
        <v>publishing</v>
      </c>
      <c r="R1356" t="str">
        <f t="shared" si="234"/>
        <v>nonfiction</v>
      </c>
      <c r="S1356">
        <f t="shared" si="235"/>
        <v>21</v>
      </c>
      <c r="T1356">
        <f t="shared" si="236"/>
        <v>11</v>
      </c>
      <c r="U1356">
        <f t="shared" si="237"/>
        <v>10</v>
      </c>
      <c r="V1356" s="12">
        <f t="shared" si="238"/>
        <v>42502.807627314818</v>
      </c>
      <c r="W1356" s="12">
        <f t="shared" si="239"/>
        <v>42532.807627314818</v>
      </c>
      <c r="X1356" s="17" t="str">
        <f t="shared" si="240"/>
        <v>May</v>
      </c>
      <c r="Y1356" t="str">
        <f t="shared" si="241"/>
        <v>2016</v>
      </c>
    </row>
    <row r="1357" spans="1:25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231"/>
        <v>122.67999999999999</v>
      </c>
      <c r="P1357" s="8">
        <f t="shared" si="232"/>
        <v>25.347107438016529</v>
      </c>
      <c r="Q1357" t="str">
        <f t="shared" si="233"/>
        <v>publishing</v>
      </c>
      <c r="R1357" t="str">
        <f t="shared" si="234"/>
        <v>nonfiction</v>
      </c>
      <c r="S1357">
        <f t="shared" si="235"/>
        <v>21</v>
      </c>
      <c r="T1357">
        <f t="shared" si="236"/>
        <v>11</v>
      </c>
      <c r="U1357">
        <f t="shared" si="237"/>
        <v>10</v>
      </c>
      <c r="V1357" s="12">
        <f t="shared" si="238"/>
        <v>41213.254687499997</v>
      </c>
      <c r="W1357" s="12">
        <f t="shared" si="239"/>
        <v>41243.416666666664</v>
      </c>
      <c r="X1357" s="17" t="str">
        <f t="shared" si="240"/>
        <v>October</v>
      </c>
      <c r="Y1357" t="str">
        <f t="shared" si="241"/>
        <v>2012</v>
      </c>
    </row>
    <row r="1358" spans="1:25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231"/>
        <v>182.81058823529412</v>
      </c>
      <c r="P1358" s="8">
        <f t="shared" si="232"/>
        <v>71.443218390804603</v>
      </c>
      <c r="Q1358" t="str">
        <f t="shared" si="233"/>
        <v>publishing</v>
      </c>
      <c r="R1358" t="str">
        <f t="shared" si="234"/>
        <v>nonfiction</v>
      </c>
      <c r="S1358">
        <f t="shared" si="235"/>
        <v>21</v>
      </c>
      <c r="T1358">
        <f t="shared" si="236"/>
        <v>11</v>
      </c>
      <c r="U1358">
        <f t="shared" si="237"/>
        <v>10</v>
      </c>
      <c r="V1358" s="12">
        <f t="shared" si="238"/>
        <v>41430.038888888892</v>
      </c>
      <c r="W1358" s="12">
        <f t="shared" si="239"/>
        <v>41460.038888888892</v>
      </c>
      <c r="X1358" s="17" t="str">
        <f t="shared" si="240"/>
        <v>June</v>
      </c>
      <c r="Y1358" t="str">
        <f t="shared" si="241"/>
        <v>2013</v>
      </c>
    </row>
    <row r="1359" spans="1:25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231"/>
        <v>125.29999999999998</v>
      </c>
      <c r="P1359" s="8">
        <f t="shared" si="232"/>
        <v>38.553846153846152</v>
      </c>
      <c r="Q1359" t="str">
        <f t="shared" si="233"/>
        <v>publishing</v>
      </c>
      <c r="R1359" t="str">
        <f t="shared" si="234"/>
        <v>nonfiction</v>
      </c>
      <c r="S1359">
        <f t="shared" si="235"/>
        <v>21</v>
      </c>
      <c r="T1359">
        <f t="shared" si="236"/>
        <v>11</v>
      </c>
      <c r="U1359">
        <f t="shared" si="237"/>
        <v>10</v>
      </c>
      <c r="V1359" s="12">
        <f t="shared" si="238"/>
        <v>41304.962233796294</v>
      </c>
      <c r="W1359" s="12">
        <f t="shared" si="239"/>
        <v>41334.249305555553</v>
      </c>
      <c r="X1359" s="17" t="str">
        <f t="shared" si="240"/>
        <v>January</v>
      </c>
      <c r="Y1359" t="str">
        <f t="shared" si="241"/>
        <v>2013</v>
      </c>
    </row>
    <row r="1360" spans="1:25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231"/>
        <v>111.66666666666667</v>
      </c>
      <c r="P1360" s="8">
        <f t="shared" si="232"/>
        <v>68.367346938775512</v>
      </c>
      <c r="Q1360" t="str">
        <f t="shared" si="233"/>
        <v>publishing</v>
      </c>
      <c r="R1360" t="str">
        <f t="shared" si="234"/>
        <v>nonfiction</v>
      </c>
      <c r="S1360">
        <f t="shared" si="235"/>
        <v>21</v>
      </c>
      <c r="T1360">
        <f t="shared" si="236"/>
        <v>11</v>
      </c>
      <c r="U1360">
        <f t="shared" si="237"/>
        <v>10</v>
      </c>
      <c r="V1360" s="12">
        <f t="shared" si="238"/>
        <v>40689.570868055554</v>
      </c>
      <c r="W1360" s="12">
        <f t="shared" si="239"/>
        <v>40719.570868055554</v>
      </c>
      <c r="X1360" s="17" t="str">
        <f t="shared" si="240"/>
        <v>May</v>
      </c>
      <c r="Y1360" t="str">
        <f t="shared" si="241"/>
        <v>2011</v>
      </c>
    </row>
    <row r="1361" spans="1:25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231"/>
        <v>115.75757575757575</v>
      </c>
      <c r="P1361" s="8">
        <f t="shared" si="232"/>
        <v>40.210526315789473</v>
      </c>
      <c r="Q1361" t="str">
        <f t="shared" si="233"/>
        <v>publishing</v>
      </c>
      <c r="R1361" t="str">
        <f t="shared" si="234"/>
        <v>nonfiction</v>
      </c>
      <c r="S1361">
        <f t="shared" si="235"/>
        <v>21</v>
      </c>
      <c r="T1361">
        <f t="shared" si="236"/>
        <v>11</v>
      </c>
      <c r="U1361">
        <f t="shared" si="237"/>
        <v>10</v>
      </c>
      <c r="V1361" s="12">
        <f t="shared" si="238"/>
        <v>40668.814699074072</v>
      </c>
      <c r="W1361" s="12">
        <f t="shared" si="239"/>
        <v>40730.814699074072</v>
      </c>
      <c r="X1361" s="17" t="str">
        <f t="shared" si="240"/>
        <v>May</v>
      </c>
      <c r="Y1361" t="str">
        <f t="shared" si="241"/>
        <v>2011</v>
      </c>
    </row>
    <row r="1362" spans="1:25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231"/>
        <v>173.2</v>
      </c>
      <c r="P1362" s="8">
        <f t="shared" si="232"/>
        <v>32.074074074074076</v>
      </c>
      <c r="Q1362" t="str">
        <f t="shared" si="233"/>
        <v>publishing</v>
      </c>
      <c r="R1362" t="str">
        <f t="shared" si="234"/>
        <v>nonfiction</v>
      </c>
      <c r="S1362">
        <f t="shared" si="235"/>
        <v>21</v>
      </c>
      <c r="T1362">
        <f t="shared" si="236"/>
        <v>11</v>
      </c>
      <c r="U1362">
        <f t="shared" si="237"/>
        <v>10</v>
      </c>
      <c r="V1362" s="12">
        <f t="shared" si="238"/>
        <v>41095.900694444441</v>
      </c>
      <c r="W1362" s="12">
        <f t="shared" si="239"/>
        <v>41123.900694444441</v>
      </c>
      <c r="X1362" s="17" t="str">
        <f t="shared" si="240"/>
        <v>July</v>
      </c>
      <c r="Y1362" t="str">
        <f t="shared" si="241"/>
        <v>2012</v>
      </c>
    </row>
    <row r="1363" spans="1:25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231"/>
        <v>125.98333333333333</v>
      </c>
      <c r="P1363" s="8">
        <f t="shared" si="232"/>
        <v>28.632575757575758</v>
      </c>
      <c r="Q1363" t="str">
        <f t="shared" si="233"/>
        <v>publishing</v>
      </c>
      <c r="R1363" t="str">
        <f t="shared" si="234"/>
        <v>nonfiction</v>
      </c>
      <c r="S1363">
        <f t="shared" si="235"/>
        <v>21</v>
      </c>
      <c r="T1363">
        <f t="shared" si="236"/>
        <v>11</v>
      </c>
      <c r="U1363">
        <f t="shared" si="237"/>
        <v>10</v>
      </c>
      <c r="V1363" s="12">
        <f t="shared" si="238"/>
        <v>41781.717268518521</v>
      </c>
      <c r="W1363" s="12">
        <f t="shared" si="239"/>
        <v>41811.717268518521</v>
      </c>
      <c r="X1363" s="17" t="str">
        <f t="shared" si="240"/>
        <v>May</v>
      </c>
      <c r="Y1363" t="str">
        <f t="shared" si="241"/>
        <v>2014</v>
      </c>
    </row>
    <row r="1364" spans="1:25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231"/>
        <v>109.1</v>
      </c>
      <c r="P1364" s="8">
        <f t="shared" si="232"/>
        <v>43.64</v>
      </c>
      <c r="Q1364" t="str">
        <f t="shared" si="233"/>
        <v>publishing</v>
      </c>
      <c r="R1364" t="str">
        <f t="shared" si="234"/>
        <v>nonfiction</v>
      </c>
      <c r="S1364">
        <f t="shared" si="235"/>
        <v>21</v>
      </c>
      <c r="T1364">
        <f t="shared" si="236"/>
        <v>11</v>
      </c>
      <c r="U1364">
        <f t="shared" si="237"/>
        <v>10</v>
      </c>
      <c r="V1364" s="12">
        <f t="shared" si="238"/>
        <v>41464.934386574074</v>
      </c>
      <c r="W1364" s="12">
        <f t="shared" si="239"/>
        <v>41524.934386574074</v>
      </c>
      <c r="X1364" s="17" t="str">
        <f t="shared" si="240"/>
        <v>July</v>
      </c>
      <c r="Y1364" t="str">
        <f t="shared" si="241"/>
        <v>2013</v>
      </c>
    </row>
    <row r="1365" spans="1:25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231"/>
        <v>100</v>
      </c>
      <c r="P1365" s="8">
        <f t="shared" si="232"/>
        <v>40</v>
      </c>
      <c r="Q1365" t="str">
        <f t="shared" si="233"/>
        <v>publishing</v>
      </c>
      <c r="R1365" t="str">
        <f t="shared" si="234"/>
        <v>nonfiction</v>
      </c>
      <c r="S1365">
        <f t="shared" si="235"/>
        <v>21</v>
      </c>
      <c r="T1365">
        <f t="shared" si="236"/>
        <v>11</v>
      </c>
      <c r="U1365">
        <f t="shared" si="237"/>
        <v>10</v>
      </c>
      <c r="V1365" s="12">
        <f t="shared" si="238"/>
        <v>42396.8440625</v>
      </c>
      <c r="W1365" s="12">
        <f t="shared" si="239"/>
        <v>42415.332638888889</v>
      </c>
      <c r="X1365" s="17" t="str">
        <f t="shared" si="240"/>
        <v>January</v>
      </c>
      <c r="Y1365" t="str">
        <f t="shared" si="241"/>
        <v>2016</v>
      </c>
    </row>
    <row r="1366" spans="1:25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231"/>
        <v>118.64285714285714</v>
      </c>
      <c r="P1366" s="8">
        <f t="shared" si="232"/>
        <v>346.04166666666669</v>
      </c>
      <c r="Q1366" t="str">
        <f t="shared" si="233"/>
        <v>music</v>
      </c>
      <c r="R1366" t="str">
        <f t="shared" si="234"/>
        <v>rock</v>
      </c>
      <c r="S1366">
        <f t="shared" si="235"/>
        <v>10</v>
      </c>
      <c r="T1366">
        <f t="shared" si="236"/>
        <v>6</v>
      </c>
      <c r="U1366">
        <f t="shared" si="237"/>
        <v>4</v>
      </c>
      <c r="V1366" s="12">
        <f t="shared" si="238"/>
        <v>41951.695671296293</v>
      </c>
      <c r="W1366" s="12">
        <f t="shared" si="239"/>
        <v>42011.6956712963</v>
      </c>
      <c r="X1366" s="17" t="str">
        <f t="shared" si="240"/>
        <v>November</v>
      </c>
      <c r="Y1366" t="str">
        <f t="shared" si="241"/>
        <v>2014</v>
      </c>
    </row>
    <row r="1367" spans="1:25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231"/>
        <v>100.26666666666667</v>
      </c>
      <c r="P1367" s="8">
        <f t="shared" si="232"/>
        <v>81.739130434782609</v>
      </c>
      <c r="Q1367" t="str">
        <f t="shared" si="233"/>
        <v>music</v>
      </c>
      <c r="R1367" t="str">
        <f t="shared" si="234"/>
        <v>rock</v>
      </c>
      <c r="S1367">
        <f t="shared" si="235"/>
        <v>10</v>
      </c>
      <c r="T1367">
        <f t="shared" si="236"/>
        <v>6</v>
      </c>
      <c r="U1367">
        <f t="shared" si="237"/>
        <v>4</v>
      </c>
      <c r="V1367" s="12">
        <f t="shared" si="238"/>
        <v>42049.733240740738</v>
      </c>
      <c r="W1367" s="12">
        <f t="shared" si="239"/>
        <v>42079.691574074073</v>
      </c>
      <c r="X1367" s="17" t="str">
        <f t="shared" si="240"/>
        <v>February</v>
      </c>
      <c r="Y1367" t="str">
        <f t="shared" si="241"/>
        <v>2015</v>
      </c>
    </row>
    <row r="1368" spans="1:25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231"/>
        <v>126.48920000000001</v>
      </c>
      <c r="P1368" s="8">
        <f t="shared" si="232"/>
        <v>64.535306122448986</v>
      </c>
      <c r="Q1368" t="str">
        <f t="shared" si="233"/>
        <v>music</v>
      </c>
      <c r="R1368" t="str">
        <f t="shared" si="234"/>
        <v>rock</v>
      </c>
      <c r="S1368">
        <f t="shared" si="235"/>
        <v>10</v>
      </c>
      <c r="T1368">
        <f t="shared" si="236"/>
        <v>6</v>
      </c>
      <c r="U1368">
        <f t="shared" si="237"/>
        <v>4</v>
      </c>
      <c r="V1368" s="12">
        <f t="shared" si="238"/>
        <v>41924.996099537035</v>
      </c>
      <c r="W1368" s="12">
        <f t="shared" si="239"/>
        <v>41970.037766203706</v>
      </c>
      <c r="X1368" s="17" t="str">
        <f t="shared" si="240"/>
        <v>October</v>
      </c>
      <c r="Y1368" t="str">
        <f t="shared" si="241"/>
        <v>2014</v>
      </c>
    </row>
    <row r="1369" spans="1:25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231"/>
        <v>114.26</v>
      </c>
      <c r="P1369" s="8">
        <f t="shared" si="232"/>
        <v>63.477777777777774</v>
      </c>
      <c r="Q1369" t="str">
        <f t="shared" si="233"/>
        <v>music</v>
      </c>
      <c r="R1369" t="str">
        <f t="shared" si="234"/>
        <v>rock</v>
      </c>
      <c r="S1369">
        <f t="shared" si="235"/>
        <v>10</v>
      </c>
      <c r="T1369">
        <f t="shared" si="236"/>
        <v>6</v>
      </c>
      <c r="U1369">
        <f t="shared" si="237"/>
        <v>4</v>
      </c>
      <c r="V1369" s="12">
        <f t="shared" si="238"/>
        <v>42292.002893518518</v>
      </c>
      <c r="W1369" s="12">
        <f t="shared" si="239"/>
        <v>42322.044560185182</v>
      </c>
      <c r="X1369" s="17" t="str">
        <f t="shared" si="240"/>
        <v>October</v>
      </c>
      <c r="Y1369" t="str">
        <f t="shared" si="241"/>
        <v>2015</v>
      </c>
    </row>
    <row r="1370" spans="1:25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231"/>
        <v>110.7</v>
      </c>
      <c r="P1370" s="8">
        <f t="shared" si="232"/>
        <v>63.620689655172413</v>
      </c>
      <c r="Q1370" t="str">
        <f t="shared" si="233"/>
        <v>music</v>
      </c>
      <c r="R1370" t="str">
        <f t="shared" si="234"/>
        <v>rock</v>
      </c>
      <c r="S1370">
        <f t="shared" si="235"/>
        <v>10</v>
      </c>
      <c r="T1370">
        <f t="shared" si="236"/>
        <v>6</v>
      </c>
      <c r="U1370">
        <f t="shared" si="237"/>
        <v>4</v>
      </c>
      <c r="V1370" s="12">
        <f t="shared" si="238"/>
        <v>42146.190902777773</v>
      </c>
      <c r="W1370" s="12">
        <f t="shared" si="239"/>
        <v>42170.190902777773</v>
      </c>
      <c r="X1370" s="17" t="str">
        <f t="shared" si="240"/>
        <v>May</v>
      </c>
      <c r="Y1370" t="str">
        <f t="shared" si="241"/>
        <v>2015</v>
      </c>
    </row>
    <row r="1371" spans="1:25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231"/>
        <v>105.34805315203954</v>
      </c>
      <c r="P1371" s="8">
        <f t="shared" si="232"/>
        <v>83.967068965517228</v>
      </c>
      <c r="Q1371" t="str">
        <f t="shared" si="233"/>
        <v>music</v>
      </c>
      <c r="R1371" t="str">
        <f t="shared" si="234"/>
        <v>rock</v>
      </c>
      <c r="S1371">
        <f t="shared" si="235"/>
        <v>10</v>
      </c>
      <c r="T1371">
        <f t="shared" si="236"/>
        <v>6</v>
      </c>
      <c r="U1371">
        <f t="shared" si="237"/>
        <v>4</v>
      </c>
      <c r="V1371" s="12">
        <f t="shared" si="238"/>
        <v>41710.594282407408</v>
      </c>
      <c r="W1371" s="12">
        <f t="shared" si="239"/>
        <v>41740.594282407408</v>
      </c>
      <c r="X1371" s="17" t="str">
        <f t="shared" si="240"/>
        <v>March</v>
      </c>
      <c r="Y1371" t="str">
        <f t="shared" si="241"/>
        <v>2014</v>
      </c>
    </row>
    <row r="1372" spans="1:25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231"/>
        <v>103.66666666666666</v>
      </c>
      <c r="P1372" s="8">
        <f t="shared" si="232"/>
        <v>77.75</v>
      </c>
      <c r="Q1372" t="str">
        <f t="shared" si="233"/>
        <v>music</v>
      </c>
      <c r="R1372" t="str">
        <f t="shared" si="234"/>
        <v>rock</v>
      </c>
      <c r="S1372">
        <f t="shared" si="235"/>
        <v>10</v>
      </c>
      <c r="T1372">
        <f t="shared" si="236"/>
        <v>6</v>
      </c>
      <c r="U1372">
        <f t="shared" si="237"/>
        <v>4</v>
      </c>
      <c r="V1372" s="12">
        <f t="shared" si="238"/>
        <v>41548.00335648148</v>
      </c>
      <c r="W1372" s="12">
        <f t="shared" si="239"/>
        <v>41563.00335648148</v>
      </c>
      <c r="X1372" s="17" t="str">
        <f t="shared" si="240"/>
        <v>October</v>
      </c>
      <c r="Y1372" t="str">
        <f t="shared" si="241"/>
        <v>2013</v>
      </c>
    </row>
    <row r="1373" spans="1:25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231"/>
        <v>107.08672667523933</v>
      </c>
      <c r="P1373" s="8">
        <f t="shared" si="232"/>
        <v>107.07142857142857</v>
      </c>
      <c r="Q1373" t="str">
        <f t="shared" si="233"/>
        <v>music</v>
      </c>
      <c r="R1373" t="str">
        <f t="shared" si="234"/>
        <v>rock</v>
      </c>
      <c r="S1373">
        <f t="shared" si="235"/>
        <v>10</v>
      </c>
      <c r="T1373">
        <f t="shared" si="236"/>
        <v>6</v>
      </c>
      <c r="U1373">
        <f t="shared" si="237"/>
        <v>4</v>
      </c>
      <c r="V1373" s="12">
        <f t="shared" si="238"/>
        <v>42101.758587962962</v>
      </c>
      <c r="W1373" s="12">
        <f t="shared" si="239"/>
        <v>42131.758587962962</v>
      </c>
      <c r="X1373" s="17" t="str">
        <f t="shared" si="240"/>
        <v>April</v>
      </c>
      <c r="Y1373" t="str">
        <f t="shared" si="241"/>
        <v>2015</v>
      </c>
    </row>
    <row r="1374" spans="1:25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231"/>
        <v>124</v>
      </c>
      <c r="P1374" s="8">
        <f t="shared" si="232"/>
        <v>38.75</v>
      </c>
      <c r="Q1374" t="str">
        <f t="shared" si="233"/>
        <v>music</v>
      </c>
      <c r="R1374" t="str">
        <f t="shared" si="234"/>
        <v>rock</v>
      </c>
      <c r="S1374">
        <f t="shared" si="235"/>
        <v>10</v>
      </c>
      <c r="T1374">
        <f t="shared" si="236"/>
        <v>6</v>
      </c>
      <c r="U1374">
        <f t="shared" si="237"/>
        <v>4</v>
      </c>
      <c r="V1374" s="12">
        <f t="shared" si="238"/>
        <v>41072.739953703705</v>
      </c>
      <c r="W1374" s="12">
        <f t="shared" si="239"/>
        <v>41102.739953703705</v>
      </c>
      <c r="X1374" s="17" t="str">
        <f t="shared" si="240"/>
        <v>June</v>
      </c>
      <c r="Y1374" t="str">
        <f t="shared" si="241"/>
        <v>2012</v>
      </c>
    </row>
    <row r="1375" spans="1:25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231"/>
        <v>105.01</v>
      </c>
      <c r="P1375" s="8">
        <f t="shared" si="232"/>
        <v>201.94230769230768</v>
      </c>
      <c r="Q1375" t="str">
        <f t="shared" si="233"/>
        <v>music</v>
      </c>
      <c r="R1375" t="str">
        <f t="shared" si="234"/>
        <v>rock</v>
      </c>
      <c r="S1375">
        <f t="shared" si="235"/>
        <v>10</v>
      </c>
      <c r="T1375">
        <f t="shared" si="236"/>
        <v>6</v>
      </c>
      <c r="U1375">
        <f t="shared" si="237"/>
        <v>4</v>
      </c>
      <c r="V1375" s="12">
        <f t="shared" si="238"/>
        <v>42704.95177083333</v>
      </c>
      <c r="W1375" s="12">
        <f t="shared" si="239"/>
        <v>42734.95177083333</v>
      </c>
      <c r="X1375" s="17" t="str">
        <f t="shared" si="240"/>
        <v>November</v>
      </c>
      <c r="Y1375" t="str">
        <f t="shared" si="241"/>
        <v>2016</v>
      </c>
    </row>
    <row r="1376" spans="1:25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231"/>
        <v>189.46666666666667</v>
      </c>
      <c r="P1376" s="8">
        <f t="shared" si="232"/>
        <v>43.060606060606062</v>
      </c>
      <c r="Q1376" t="str">
        <f t="shared" si="233"/>
        <v>music</v>
      </c>
      <c r="R1376" t="str">
        <f t="shared" si="234"/>
        <v>rock</v>
      </c>
      <c r="S1376">
        <f t="shared" si="235"/>
        <v>10</v>
      </c>
      <c r="T1376">
        <f t="shared" si="236"/>
        <v>6</v>
      </c>
      <c r="U1376">
        <f t="shared" si="237"/>
        <v>4</v>
      </c>
      <c r="V1376" s="12">
        <f t="shared" si="238"/>
        <v>42424.161898148144</v>
      </c>
      <c r="W1376" s="12">
        <f t="shared" si="239"/>
        <v>42454.12023148148</v>
      </c>
      <c r="X1376" s="17" t="str">
        <f t="shared" si="240"/>
        <v>February</v>
      </c>
      <c r="Y1376" t="str">
        <f t="shared" si="241"/>
        <v>2016</v>
      </c>
    </row>
    <row r="1377" spans="1:25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231"/>
        <v>171.32499999999999</v>
      </c>
      <c r="P1377" s="8">
        <f t="shared" si="232"/>
        <v>62.871559633027523</v>
      </c>
      <c r="Q1377" t="str">
        <f t="shared" si="233"/>
        <v>music</v>
      </c>
      <c r="R1377" t="str">
        <f t="shared" si="234"/>
        <v>rock</v>
      </c>
      <c r="S1377">
        <f t="shared" si="235"/>
        <v>10</v>
      </c>
      <c r="T1377">
        <f t="shared" si="236"/>
        <v>6</v>
      </c>
      <c r="U1377">
        <f t="shared" si="237"/>
        <v>4</v>
      </c>
      <c r="V1377" s="12">
        <f t="shared" si="238"/>
        <v>42720.066192129627</v>
      </c>
      <c r="W1377" s="12">
        <f t="shared" si="239"/>
        <v>42750.066192129627</v>
      </c>
      <c r="X1377" s="17" t="str">
        <f t="shared" si="240"/>
        <v>December</v>
      </c>
      <c r="Y1377" t="str">
        <f t="shared" si="241"/>
        <v>2016</v>
      </c>
    </row>
    <row r="1378" spans="1:25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231"/>
        <v>252.48648648648651</v>
      </c>
      <c r="P1378" s="8">
        <f t="shared" si="232"/>
        <v>55.607142857142854</v>
      </c>
      <c r="Q1378" t="str">
        <f t="shared" si="233"/>
        <v>music</v>
      </c>
      <c r="R1378" t="str">
        <f t="shared" si="234"/>
        <v>rock</v>
      </c>
      <c r="S1378">
        <f t="shared" si="235"/>
        <v>10</v>
      </c>
      <c r="T1378">
        <f t="shared" si="236"/>
        <v>6</v>
      </c>
      <c r="U1378">
        <f t="shared" si="237"/>
        <v>4</v>
      </c>
      <c r="V1378" s="12">
        <f t="shared" si="238"/>
        <v>42677.669050925921</v>
      </c>
      <c r="W1378" s="12">
        <f t="shared" si="239"/>
        <v>42707.710717592592</v>
      </c>
      <c r="X1378" s="17" t="str">
        <f t="shared" si="240"/>
        <v>November</v>
      </c>
      <c r="Y1378" t="str">
        <f t="shared" si="241"/>
        <v>2016</v>
      </c>
    </row>
    <row r="1379" spans="1:25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231"/>
        <v>116.15384615384616</v>
      </c>
      <c r="P1379" s="8">
        <f t="shared" si="232"/>
        <v>48.70967741935484</v>
      </c>
      <c r="Q1379" t="str">
        <f t="shared" si="233"/>
        <v>music</v>
      </c>
      <c r="R1379" t="str">
        <f t="shared" si="234"/>
        <v>rock</v>
      </c>
      <c r="S1379">
        <f t="shared" si="235"/>
        <v>10</v>
      </c>
      <c r="T1379">
        <f t="shared" si="236"/>
        <v>6</v>
      </c>
      <c r="U1379">
        <f t="shared" si="237"/>
        <v>4</v>
      </c>
      <c r="V1379" s="12">
        <f t="shared" si="238"/>
        <v>42747.219560185185</v>
      </c>
      <c r="W1379" s="12">
        <f t="shared" si="239"/>
        <v>42769.174305555556</v>
      </c>
      <c r="X1379" s="17" t="str">
        <f t="shared" si="240"/>
        <v>January</v>
      </c>
      <c r="Y1379" t="str">
        <f t="shared" si="241"/>
        <v>2017</v>
      </c>
    </row>
    <row r="1380" spans="1:25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231"/>
        <v>203.35000000000002</v>
      </c>
      <c r="P1380" s="8">
        <f t="shared" si="232"/>
        <v>30.578947368421051</v>
      </c>
      <c r="Q1380" t="str">
        <f t="shared" si="233"/>
        <v>music</v>
      </c>
      <c r="R1380" t="str">
        <f t="shared" si="234"/>
        <v>rock</v>
      </c>
      <c r="S1380">
        <f t="shared" si="235"/>
        <v>10</v>
      </c>
      <c r="T1380">
        <f t="shared" si="236"/>
        <v>6</v>
      </c>
      <c r="U1380">
        <f t="shared" si="237"/>
        <v>4</v>
      </c>
      <c r="V1380" s="12">
        <f t="shared" si="238"/>
        <v>42568.759374999994</v>
      </c>
      <c r="W1380" s="12">
        <f t="shared" si="239"/>
        <v>42583.759374999994</v>
      </c>
      <c r="X1380" s="17" t="str">
        <f t="shared" si="240"/>
        <v>July</v>
      </c>
      <c r="Y1380" t="str">
        <f t="shared" si="241"/>
        <v>2016</v>
      </c>
    </row>
    <row r="1381" spans="1:25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231"/>
        <v>111.60000000000001</v>
      </c>
      <c r="P1381" s="8">
        <f t="shared" si="232"/>
        <v>73.907284768211923</v>
      </c>
      <c r="Q1381" t="str">
        <f t="shared" si="233"/>
        <v>music</v>
      </c>
      <c r="R1381" t="str">
        <f t="shared" si="234"/>
        <v>rock</v>
      </c>
      <c r="S1381">
        <f t="shared" si="235"/>
        <v>10</v>
      </c>
      <c r="T1381">
        <f t="shared" si="236"/>
        <v>6</v>
      </c>
      <c r="U1381">
        <f t="shared" si="237"/>
        <v>4</v>
      </c>
      <c r="V1381" s="12">
        <f t="shared" si="238"/>
        <v>42130.491620370376</v>
      </c>
      <c r="W1381" s="12">
        <f t="shared" si="239"/>
        <v>42160.491620370376</v>
      </c>
      <c r="X1381" s="17" t="str">
        <f t="shared" si="240"/>
        <v>May</v>
      </c>
      <c r="Y1381" t="str">
        <f t="shared" si="241"/>
        <v>2015</v>
      </c>
    </row>
    <row r="1382" spans="1:25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231"/>
        <v>424</v>
      </c>
      <c r="P1382" s="8">
        <f t="shared" si="232"/>
        <v>21.2</v>
      </c>
      <c r="Q1382" t="str">
        <f t="shared" si="233"/>
        <v>music</v>
      </c>
      <c r="R1382" t="str">
        <f t="shared" si="234"/>
        <v>rock</v>
      </c>
      <c r="S1382">
        <f t="shared" si="235"/>
        <v>10</v>
      </c>
      <c r="T1382">
        <f t="shared" si="236"/>
        <v>6</v>
      </c>
      <c r="U1382">
        <f t="shared" si="237"/>
        <v>4</v>
      </c>
      <c r="V1382" s="12">
        <f t="shared" si="238"/>
        <v>42141.762800925921</v>
      </c>
      <c r="W1382" s="12">
        <f t="shared" si="239"/>
        <v>42164.083333333328</v>
      </c>
      <c r="X1382" s="17" t="str">
        <f t="shared" si="240"/>
        <v>May</v>
      </c>
      <c r="Y1382" t="str">
        <f t="shared" si="241"/>
        <v>2015</v>
      </c>
    </row>
    <row r="1383" spans="1:25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231"/>
        <v>107.1</v>
      </c>
      <c r="P1383" s="8">
        <f t="shared" si="232"/>
        <v>73.356164383561648</v>
      </c>
      <c r="Q1383" t="str">
        <f t="shared" si="233"/>
        <v>music</v>
      </c>
      <c r="R1383" t="str">
        <f t="shared" si="234"/>
        <v>rock</v>
      </c>
      <c r="S1383">
        <f t="shared" si="235"/>
        <v>10</v>
      </c>
      <c r="T1383">
        <f t="shared" si="236"/>
        <v>6</v>
      </c>
      <c r="U1383">
        <f t="shared" si="237"/>
        <v>4</v>
      </c>
      <c r="V1383" s="12">
        <f t="shared" si="238"/>
        <v>42703.214409722219</v>
      </c>
      <c r="W1383" s="12">
        <f t="shared" si="239"/>
        <v>42733.214409722219</v>
      </c>
      <c r="X1383" s="17" t="str">
        <f t="shared" si="240"/>
        <v>November</v>
      </c>
      <c r="Y1383" t="str">
        <f t="shared" si="241"/>
        <v>2016</v>
      </c>
    </row>
    <row r="1384" spans="1:25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231"/>
        <v>104.3625</v>
      </c>
      <c r="P1384" s="8">
        <f t="shared" si="232"/>
        <v>56.412162162162161</v>
      </c>
      <c r="Q1384" t="str">
        <f t="shared" si="233"/>
        <v>music</v>
      </c>
      <c r="R1384" t="str">
        <f t="shared" si="234"/>
        <v>rock</v>
      </c>
      <c r="S1384">
        <f t="shared" si="235"/>
        <v>10</v>
      </c>
      <c r="T1384">
        <f t="shared" si="236"/>
        <v>6</v>
      </c>
      <c r="U1384">
        <f t="shared" si="237"/>
        <v>4</v>
      </c>
      <c r="V1384" s="12">
        <f t="shared" si="238"/>
        <v>41370.800185185188</v>
      </c>
      <c r="W1384" s="12">
        <f t="shared" si="239"/>
        <v>41400.800185185188</v>
      </c>
      <c r="X1384" s="17" t="str">
        <f t="shared" si="240"/>
        <v>April</v>
      </c>
      <c r="Y1384" t="str">
        <f t="shared" si="241"/>
        <v>2013</v>
      </c>
    </row>
    <row r="1385" spans="1:25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231"/>
        <v>212.40909090909091</v>
      </c>
      <c r="P1385" s="8">
        <f t="shared" si="232"/>
        <v>50.247311827956992</v>
      </c>
      <c r="Q1385" t="str">
        <f t="shared" si="233"/>
        <v>music</v>
      </c>
      <c r="R1385" t="str">
        <f t="shared" si="234"/>
        <v>rock</v>
      </c>
      <c r="S1385">
        <f t="shared" si="235"/>
        <v>10</v>
      </c>
      <c r="T1385">
        <f t="shared" si="236"/>
        <v>6</v>
      </c>
      <c r="U1385">
        <f t="shared" si="237"/>
        <v>4</v>
      </c>
      <c r="V1385" s="12">
        <f t="shared" si="238"/>
        <v>42707.074976851851</v>
      </c>
      <c r="W1385" s="12">
        <f t="shared" si="239"/>
        <v>42727.074976851851</v>
      </c>
      <c r="X1385" s="17" t="str">
        <f t="shared" si="240"/>
        <v>December</v>
      </c>
      <c r="Y1385" t="str">
        <f t="shared" si="241"/>
        <v>2016</v>
      </c>
    </row>
    <row r="1386" spans="1:25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231"/>
        <v>124.08571428571429</v>
      </c>
      <c r="P1386" s="8">
        <f t="shared" si="232"/>
        <v>68.936507936507937</v>
      </c>
      <c r="Q1386" t="str">
        <f t="shared" si="233"/>
        <v>music</v>
      </c>
      <c r="R1386" t="str">
        <f t="shared" si="234"/>
        <v>rock</v>
      </c>
      <c r="S1386">
        <f t="shared" si="235"/>
        <v>10</v>
      </c>
      <c r="T1386">
        <f t="shared" si="236"/>
        <v>6</v>
      </c>
      <c r="U1386">
        <f t="shared" si="237"/>
        <v>4</v>
      </c>
      <c r="V1386" s="12">
        <f t="shared" si="238"/>
        <v>42160.735208333332</v>
      </c>
      <c r="W1386" s="12">
        <f t="shared" si="239"/>
        <v>42190.735208333332</v>
      </c>
      <c r="X1386" s="17" t="str">
        <f t="shared" si="240"/>
        <v>June</v>
      </c>
      <c r="Y1386" t="str">
        <f t="shared" si="241"/>
        <v>2015</v>
      </c>
    </row>
    <row r="1387" spans="1:25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231"/>
        <v>110.406125</v>
      </c>
      <c r="P1387" s="8">
        <f t="shared" si="232"/>
        <v>65.914104477611943</v>
      </c>
      <c r="Q1387" t="str">
        <f t="shared" si="233"/>
        <v>music</v>
      </c>
      <c r="R1387" t="str">
        <f t="shared" si="234"/>
        <v>rock</v>
      </c>
      <c r="S1387">
        <f t="shared" si="235"/>
        <v>10</v>
      </c>
      <c r="T1387">
        <f t="shared" si="236"/>
        <v>6</v>
      </c>
      <c r="U1387">
        <f t="shared" si="237"/>
        <v>4</v>
      </c>
      <c r="V1387" s="12">
        <f t="shared" si="238"/>
        <v>42433.688900462963</v>
      </c>
      <c r="W1387" s="12">
        <f t="shared" si="239"/>
        <v>42489.507638888885</v>
      </c>
      <c r="X1387" s="17" t="str">
        <f t="shared" si="240"/>
        <v>March</v>
      </c>
      <c r="Y1387" t="str">
        <f t="shared" si="241"/>
        <v>2016</v>
      </c>
    </row>
    <row r="1388" spans="1:25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231"/>
        <v>218.75</v>
      </c>
      <c r="P1388" s="8">
        <f t="shared" si="232"/>
        <v>62.5</v>
      </c>
      <c r="Q1388" t="str">
        <f t="shared" si="233"/>
        <v>music</v>
      </c>
      <c r="R1388" t="str">
        <f t="shared" si="234"/>
        <v>rock</v>
      </c>
      <c r="S1388">
        <f t="shared" si="235"/>
        <v>10</v>
      </c>
      <c r="T1388">
        <f t="shared" si="236"/>
        <v>6</v>
      </c>
      <c r="U1388">
        <f t="shared" si="237"/>
        <v>4</v>
      </c>
      <c r="V1388" s="12">
        <f t="shared" si="238"/>
        <v>42184.646863425922</v>
      </c>
      <c r="W1388" s="12">
        <f t="shared" si="239"/>
        <v>42214.646863425922</v>
      </c>
      <c r="X1388" s="17" t="str">
        <f t="shared" si="240"/>
        <v>June</v>
      </c>
      <c r="Y1388" t="str">
        <f t="shared" si="241"/>
        <v>2015</v>
      </c>
    </row>
    <row r="1389" spans="1:25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231"/>
        <v>136.625</v>
      </c>
      <c r="P1389" s="8">
        <f t="shared" si="232"/>
        <v>70.064102564102569</v>
      </c>
      <c r="Q1389" t="str">
        <f t="shared" si="233"/>
        <v>music</v>
      </c>
      <c r="R1389" t="str">
        <f t="shared" si="234"/>
        <v>rock</v>
      </c>
      <c r="S1389">
        <f t="shared" si="235"/>
        <v>10</v>
      </c>
      <c r="T1389">
        <f t="shared" si="236"/>
        <v>6</v>
      </c>
      <c r="U1389">
        <f t="shared" si="237"/>
        <v>4</v>
      </c>
      <c r="V1389" s="12">
        <f t="shared" si="238"/>
        <v>42126.92123842593</v>
      </c>
      <c r="W1389" s="12">
        <f t="shared" si="239"/>
        <v>42158.1875</v>
      </c>
      <c r="X1389" s="17" t="str">
        <f t="shared" si="240"/>
        <v>May</v>
      </c>
      <c r="Y1389" t="str">
        <f t="shared" si="241"/>
        <v>2015</v>
      </c>
    </row>
    <row r="1390" spans="1:25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231"/>
        <v>134.8074</v>
      </c>
      <c r="P1390" s="8">
        <f t="shared" si="232"/>
        <v>60.181874999999998</v>
      </c>
      <c r="Q1390" t="str">
        <f t="shared" si="233"/>
        <v>music</v>
      </c>
      <c r="R1390" t="str">
        <f t="shared" si="234"/>
        <v>rock</v>
      </c>
      <c r="S1390">
        <f t="shared" si="235"/>
        <v>10</v>
      </c>
      <c r="T1390">
        <f t="shared" si="236"/>
        <v>6</v>
      </c>
      <c r="U1390">
        <f t="shared" si="237"/>
        <v>4</v>
      </c>
      <c r="V1390" s="12">
        <f t="shared" si="238"/>
        <v>42634.614780092597</v>
      </c>
      <c r="W1390" s="12">
        <f t="shared" si="239"/>
        <v>42660.676388888889</v>
      </c>
      <c r="X1390" s="17" t="str">
        <f t="shared" si="240"/>
        <v>September</v>
      </c>
      <c r="Y1390" t="str">
        <f t="shared" si="241"/>
        <v>2016</v>
      </c>
    </row>
    <row r="1391" spans="1:25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231"/>
        <v>145.4</v>
      </c>
      <c r="P1391" s="8">
        <f t="shared" si="232"/>
        <v>21.382352941176471</v>
      </c>
      <c r="Q1391" t="str">
        <f t="shared" si="233"/>
        <v>music</v>
      </c>
      <c r="R1391" t="str">
        <f t="shared" si="234"/>
        <v>rock</v>
      </c>
      <c r="S1391">
        <f t="shared" si="235"/>
        <v>10</v>
      </c>
      <c r="T1391">
        <f t="shared" si="236"/>
        <v>6</v>
      </c>
      <c r="U1391">
        <f t="shared" si="237"/>
        <v>4</v>
      </c>
      <c r="V1391" s="12">
        <f t="shared" si="238"/>
        <v>42565.480983796297</v>
      </c>
      <c r="W1391" s="12">
        <f t="shared" si="239"/>
        <v>42595.480983796297</v>
      </c>
      <c r="X1391" s="17" t="str">
        <f t="shared" si="240"/>
        <v>July</v>
      </c>
      <c r="Y1391" t="str">
        <f t="shared" si="241"/>
        <v>2016</v>
      </c>
    </row>
    <row r="1392" spans="1:25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231"/>
        <v>109.10714285714285</v>
      </c>
      <c r="P1392" s="8">
        <f t="shared" si="232"/>
        <v>160.78947368421052</v>
      </c>
      <c r="Q1392" t="str">
        <f t="shared" si="233"/>
        <v>music</v>
      </c>
      <c r="R1392" t="str">
        <f t="shared" si="234"/>
        <v>rock</v>
      </c>
      <c r="S1392">
        <f t="shared" si="235"/>
        <v>10</v>
      </c>
      <c r="T1392">
        <f t="shared" si="236"/>
        <v>6</v>
      </c>
      <c r="U1392">
        <f t="shared" si="237"/>
        <v>4</v>
      </c>
      <c r="V1392" s="12">
        <f t="shared" si="238"/>
        <v>42087.803310185183</v>
      </c>
      <c r="W1392" s="12">
        <f t="shared" si="239"/>
        <v>42121.716666666667</v>
      </c>
      <c r="X1392" s="17" t="str">
        <f t="shared" si="240"/>
        <v>March</v>
      </c>
      <c r="Y1392" t="str">
        <f t="shared" si="241"/>
        <v>2015</v>
      </c>
    </row>
    <row r="1393" spans="1:25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231"/>
        <v>110.2</v>
      </c>
      <c r="P1393" s="8">
        <f t="shared" si="232"/>
        <v>42.384615384615387</v>
      </c>
      <c r="Q1393" t="str">
        <f t="shared" si="233"/>
        <v>music</v>
      </c>
      <c r="R1393" t="str">
        <f t="shared" si="234"/>
        <v>rock</v>
      </c>
      <c r="S1393">
        <f t="shared" si="235"/>
        <v>10</v>
      </c>
      <c r="T1393">
        <f t="shared" si="236"/>
        <v>6</v>
      </c>
      <c r="U1393">
        <f t="shared" si="237"/>
        <v>4</v>
      </c>
      <c r="V1393" s="12">
        <f t="shared" si="238"/>
        <v>42193.650671296295</v>
      </c>
      <c r="W1393" s="12">
        <f t="shared" si="239"/>
        <v>42238.207638888889</v>
      </c>
      <c r="X1393" s="17" t="str">
        <f t="shared" si="240"/>
        <v>July</v>
      </c>
      <c r="Y1393" t="str">
        <f t="shared" si="241"/>
        <v>2015</v>
      </c>
    </row>
    <row r="1394" spans="1:25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231"/>
        <v>113.64000000000001</v>
      </c>
      <c r="P1394" s="8">
        <f t="shared" si="232"/>
        <v>27.317307692307693</v>
      </c>
      <c r="Q1394" t="str">
        <f t="shared" si="233"/>
        <v>music</v>
      </c>
      <c r="R1394" t="str">
        <f t="shared" si="234"/>
        <v>rock</v>
      </c>
      <c r="S1394">
        <f t="shared" si="235"/>
        <v>10</v>
      </c>
      <c r="T1394">
        <f t="shared" si="236"/>
        <v>6</v>
      </c>
      <c r="U1394">
        <f t="shared" si="237"/>
        <v>4</v>
      </c>
      <c r="V1394" s="12">
        <f t="shared" si="238"/>
        <v>42401.154930555553</v>
      </c>
      <c r="W1394" s="12">
        <f t="shared" si="239"/>
        <v>42432.154930555553</v>
      </c>
      <c r="X1394" s="17" t="str">
        <f t="shared" si="240"/>
        <v>February</v>
      </c>
      <c r="Y1394" t="str">
        <f t="shared" si="241"/>
        <v>2016</v>
      </c>
    </row>
    <row r="1395" spans="1:25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231"/>
        <v>102.35000000000001</v>
      </c>
      <c r="P1395" s="8">
        <f t="shared" si="232"/>
        <v>196.82692307692307</v>
      </c>
      <c r="Q1395" t="str">
        <f t="shared" si="233"/>
        <v>music</v>
      </c>
      <c r="R1395" t="str">
        <f t="shared" si="234"/>
        <v>rock</v>
      </c>
      <c r="S1395">
        <f t="shared" si="235"/>
        <v>10</v>
      </c>
      <c r="T1395">
        <f t="shared" si="236"/>
        <v>6</v>
      </c>
      <c r="U1395">
        <f t="shared" si="237"/>
        <v>4</v>
      </c>
      <c r="V1395" s="12">
        <f t="shared" si="238"/>
        <v>42553.681979166664</v>
      </c>
      <c r="W1395" s="12">
        <f t="shared" si="239"/>
        <v>42583.681979166664</v>
      </c>
      <c r="X1395" s="17" t="str">
        <f t="shared" si="240"/>
        <v>July</v>
      </c>
      <c r="Y1395" t="str">
        <f t="shared" si="241"/>
        <v>2016</v>
      </c>
    </row>
    <row r="1396" spans="1:25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231"/>
        <v>122.13333333333334</v>
      </c>
      <c r="P1396" s="8">
        <f t="shared" si="232"/>
        <v>53.882352941176471</v>
      </c>
      <c r="Q1396" t="str">
        <f t="shared" si="233"/>
        <v>music</v>
      </c>
      <c r="R1396" t="str">
        <f t="shared" si="234"/>
        <v>rock</v>
      </c>
      <c r="S1396">
        <f t="shared" si="235"/>
        <v>10</v>
      </c>
      <c r="T1396">
        <f t="shared" si="236"/>
        <v>6</v>
      </c>
      <c r="U1396">
        <f t="shared" si="237"/>
        <v>4</v>
      </c>
      <c r="V1396" s="12">
        <f t="shared" si="238"/>
        <v>42752.144976851851</v>
      </c>
      <c r="W1396" s="12">
        <f t="shared" si="239"/>
        <v>42795.125</v>
      </c>
      <c r="X1396" s="17" t="str">
        <f t="shared" si="240"/>
        <v>January</v>
      </c>
      <c r="Y1396" t="str">
        <f t="shared" si="241"/>
        <v>2017</v>
      </c>
    </row>
    <row r="1397" spans="1:25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231"/>
        <v>111.88571428571427</v>
      </c>
      <c r="P1397" s="8">
        <f t="shared" si="232"/>
        <v>47.756097560975611</v>
      </c>
      <c r="Q1397" t="str">
        <f t="shared" si="233"/>
        <v>music</v>
      </c>
      <c r="R1397" t="str">
        <f t="shared" si="234"/>
        <v>rock</v>
      </c>
      <c r="S1397">
        <f t="shared" si="235"/>
        <v>10</v>
      </c>
      <c r="T1397">
        <f t="shared" si="236"/>
        <v>6</v>
      </c>
      <c r="U1397">
        <f t="shared" si="237"/>
        <v>4</v>
      </c>
      <c r="V1397" s="12">
        <f t="shared" si="238"/>
        <v>42719.90834490741</v>
      </c>
      <c r="W1397" s="12">
        <f t="shared" si="239"/>
        <v>42749.90834490741</v>
      </c>
      <c r="X1397" s="17" t="str">
        <f t="shared" si="240"/>
        <v>December</v>
      </c>
      <c r="Y1397" t="str">
        <f t="shared" si="241"/>
        <v>2016</v>
      </c>
    </row>
    <row r="1398" spans="1:25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231"/>
        <v>107.3</v>
      </c>
      <c r="P1398" s="8">
        <f t="shared" si="232"/>
        <v>88.191780821917803</v>
      </c>
      <c r="Q1398" t="str">
        <f t="shared" si="233"/>
        <v>music</v>
      </c>
      <c r="R1398" t="str">
        <f t="shared" si="234"/>
        <v>rock</v>
      </c>
      <c r="S1398">
        <f t="shared" si="235"/>
        <v>10</v>
      </c>
      <c r="T1398">
        <f t="shared" si="236"/>
        <v>6</v>
      </c>
      <c r="U1398">
        <f t="shared" si="237"/>
        <v>4</v>
      </c>
      <c r="V1398" s="12">
        <f t="shared" si="238"/>
        <v>42018.99863425926</v>
      </c>
      <c r="W1398" s="12">
        <f t="shared" si="239"/>
        <v>42048.99863425926</v>
      </c>
      <c r="X1398" s="17" t="str">
        <f t="shared" si="240"/>
        <v>January</v>
      </c>
      <c r="Y1398" t="str">
        <f t="shared" si="241"/>
        <v>2015</v>
      </c>
    </row>
    <row r="1399" spans="1:25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231"/>
        <v>113.85000000000001</v>
      </c>
      <c r="P1399" s="8">
        <f t="shared" si="232"/>
        <v>72.056962025316452</v>
      </c>
      <c r="Q1399" t="str">
        <f t="shared" si="233"/>
        <v>music</v>
      </c>
      <c r="R1399" t="str">
        <f t="shared" si="234"/>
        <v>rock</v>
      </c>
      <c r="S1399">
        <f t="shared" si="235"/>
        <v>10</v>
      </c>
      <c r="T1399">
        <f t="shared" si="236"/>
        <v>6</v>
      </c>
      <c r="U1399">
        <f t="shared" si="237"/>
        <v>4</v>
      </c>
      <c r="V1399" s="12">
        <f t="shared" si="238"/>
        <v>42640.917939814812</v>
      </c>
      <c r="W1399" s="12">
        <f t="shared" si="239"/>
        <v>42670.888194444444</v>
      </c>
      <c r="X1399" s="17" t="str">
        <f t="shared" si="240"/>
        <v>September</v>
      </c>
      <c r="Y1399" t="str">
        <f t="shared" si="241"/>
        <v>2016</v>
      </c>
    </row>
    <row r="1400" spans="1:25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231"/>
        <v>109.68181818181819</v>
      </c>
      <c r="P1400" s="8">
        <f t="shared" si="232"/>
        <v>74.246153846153845</v>
      </c>
      <c r="Q1400" t="str">
        <f t="shared" si="233"/>
        <v>music</v>
      </c>
      <c r="R1400" t="str">
        <f t="shared" si="234"/>
        <v>rock</v>
      </c>
      <c r="S1400">
        <f t="shared" si="235"/>
        <v>10</v>
      </c>
      <c r="T1400">
        <f t="shared" si="236"/>
        <v>6</v>
      </c>
      <c r="U1400">
        <f t="shared" si="237"/>
        <v>4</v>
      </c>
      <c r="V1400" s="12">
        <f t="shared" si="238"/>
        <v>42526.874236111107</v>
      </c>
      <c r="W1400" s="12">
        <f t="shared" si="239"/>
        <v>42556.874236111107</v>
      </c>
      <c r="X1400" s="17" t="str">
        <f t="shared" si="240"/>
        <v>June</v>
      </c>
      <c r="Y1400" t="str">
        <f t="shared" si="241"/>
        <v>2016</v>
      </c>
    </row>
    <row r="1401" spans="1:25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231"/>
        <v>126.14444444444443</v>
      </c>
      <c r="P1401" s="8">
        <f t="shared" si="232"/>
        <v>61.701086956521742</v>
      </c>
      <c r="Q1401" t="str">
        <f t="shared" si="233"/>
        <v>music</v>
      </c>
      <c r="R1401" t="str">
        <f t="shared" si="234"/>
        <v>rock</v>
      </c>
      <c r="S1401">
        <f t="shared" si="235"/>
        <v>10</v>
      </c>
      <c r="T1401">
        <f t="shared" si="236"/>
        <v>6</v>
      </c>
      <c r="U1401">
        <f t="shared" si="237"/>
        <v>4</v>
      </c>
      <c r="V1401" s="12">
        <f t="shared" si="238"/>
        <v>41889.004317129627</v>
      </c>
      <c r="W1401" s="12">
        <f t="shared" si="239"/>
        <v>41919.004317129627</v>
      </c>
      <c r="X1401" s="17" t="str">
        <f t="shared" si="240"/>
        <v>September</v>
      </c>
      <c r="Y1401" t="str">
        <f t="shared" si="241"/>
        <v>2014</v>
      </c>
    </row>
    <row r="1402" spans="1:25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231"/>
        <v>167.42857142857144</v>
      </c>
      <c r="P1402" s="8">
        <f t="shared" si="232"/>
        <v>17.235294117647058</v>
      </c>
      <c r="Q1402" t="str">
        <f t="shared" si="233"/>
        <v>music</v>
      </c>
      <c r="R1402" t="str">
        <f t="shared" si="234"/>
        <v>rock</v>
      </c>
      <c r="S1402">
        <f t="shared" si="235"/>
        <v>10</v>
      </c>
      <c r="T1402">
        <f t="shared" si="236"/>
        <v>6</v>
      </c>
      <c r="U1402">
        <f t="shared" si="237"/>
        <v>4</v>
      </c>
      <c r="V1402" s="12">
        <f t="shared" si="238"/>
        <v>42498.341122685189</v>
      </c>
      <c r="W1402" s="12">
        <f t="shared" si="239"/>
        <v>42533.229166666672</v>
      </c>
      <c r="X1402" s="17" t="str">
        <f t="shared" si="240"/>
        <v>May</v>
      </c>
      <c r="Y1402" t="str">
        <f t="shared" si="241"/>
        <v>2016</v>
      </c>
    </row>
    <row r="1403" spans="1:25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231"/>
        <v>496.52000000000004</v>
      </c>
      <c r="P1403" s="8">
        <f t="shared" si="232"/>
        <v>51.720833333333331</v>
      </c>
      <c r="Q1403" t="str">
        <f t="shared" si="233"/>
        <v>music</v>
      </c>
      <c r="R1403" t="str">
        <f t="shared" si="234"/>
        <v>rock</v>
      </c>
      <c r="S1403">
        <f t="shared" si="235"/>
        <v>10</v>
      </c>
      <c r="T1403">
        <f t="shared" si="236"/>
        <v>6</v>
      </c>
      <c r="U1403">
        <f t="shared" si="237"/>
        <v>4</v>
      </c>
      <c r="V1403" s="12">
        <f t="shared" si="238"/>
        <v>41399.99622685185</v>
      </c>
      <c r="W1403" s="12">
        <f t="shared" si="239"/>
        <v>41420.99622685185</v>
      </c>
      <c r="X1403" s="17" t="str">
        <f t="shared" si="240"/>
        <v>May</v>
      </c>
      <c r="Y1403" t="str">
        <f t="shared" si="241"/>
        <v>2013</v>
      </c>
    </row>
    <row r="1404" spans="1:25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231"/>
        <v>109.16</v>
      </c>
      <c r="P1404" s="8">
        <f t="shared" si="232"/>
        <v>24.150442477876105</v>
      </c>
      <c r="Q1404" t="str">
        <f t="shared" si="233"/>
        <v>music</v>
      </c>
      <c r="R1404" t="str">
        <f t="shared" si="234"/>
        <v>rock</v>
      </c>
      <c r="S1404">
        <f t="shared" si="235"/>
        <v>10</v>
      </c>
      <c r="T1404">
        <f t="shared" si="236"/>
        <v>6</v>
      </c>
      <c r="U1404">
        <f t="shared" si="237"/>
        <v>4</v>
      </c>
      <c r="V1404" s="12">
        <f t="shared" si="238"/>
        <v>42065.053368055553</v>
      </c>
      <c r="W1404" s="12">
        <f t="shared" si="239"/>
        <v>42125.011701388896</v>
      </c>
      <c r="X1404" s="17" t="str">
        <f t="shared" si="240"/>
        <v>March</v>
      </c>
      <c r="Y1404" t="str">
        <f t="shared" si="241"/>
        <v>2015</v>
      </c>
    </row>
    <row r="1405" spans="1:25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231"/>
        <v>102.57499999999999</v>
      </c>
      <c r="P1405" s="8">
        <f t="shared" si="232"/>
        <v>62.166666666666664</v>
      </c>
      <c r="Q1405" t="str">
        <f t="shared" si="233"/>
        <v>music</v>
      </c>
      <c r="R1405" t="str">
        <f t="shared" si="234"/>
        <v>rock</v>
      </c>
      <c r="S1405">
        <f t="shared" si="235"/>
        <v>10</v>
      </c>
      <c r="T1405">
        <f t="shared" si="236"/>
        <v>6</v>
      </c>
      <c r="U1405">
        <f t="shared" si="237"/>
        <v>4</v>
      </c>
      <c r="V1405" s="12">
        <f t="shared" si="238"/>
        <v>41451.062905092593</v>
      </c>
      <c r="W1405" s="12">
        <f t="shared" si="239"/>
        <v>41481.062905092593</v>
      </c>
      <c r="X1405" s="17" t="str">
        <f t="shared" si="240"/>
        <v>June</v>
      </c>
      <c r="Y1405" t="str">
        <f t="shared" si="241"/>
        <v>2013</v>
      </c>
    </row>
    <row r="1406" spans="1:25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231"/>
        <v>1.6620689655172414</v>
      </c>
      <c r="P1406" s="8">
        <f t="shared" si="232"/>
        <v>48.2</v>
      </c>
      <c r="Q1406" t="str">
        <f t="shared" si="233"/>
        <v>publishing</v>
      </c>
      <c r="R1406" t="str">
        <f t="shared" si="234"/>
        <v>translations</v>
      </c>
      <c r="S1406">
        <f t="shared" si="235"/>
        <v>23</v>
      </c>
      <c r="T1406">
        <f t="shared" si="236"/>
        <v>11</v>
      </c>
      <c r="U1406">
        <f t="shared" si="237"/>
        <v>12</v>
      </c>
      <c r="V1406" s="12">
        <f t="shared" si="238"/>
        <v>42032.510243055556</v>
      </c>
      <c r="W1406" s="12">
        <f t="shared" si="239"/>
        <v>42057.510243055556</v>
      </c>
      <c r="X1406" s="17" t="str">
        <f t="shared" si="240"/>
        <v>January</v>
      </c>
      <c r="Y1406" t="str">
        <f t="shared" si="241"/>
        <v>2015</v>
      </c>
    </row>
    <row r="1407" spans="1:25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231"/>
        <v>0.42</v>
      </c>
      <c r="P1407" s="8">
        <f t="shared" si="232"/>
        <v>6.1764705882352944</v>
      </c>
      <c r="Q1407" t="str">
        <f t="shared" si="233"/>
        <v>publishing</v>
      </c>
      <c r="R1407" t="str">
        <f t="shared" si="234"/>
        <v>translations</v>
      </c>
      <c r="S1407">
        <f t="shared" si="235"/>
        <v>23</v>
      </c>
      <c r="T1407">
        <f t="shared" si="236"/>
        <v>11</v>
      </c>
      <c r="U1407">
        <f t="shared" si="237"/>
        <v>12</v>
      </c>
      <c r="V1407" s="12">
        <f t="shared" si="238"/>
        <v>41941.680567129632</v>
      </c>
      <c r="W1407" s="12">
        <f t="shared" si="239"/>
        <v>41971.722233796296</v>
      </c>
      <c r="X1407" s="17" t="str">
        <f t="shared" si="240"/>
        <v>October</v>
      </c>
      <c r="Y1407" t="str">
        <f t="shared" si="241"/>
        <v>2014</v>
      </c>
    </row>
    <row r="1408" spans="1:25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231"/>
        <v>0.125</v>
      </c>
      <c r="P1408" s="8">
        <f t="shared" si="232"/>
        <v>5</v>
      </c>
      <c r="Q1408" t="str">
        <f t="shared" si="233"/>
        <v>publishing</v>
      </c>
      <c r="R1408" t="str">
        <f t="shared" si="234"/>
        <v>translations</v>
      </c>
      <c r="S1408">
        <f t="shared" si="235"/>
        <v>23</v>
      </c>
      <c r="T1408">
        <f t="shared" si="236"/>
        <v>11</v>
      </c>
      <c r="U1408">
        <f t="shared" si="237"/>
        <v>12</v>
      </c>
      <c r="V1408" s="12">
        <f t="shared" si="238"/>
        <v>42297.432951388888</v>
      </c>
      <c r="W1408" s="12">
        <f t="shared" si="239"/>
        <v>42350.416666666672</v>
      </c>
      <c r="X1408" s="17" t="str">
        <f t="shared" si="240"/>
        <v>October</v>
      </c>
      <c r="Y1408" t="str">
        <f t="shared" si="241"/>
        <v>2015</v>
      </c>
    </row>
    <row r="1409" spans="1:25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231"/>
        <v>0.5</v>
      </c>
      <c r="P1409" s="8">
        <f t="shared" si="232"/>
        <v>7.5</v>
      </c>
      <c r="Q1409" t="str">
        <f t="shared" si="233"/>
        <v>publishing</v>
      </c>
      <c r="R1409" t="str">
        <f t="shared" si="234"/>
        <v>translations</v>
      </c>
      <c r="S1409">
        <f t="shared" si="235"/>
        <v>23</v>
      </c>
      <c r="T1409">
        <f t="shared" si="236"/>
        <v>11</v>
      </c>
      <c r="U1409">
        <f t="shared" si="237"/>
        <v>12</v>
      </c>
      <c r="V1409" s="12">
        <f t="shared" si="238"/>
        <v>41838.536782407406</v>
      </c>
      <c r="W1409" s="12">
        <f t="shared" si="239"/>
        <v>41863.536782407406</v>
      </c>
      <c r="X1409" s="17" t="str">
        <f t="shared" si="240"/>
        <v>July</v>
      </c>
      <c r="Y1409" t="str">
        <f t="shared" si="241"/>
        <v>2014</v>
      </c>
    </row>
    <row r="1410" spans="1:25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242">E1410/D1410*100</f>
        <v>7.1999999999999993</v>
      </c>
      <c r="P1410" s="8">
        <f t="shared" ref="P1410:P1473" si="243">E1410/L1410</f>
        <v>12</v>
      </c>
      <c r="Q1410" t="str">
        <f t="shared" ref="Q1410:Q1473" si="244">LEFT(N1410,T1410-1)</f>
        <v>publishing</v>
      </c>
      <c r="R1410" t="str">
        <f t="shared" ref="R1410:R1473" si="245">RIGHT(N1410,U1410)</f>
        <v>translations</v>
      </c>
      <c r="S1410">
        <f t="shared" ref="S1410:S1473" si="246">LEN(N1410)</f>
        <v>23</v>
      </c>
      <c r="T1410">
        <f t="shared" ref="T1410:T1473" si="247">FIND("/",N1410)</f>
        <v>11</v>
      </c>
      <c r="U1410">
        <f t="shared" ref="U1410:U1473" si="248">S1410-T1410</f>
        <v>12</v>
      </c>
      <c r="V1410" s="12">
        <f t="shared" ref="V1410:V1473" si="249">(((J1410/60)/60)/24)+DATE(1970,1,1)</f>
        <v>42291.872175925921</v>
      </c>
      <c r="W1410" s="12">
        <f t="shared" ref="W1410:W1473" si="250">(((I1410/60)/60)/24)+DATE(1970,1,1)</f>
        <v>42321.913842592592</v>
      </c>
      <c r="X1410" s="17" t="str">
        <f t="shared" ref="X1410:X1473" si="251">TEXT(V1410,"mmmm")</f>
        <v>October</v>
      </c>
      <c r="Y1410" t="str">
        <f t="shared" ref="Y1410:Y1473" si="252">TEXT(V1410,"yyyy")</f>
        <v>2015</v>
      </c>
    </row>
    <row r="1411" spans="1:25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242"/>
        <v>0</v>
      </c>
      <c r="P1411" s="8" t="e">
        <f t="shared" si="243"/>
        <v>#DIV/0!</v>
      </c>
      <c r="Q1411" t="str">
        <f t="shared" si="244"/>
        <v>publishing</v>
      </c>
      <c r="R1411" t="str">
        <f t="shared" si="245"/>
        <v>translations</v>
      </c>
      <c r="S1411">
        <f t="shared" si="246"/>
        <v>23</v>
      </c>
      <c r="T1411">
        <f t="shared" si="247"/>
        <v>11</v>
      </c>
      <c r="U1411">
        <f t="shared" si="248"/>
        <v>12</v>
      </c>
      <c r="V1411" s="12">
        <f t="shared" si="249"/>
        <v>41945.133506944447</v>
      </c>
      <c r="W1411" s="12">
        <f t="shared" si="250"/>
        <v>42005.175173611111</v>
      </c>
      <c r="X1411" s="17" t="str">
        <f t="shared" si="251"/>
        <v>November</v>
      </c>
      <c r="Y1411" t="str">
        <f t="shared" si="252"/>
        <v>2014</v>
      </c>
    </row>
    <row r="1412" spans="1:25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242"/>
        <v>1.6666666666666666E-2</v>
      </c>
      <c r="P1412" s="8">
        <f t="shared" si="243"/>
        <v>1</v>
      </c>
      <c r="Q1412" t="str">
        <f t="shared" si="244"/>
        <v>publishing</v>
      </c>
      <c r="R1412" t="str">
        <f t="shared" si="245"/>
        <v>translations</v>
      </c>
      <c r="S1412">
        <f t="shared" si="246"/>
        <v>23</v>
      </c>
      <c r="T1412">
        <f t="shared" si="247"/>
        <v>11</v>
      </c>
      <c r="U1412">
        <f t="shared" si="248"/>
        <v>12</v>
      </c>
      <c r="V1412" s="12">
        <f t="shared" si="249"/>
        <v>42479.318518518514</v>
      </c>
      <c r="W1412" s="12">
        <f t="shared" si="250"/>
        <v>42524.318518518514</v>
      </c>
      <c r="X1412" s="17" t="str">
        <f t="shared" si="251"/>
        <v>April</v>
      </c>
      <c r="Y1412" t="str">
        <f t="shared" si="252"/>
        <v>2016</v>
      </c>
    </row>
    <row r="1413" spans="1:25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242"/>
        <v>0.23333333333333336</v>
      </c>
      <c r="P1413" s="8">
        <f t="shared" si="243"/>
        <v>2.3333333333333335</v>
      </c>
      <c r="Q1413" t="str">
        <f t="shared" si="244"/>
        <v>publishing</v>
      </c>
      <c r="R1413" t="str">
        <f t="shared" si="245"/>
        <v>translations</v>
      </c>
      <c r="S1413">
        <f t="shared" si="246"/>
        <v>23</v>
      </c>
      <c r="T1413">
        <f t="shared" si="247"/>
        <v>11</v>
      </c>
      <c r="U1413">
        <f t="shared" si="248"/>
        <v>12</v>
      </c>
      <c r="V1413" s="12">
        <f t="shared" si="249"/>
        <v>42013.059027777781</v>
      </c>
      <c r="W1413" s="12">
        <f t="shared" si="250"/>
        <v>42041.059027777781</v>
      </c>
      <c r="X1413" s="17" t="str">
        <f t="shared" si="251"/>
        <v>January</v>
      </c>
      <c r="Y1413" t="str">
        <f t="shared" si="252"/>
        <v>2015</v>
      </c>
    </row>
    <row r="1414" spans="1:25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242"/>
        <v>4.5714285714285712</v>
      </c>
      <c r="P1414" s="8">
        <f t="shared" si="243"/>
        <v>24.615384615384617</v>
      </c>
      <c r="Q1414" t="str">
        <f t="shared" si="244"/>
        <v>publishing</v>
      </c>
      <c r="R1414" t="str">
        <f t="shared" si="245"/>
        <v>translations</v>
      </c>
      <c r="S1414">
        <f t="shared" si="246"/>
        <v>23</v>
      </c>
      <c r="T1414">
        <f t="shared" si="247"/>
        <v>11</v>
      </c>
      <c r="U1414">
        <f t="shared" si="248"/>
        <v>12</v>
      </c>
      <c r="V1414" s="12">
        <f t="shared" si="249"/>
        <v>41947.063645833332</v>
      </c>
      <c r="W1414" s="12">
        <f t="shared" si="250"/>
        <v>41977.063645833332</v>
      </c>
      <c r="X1414" s="17" t="str">
        <f t="shared" si="251"/>
        <v>November</v>
      </c>
      <c r="Y1414" t="str">
        <f t="shared" si="252"/>
        <v>2014</v>
      </c>
    </row>
    <row r="1415" spans="1:25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242"/>
        <v>5</v>
      </c>
      <c r="P1415" s="8">
        <f t="shared" si="243"/>
        <v>100</v>
      </c>
      <c r="Q1415" t="str">
        <f t="shared" si="244"/>
        <v>publishing</v>
      </c>
      <c r="R1415" t="str">
        <f t="shared" si="245"/>
        <v>translations</v>
      </c>
      <c r="S1415">
        <f t="shared" si="246"/>
        <v>23</v>
      </c>
      <c r="T1415">
        <f t="shared" si="247"/>
        <v>11</v>
      </c>
      <c r="U1415">
        <f t="shared" si="248"/>
        <v>12</v>
      </c>
      <c r="V1415" s="12">
        <f t="shared" si="249"/>
        <v>42360.437152777777</v>
      </c>
      <c r="W1415" s="12">
        <f t="shared" si="250"/>
        <v>42420.437152777777</v>
      </c>
      <c r="X1415" s="17" t="str">
        <f t="shared" si="251"/>
        <v>December</v>
      </c>
      <c r="Y1415" t="str">
        <f t="shared" si="252"/>
        <v>2015</v>
      </c>
    </row>
    <row r="1416" spans="1:25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242"/>
        <v>0.2</v>
      </c>
      <c r="P1416" s="8">
        <f t="shared" si="243"/>
        <v>1</v>
      </c>
      <c r="Q1416" t="str">
        <f t="shared" si="244"/>
        <v>publishing</v>
      </c>
      <c r="R1416" t="str">
        <f t="shared" si="245"/>
        <v>translations</v>
      </c>
      <c r="S1416">
        <f t="shared" si="246"/>
        <v>23</v>
      </c>
      <c r="T1416">
        <f t="shared" si="247"/>
        <v>11</v>
      </c>
      <c r="U1416">
        <f t="shared" si="248"/>
        <v>12</v>
      </c>
      <c r="V1416" s="12">
        <f t="shared" si="249"/>
        <v>42708.25309027778</v>
      </c>
      <c r="W1416" s="12">
        <f t="shared" si="250"/>
        <v>42738.25309027778</v>
      </c>
      <c r="X1416" s="17" t="str">
        <f t="shared" si="251"/>
        <v>December</v>
      </c>
      <c r="Y1416" t="str">
        <f t="shared" si="252"/>
        <v>2016</v>
      </c>
    </row>
    <row r="1417" spans="1:25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242"/>
        <v>18.181818181818183</v>
      </c>
      <c r="P1417" s="8">
        <f t="shared" si="243"/>
        <v>88.888888888888886</v>
      </c>
      <c r="Q1417" t="str">
        <f t="shared" si="244"/>
        <v>publishing</v>
      </c>
      <c r="R1417" t="str">
        <f t="shared" si="245"/>
        <v>translations</v>
      </c>
      <c r="S1417">
        <f t="shared" si="246"/>
        <v>23</v>
      </c>
      <c r="T1417">
        <f t="shared" si="247"/>
        <v>11</v>
      </c>
      <c r="U1417">
        <f t="shared" si="248"/>
        <v>12</v>
      </c>
      <c r="V1417" s="12">
        <f t="shared" si="249"/>
        <v>42192.675821759258</v>
      </c>
      <c r="W1417" s="12">
        <f t="shared" si="250"/>
        <v>42232.675821759258</v>
      </c>
      <c r="X1417" s="17" t="str">
        <f t="shared" si="251"/>
        <v>July</v>
      </c>
      <c r="Y1417" t="str">
        <f t="shared" si="252"/>
        <v>2015</v>
      </c>
    </row>
    <row r="1418" spans="1:25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242"/>
        <v>0</v>
      </c>
      <c r="P1418" s="8" t="e">
        <f t="shared" si="243"/>
        <v>#DIV/0!</v>
      </c>
      <c r="Q1418" t="str">
        <f t="shared" si="244"/>
        <v>publishing</v>
      </c>
      <c r="R1418" t="str">
        <f t="shared" si="245"/>
        <v>translations</v>
      </c>
      <c r="S1418">
        <f t="shared" si="246"/>
        <v>23</v>
      </c>
      <c r="T1418">
        <f t="shared" si="247"/>
        <v>11</v>
      </c>
      <c r="U1418">
        <f t="shared" si="248"/>
        <v>12</v>
      </c>
      <c r="V1418" s="12">
        <f t="shared" si="249"/>
        <v>42299.926145833335</v>
      </c>
      <c r="W1418" s="12">
        <f t="shared" si="250"/>
        <v>42329.967812499999</v>
      </c>
      <c r="X1418" s="17" t="str">
        <f t="shared" si="251"/>
        <v>October</v>
      </c>
      <c r="Y1418" t="str">
        <f t="shared" si="252"/>
        <v>2015</v>
      </c>
    </row>
    <row r="1419" spans="1:25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242"/>
        <v>1.2222222222222223</v>
      </c>
      <c r="P1419" s="8">
        <f t="shared" si="243"/>
        <v>27.5</v>
      </c>
      <c r="Q1419" t="str">
        <f t="shared" si="244"/>
        <v>publishing</v>
      </c>
      <c r="R1419" t="str">
        <f t="shared" si="245"/>
        <v>translations</v>
      </c>
      <c r="S1419">
        <f t="shared" si="246"/>
        <v>23</v>
      </c>
      <c r="T1419">
        <f t="shared" si="247"/>
        <v>11</v>
      </c>
      <c r="U1419">
        <f t="shared" si="248"/>
        <v>12</v>
      </c>
      <c r="V1419" s="12">
        <f t="shared" si="249"/>
        <v>42232.15016203704</v>
      </c>
      <c r="W1419" s="12">
        <f t="shared" si="250"/>
        <v>42262.465972222228</v>
      </c>
      <c r="X1419" s="17" t="str">
        <f t="shared" si="251"/>
        <v>August</v>
      </c>
      <c r="Y1419" t="str">
        <f t="shared" si="252"/>
        <v>2015</v>
      </c>
    </row>
    <row r="1420" spans="1:25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242"/>
        <v>0.2</v>
      </c>
      <c r="P1420" s="8">
        <f t="shared" si="243"/>
        <v>6</v>
      </c>
      <c r="Q1420" t="str">
        <f t="shared" si="244"/>
        <v>publishing</v>
      </c>
      <c r="R1420" t="str">
        <f t="shared" si="245"/>
        <v>translations</v>
      </c>
      <c r="S1420">
        <f t="shared" si="246"/>
        <v>23</v>
      </c>
      <c r="T1420">
        <f t="shared" si="247"/>
        <v>11</v>
      </c>
      <c r="U1420">
        <f t="shared" si="248"/>
        <v>12</v>
      </c>
      <c r="V1420" s="12">
        <f t="shared" si="249"/>
        <v>42395.456412037034</v>
      </c>
      <c r="W1420" s="12">
        <f t="shared" si="250"/>
        <v>42425.456412037034</v>
      </c>
      <c r="X1420" s="17" t="str">
        <f t="shared" si="251"/>
        <v>January</v>
      </c>
      <c r="Y1420" t="str">
        <f t="shared" si="252"/>
        <v>2016</v>
      </c>
    </row>
    <row r="1421" spans="1:25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242"/>
        <v>7.0634920634920633</v>
      </c>
      <c r="P1421" s="8">
        <f t="shared" si="243"/>
        <v>44.5</v>
      </c>
      <c r="Q1421" t="str">
        <f t="shared" si="244"/>
        <v>publishing</v>
      </c>
      <c r="R1421" t="str">
        <f t="shared" si="245"/>
        <v>translations</v>
      </c>
      <c r="S1421">
        <f t="shared" si="246"/>
        <v>23</v>
      </c>
      <c r="T1421">
        <f t="shared" si="247"/>
        <v>11</v>
      </c>
      <c r="U1421">
        <f t="shared" si="248"/>
        <v>12</v>
      </c>
      <c r="V1421" s="12">
        <f t="shared" si="249"/>
        <v>42622.456238425926</v>
      </c>
      <c r="W1421" s="12">
        <f t="shared" si="250"/>
        <v>42652.456238425926</v>
      </c>
      <c r="X1421" s="17" t="str">
        <f t="shared" si="251"/>
        <v>September</v>
      </c>
      <c r="Y1421" t="str">
        <f t="shared" si="252"/>
        <v>2016</v>
      </c>
    </row>
    <row r="1422" spans="1:25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242"/>
        <v>2.7272727272727271</v>
      </c>
      <c r="P1422" s="8">
        <f t="shared" si="243"/>
        <v>1</v>
      </c>
      <c r="Q1422" t="str">
        <f t="shared" si="244"/>
        <v>publishing</v>
      </c>
      <c r="R1422" t="str">
        <f t="shared" si="245"/>
        <v>translations</v>
      </c>
      <c r="S1422">
        <f t="shared" si="246"/>
        <v>23</v>
      </c>
      <c r="T1422">
        <f t="shared" si="247"/>
        <v>11</v>
      </c>
      <c r="U1422">
        <f t="shared" si="248"/>
        <v>12</v>
      </c>
      <c r="V1422" s="12">
        <f t="shared" si="249"/>
        <v>42524.667662037042</v>
      </c>
      <c r="W1422" s="12">
        <f t="shared" si="250"/>
        <v>42549.667662037042</v>
      </c>
      <c r="X1422" s="17" t="str">
        <f t="shared" si="251"/>
        <v>June</v>
      </c>
      <c r="Y1422" t="str">
        <f t="shared" si="252"/>
        <v>2016</v>
      </c>
    </row>
    <row r="1423" spans="1:25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242"/>
        <v>0.1</v>
      </c>
      <c r="P1423" s="8">
        <f t="shared" si="243"/>
        <v>100</v>
      </c>
      <c r="Q1423" t="str">
        <f t="shared" si="244"/>
        <v>publishing</v>
      </c>
      <c r="R1423" t="str">
        <f t="shared" si="245"/>
        <v>translations</v>
      </c>
      <c r="S1423">
        <f t="shared" si="246"/>
        <v>23</v>
      </c>
      <c r="T1423">
        <f t="shared" si="247"/>
        <v>11</v>
      </c>
      <c r="U1423">
        <f t="shared" si="248"/>
        <v>12</v>
      </c>
      <c r="V1423" s="12">
        <f t="shared" si="249"/>
        <v>42013.915613425925</v>
      </c>
      <c r="W1423" s="12">
        <f t="shared" si="250"/>
        <v>42043.915613425925</v>
      </c>
      <c r="X1423" s="17" t="str">
        <f t="shared" si="251"/>
        <v>January</v>
      </c>
      <c r="Y1423" t="str">
        <f t="shared" si="252"/>
        <v>2015</v>
      </c>
    </row>
    <row r="1424" spans="1:25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242"/>
        <v>0.104</v>
      </c>
      <c r="P1424" s="8">
        <f t="shared" si="243"/>
        <v>13</v>
      </c>
      <c r="Q1424" t="str">
        <f t="shared" si="244"/>
        <v>publishing</v>
      </c>
      <c r="R1424" t="str">
        <f t="shared" si="245"/>
        <v>translations</v>
      </c>
      <c r="S1424">
        <f t="shared" si="246"/>
        <v>23</v>
      </c>
      <c r="T1424">
        <f t="shared" si="247"/>
        <v>11</v>
      </c>
      <c r="U1424">
        <f t="shared" si="248"/>
        <v>12</v>
      </c>
      <c r="V1424" s="12">
        <f t="shared" si="249"/>
        <v>42604.239629629628</v>
      </c>
      <c r="W1424" s="12">
        <f t="shared" si="250"/>
        <v>42634.239629629628</v>
      </c>
      <c r="X1424" s="17" t="str">
        <f t="shared" si="251"/>
        <v>August</v>
      </c>
      <c r="Y1424" t="str">
        <f t="shared" si="252"/>
        <v>2016</v>
      </c>
    </row>
    <row r="1425" spans="1:25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242"/>
        <v>0.33333333333333337</v>
      </c>
      <c r="P1425" s="8">
        <f t="shared" si="243"/>
        <v>100</v>
      </c>
      <c r="Q1425" t="str">
        <f t="shared" si="244"/>
        <v>publishing</v>
      </c>
      <c r="R1425" t="str">
        <f t="shared" si="245"/>
        <v>translations</v>
      </c>
      <c r="S1425">
        <f t="shared" si="246"/>
        <v>23</v>
      </c>
      <c r="T1425">
        <f t="shared" si="247"/>
        <v>11</v>
      </c>
      <c r="U1425">
        <f t="shared" si="248"/>
        <v>12</v>
      </c>
      <c r="V1425" s="12">
        <f t="shared" si="249"/>
        <v>42340.360312500001</v>
      </c>
      <c r="W1425" s="12">
        <f t="shared" si="250"/>
        <v>42370.360312500001</v>
      </c>
      <c r="X1425" s="17" t="str">
        <f t="shared" si="251"/>
        <v>December</v>
      </c>
      <c r="Y1425" t="str">
        <f t="shared" si="252"/>
        <v>2015</v>
      </c>
    </row>
    <row r="1426" spans="1:25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242"/>
        <v>20.36</v>
      </c>
      <c r="P1426" s="8">
        <f t="shared" si="243"/>
        <v>109.07142857142857</v>
      </c>
      <c r="Q1426" t="str">
        <f t="shared" si="244"/>
        <v>publishing</v>
      </c>
      <c r="R1426" t="str">
        <f t="shared" si="245"/>
        <v>translations</v>
      </c>
      <c r="S1426">
        <f t="shared" si="246"/>
        <v>23</v>
      </c>
      <c r="T1426">
        <f t="shared" si="247"/>
        <v>11</v>
      </c>
      <c r="U1426">
        <f t="shared" si="248"/>
        <v>12</v>
      </c>
      <c r="V1426" s="12">
        <f t="shared" si="249"/>
        <v>42676.717615740738</v>
      </c>
      <c r="W1426" s="12">
        <f t="shared" si="250"/>
        <v>42689.759282407409</v>
      </c>
      <c r="X1426" s="17" t="str">
        <f t="shared" si="251"/>
        <v>November</v>
      </c>
      <c r="Y1426" t="str">
        <f t="shared" si="252"/>
        <v>2016</v>
      </c>
    </row>
    <row r="1427" spans="1:25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242"/>
        <v>0</v>
      </c>
      <c r="P1427" s="8" t="e">
        <f t="shared" si="243"/>
        <v>#DIV/0!</v>
      </c>
      <c r="Q1427" t="str">
        <f t="shared" si="244"/>
        <v>publishing</v>
      </c>
      <c r="R1427" t="str">
        <f t="shared" si="245"/>
        <v>translations</v>
      </c>
      <c r="S1427">
        <f t="shared" si="246"/>
        <v>23</v>
      </c>
      <c r="T1427">
        <f t="shared" si="247"/>
        <v>11</v>
      </c>
      <c r="U1427">
        <f t="shared" si="248"/>
        <v>12</v>
      </c>
      <c r="V1427" s="12">
        <f t="shared" si="249"/>
        <v>42093.131469907406</v>
      </c>
      <c r="W1427" s="12">
        <f t="shared" si="250"/>
        <v>42123.131469907406</v>
      </c>
      <c r="X1427" s="17" t="str">
        <f t="shared" si="251"/>
        <v>March</v>
      </c>
      <c r="Y1427" t="str">
        <f t="shared" si="252"/>
        <v>2015</v>
      </c>
    </row>
    <row r="1428" spans="1:25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242"/>
        <v>0</v>
      </c>
      <c r="P1428" s="8" t="e">
        <f t="shared" si="243"/>
        <v>#DIV/0!</v>
      </c>
      <c r="Q1428" t="str">
        <f t="shared" si="244"/>
        <v>publishing</v>
      </c>
      <c r="R1428" t="str">
        <f t="shared" si="245"/>
        <v>translations</v>
      </c>
      <c r="S1428">
        <f t="shared" si="246"/>
        <v>23</v>
      </c>
      <c r="T1428">
        <f t="shared" si="247"/>
        <v>11</v>
      </c>
      <c r="U1428">
        <f t="shared" si="248"/>
        <v>12</v>
      </c>
      <c r="V1428" s="12">
        <f t="shared" si="249"/>
        <v>42180.390277777777</v>
      </c>
      <c r="W1428" s="12">
        <f t="shared" si="250"/>
        <v>42240.390277777777</v>
      </c>
      <c r="X1428" s="17" t="str">
        <f t="shared" si="251"/>
        <v>June</v>
      </c>
      <c r="Y1428" t="str">
        <f t="shared" si="252"/>
        <v>2015</v>
      </c>
    </row>
    <row r="1429" spans="1:25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242"/>
        <v>8.3800000000000008</v>
      </c>
      <c r="P1429" s="8">
        <f t="shared" si="243"/>
        <v>104.75</v>
      </c>
      <c r="Q1429" t="str">
        <f t="shared" si="244"/>
        <v>publishing</v>
      </c>
      <c r="R1429" t="str">
        <f t="shared" si="245"/>
        <v>translations</v>
      </c>
      <c r="S1429">
        <f t="shared" si="246"/>
        <v>23</v>
      </c>
      <c r="T1429">
        <f t="shared" si="247"/>
        <v>11</v>
      </c>
      <c r="U1429">
        <f t="shared" si="248"/>
        <v>12</v>
      </c>
      <c r="V1429" s="12">
        <f t="shared" si="249"/>
        <v>42601.851678240739</v>
      </c>
      <c r="W1429" s="12">
        <f t="shared" si="250"/>
        <v>42631.851678240739</v>
      </c>
      <c r="X1429" s="17" t="str">
        <f t="shared" si="251"/>
        <v>August</v>
      </c>
      <c r="Y1429" t="str">
        <f t="shared" si="252"/>
        <v>2016</v>
      </c>
    </row>
    <row r="1430" spans="1:25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242"/>
        <v>4.5</v>
      </c>
      <c r="P1430" s="8">
        <f t="shared" si="243"/>
        <v>15</v>
      </c>
      <c r="Q1430" t="str">
        <f t="shared" si="244"/>
        <v>publishing</v>
      </c>
      <c r="R1430" t="str">
        <f t="shared" si="245"/>
        <v>translations</v>
      </c>
      <c r="S1430">
        <f t="shared" si="246"/>
        <v>23</v>
      </c>
      <c r="T1430">
        <f t="shared" si="247"/>
        <v>11</v>
      </c>
      <c r="U1430">
        <f t="shared" si="248"/>
        <v>12</v>
      </c>
      <c r="V1430" s="12">
        <f t="shared" si="249"/>
        <v>42432.379826388889</v>
      </c>
      <c r="W1430" s="12">
        <f t="shared" si="250"/>
        <v>42462.338159722218</v>
      </c>
      <c r="X1430" s="17" t="str">
        <f t="shared" si="251"/>
        <v>March</v>
      </c>
      <c r="Y1430" t="str">
        <f t="shared" si="252"/>
        <v>2016</v>
      </c>
    </row>
    <row r="1431" spans="1:25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242"/>
        <v>0</v>
      </c>
      <c r="P1431" s="8" t="e">
        <f t="shared" si="243"/>
        <v>#DIV/0!</v>
      </c>
      <c r="Q1431" t="str">
        <f t="shared" si="244"/>
        <v>publishing</v>
      </c>
      <c r="R1431" t="str">
        <f t="shared" si="245"/>
        <v>translations</v>
      </c>
      <c r="S1431">
        <f t="shared" si="246"/>
        <v>23</v>
      </c>
      <c r="T1431">
        <f t="shared" si="247"/>
        <v>11</v>
      </c>
      <c r="U1431">
        <f t="shared" si="248"/>
        <v>12</v>
      </c>
      <c r="V1431" s="12">
        <f t="shared" si="249"/>
        <v>42074.060671296291</v>
      </c>
      <c r="W1431" s="12">
        <f t="shared" si="250"/>
        <v>42104.060671296291</v>
      </c>
      <c r="X1431" s="17" t="str">
        <f t="shared" si="251"/>
        <v>March</v>
      </c>
      <c r="Y1431" t="str">
        <f t="shared" si="252"/>
        <v>2015</v>
      </c>
    </row>
    <row r="1432" spans="1:25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242"/>
        <v>8.06</v>
      </c>
      <c r="P1432" s="8">
        <f t="shared" si="243"/>
        <v>80.599999999999994</v>
      </c>
      <c r="Q1432" t="str">
        <f t="shared" si="244"/>
        <v>publishing</v>
      </c>
      <c r="R1432" t="str">
        <f t="shared" si="245"/>
        <v>translations</v>
      </c>
      <c r="S1432">
        <f t="shared" si="246"/>
        <v>23</v>
      </c>
      <c r="T1432">
        <f t="shared" si="247"/>
        <v>11</v>
      </c>
      <c r="U1432">
        <f t="shared" si="248"/>
        <v>12</v>
      </c>
      <c r="V1432" s="12">
        <f t="shared" si="249"/>
        <v>41961.813518518517</v>
      </c>
      <c r="W1432" s="12">
        <f t="shared" si="250"/>
        <v>41992.813518518517</v>
      </c>
      <c r="X1432" s="17" t="str">
        <f t="shared" si="251"/>
        <v>November</v>
      </c>
      <c r="Y1432" t="str">
        <f t="shared" si="252"/>
        <v>2014</v>
      </c>
    </row>
    <row r="1433" spans="1:25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242"/>
        <v>31.94705882352941</v>
      </c>
      <c r="P1433" s="8">
        <f t="shared" si="243"/>
        <v>115.55319148936171</v>
      </c>
      <c r="Q1433" t="str">
        <f t="shared" si="244"/>
        <v>publishing</v>
      </c>
      <c r="R1433" t="str">
        <f t="shared" si="245"/>
        <v>translations</v>
      </c>
      <c r="S1433">
        <f t="shared" si="246"/>
        <v>23</v>
      </c>
      <c r="T1433">
        <f t="shared" si="247"/>
        <v>11</v>
      </c>
      <c r="U1433">
        <f t="shared" si="248"/>
        <v>12</v>
      </c>
      <c r="V1433" s="12">
        <f t="shared" si="249"/>
        <v>42304.210833333331</v>
      </c>
      <c r="W1433" s="12">
        <f t="shared" si="250"/>
        <v>42334.252500000002</v>
      </c>
      <c r="X1433" s="17" t="str">
        <f t="shared" si="251"/>
        <v>October</v>
      </c>
      <c r="Y1433" t="str">
        <f t="shared" si="252"/>
        <v>2015</v>
      </c>
    </row>
    <row r="1434" spans="1:25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242"/>
        <v>0</v>
      </c>
      <c r="P1434" s="8" t="e">
        <f t="shared" si="243"/>
        <v>#DIV/0!</v>
      </c>
      <c r="Q1434" t="str">
        <f t="shared" si="244"/>
        <v>publishing</v>
      </c>
      <c r="R1434" t="str">
        <f t="shared" si="245"/>
        <v>translations</v>
      </c>
      <c r="S1434">
        <f t="shared" si="246"/>
        <v>23</v>
      </c>
      <c r="T1434">
        <f t="shared" si="247"/>
        <v>11</v>
      </c>
      <c r="U1434">
        <f t="shared" si="248"/>
        <v>12</v>
      </c>
      <c r="V1434" s="12">
        <f t="shared" si="249"/>
        <v>42175.780416666668</v>
      </c>
      <c r="W1434" s="12">
        <f t="shared" si="250"/>
        <v>42205.780416666668</v>
      </c>
      <c r="X1434" s="17" t="str">
        <f t="shared" si="251"/>
        <v>June</v>
      </c>
      <c r="Y1434" t="str">
        <f t="shared" si="252"/>
        <v>2015</v>
      </c>
    </row>
    <row r="1435" spans="1:25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242"/>
        <v>6.708333333333333</v>
      </c>
      <c r="P1435" s="8">
        <f t="shared" si="243"/>
        <v>80.5</v>
      </c>
      <c r="Q1435" t="str">
        <f t="shared" si="244"/>
        <v>publishing</v>
      </c>
      <c r="R1435" t="str">
        <f t="shared" si="245"/>
        <v>translations</v>
      </c>
      <c r="S1435">
        <f t="shared" si="246"/>
        <v>23</v>
      </c>
      <c r="T1435">
        <f t="shared" si="247"/>
        <v>11</v>
      </c>
      <c r="U1435">
        <f t="shared" si="248"/>
        <v>12</v>
      </c>
      <c r="V1435" s="12">
        <f t="shared" si="249"/>
        <v>42673.625868055555</v>
      </c>
      <c r="W1435" s="12">
        <f t="shared" si="250"/>
        <v>42714.458333333328</v>
      </c>
      <c r="X1435" s="17" t="str">
        <f t="shared" si="251"/>
        <v>October</v>
      </c>
      <c r="Y1435" t="str">
        <f t="shared" si="252"/>
        <v>2016</v>
      </c>
    </row>
    <row r="1436" spans="1:25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242"/>
        <v>9.9878048780487809</v>
      </c>
      <c r="P1436" s="8">
        <f t="shared" si="243"/>
        <v>744.5454545454545</v>
      </c>
      <c r="Q1436" t="str">
        <f t="shared" si="244"/>
        <v>publishing</v>
      </c>
      <c r="R1436" t="str">
        <f t="shared" si="245"/>
        <v>translations</v>
      </c>
      <c r="S1436">
        <f t="shared" si="246"/>
        <v>23</v>
      </c>
      <c r="T1436">
        <f t="shared" si="247"/>
        <v>11</v>
      </c>
      <c r="U1436">
        <f t="shared" si="248"/>
        <v>12</v>
      </c>
      <c r="V1436" s="12">
        <f t="shared" si="249"/>
        <v>42142.767106481479</v>
      </c>
      <c r="W1436" s="12">
        <f t="shared" si="250"/>
        <v>42163.625</v>
      </c>
      <c r="X1436" s="17" t="str">
        <f t="shared" si="251"/>
        <v>May</v>
      </c>
      <c r="Y1436" t="str">
        <f t="shared" si="252"/>
        <v>2015</v>
      </c>
    </row>
    <row r="1437" spans="1:25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242"/>
        <v>0.1</v>
      </c>
      <c r="P1437" s="8">
        <f t="shared" si="243"/>
        <v>7.5</v>
      </c>
      <c r="Q1437" t="str">
        <f t="shared" si="244"/>
        <v>publishing</v>
      </c>
      <c r="R1437" t="str">
        <f t="shared" si="245"/>
        <v>translations</v>
      </c>
      <c r="S1437">
        <f t="shared" si="246"/>
        <v>23</v>
      </c>
      <c r="T1437">
        <f t="shared" si="247"/>
        <v>11</v>
      </c>
      <c r="U1437">
        <f t="shared" si="248"/>
        <v>12</v>
      </c>
      <c r="V1437" s="12">
        <f t="shared" si="249"/>
        <v>42258.780324074076</v>
      </c>
      <c r="W1437" s="12">
        <f t="shared" si="250"/>
        <v>42288.780324074076</v>
      </c>
      <c r="X1437" s="17" t="str">
        <f t="shared" si="251"/>
        <v>September</v>
      </c>
      <c r="Y1437" t="str">
        <f t="shared" si="252"/>
        <v>2015</v>
      </c>
    </row>
    <row r="1438" spans="1:25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242"/>
        <v>0.77</v>
      </c>
      <c r="P1438" s="8">
        <f t="shared" si="243"/>
        <v>38.5</v>
      </c>
      <c r="Q1438" t="str">
        <f t="shared" si="244"/>
        <v>publishing</v>
      </c>
      <c r="R1438" t="str">
        <f t="shared" si="245"/>
        <v>translations</v>
      </c>
      <c r="S1438">
        <f t="shared" si="246"/>
        <v>23</v>
      </c>
      <c r="T1438">
        <f t="shared" si="247"/>
        <v>11</v>
      </c>
      <c r="U1438">
        <f t="shared" si="248"/>
        <v>12</v>
      </c>
      <c r="V1438" s="12">
        <f t="shared" si="249"/>
        <v>42391.35019675926</v>
      </c>
      <c r="W1438" s="12">
        <f t="shared" si="250"/>
        <v>42421.35019675926</v>
      </c>
      <c r="X1438" s="17" t="str">
        <f t="shared" si="251"/>
        <v>January</v>
      </c>
      <c r="Y1438" t="str">
        <f t="shared" si="252"/>
        <v>2016</v>
      </c>
    </row>
    <row r="1439" spans="1:25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242"/>
        <v>26.900000000000002</v>
      </c>
      <c r="P1439" s="8">
        <f t="shared" si="243"/>
        <v>36.68181818181818</v>
      </c>
      <c r="Q1439" t="str">
        <f t="shared" si="244"/>
        <v>publishing</v>
      </c>
      <c r="R1439" t="str">
        <f t="shared" si="245"/>
        <v>translations</v>
      </c>
      <c r="S1439">
        <f t="shared" si="246"/>
        <v>23</v>
      </c>
      <c r="T1439">
        <f t="shared" si="247"/>
        <v>11</v>
      </c>
      <c r="U1439">
        <f t="shared" si="248"/>
        <v>12</v>
      </c>
      <c r="V1439" s="12">
        <f t="shared" si="249"/>
        <v>41796.531701388885</v>
      </c>
      <c r="W1439" s="12">
        <f t="shared" si="250"/>
        <v>41833.207638888889</v>
      </c>
      <c r="X1439" s="17" t="str">
        <f t="shared" si="251"/>
        <v>June</v>
      </c>
      <c r="Y1439" t="str">
        <f t="shared" si="252"/>
        <v>2014</v>
      </c>
    </row>
    <row r="1440" spans="1:25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242"/>
        <v>3</v>
      </c>
      <c r="P1440" s="8">
        <f t="shared" si="243"/>
        <v>75</v>
      </c>
      <c r="Q1440" t="str">
        <f t="shared" si="244"/>
        <v>publishing</v>
      </c>
      <c r="R1440" t="str">
        <f t="shared" si="245"/>
        <v>translations</v>
      </c>
      <c r="S1440">
        <f t="shared" si="246"/>
        <v>23</v>
      </c>
      <c r="T1440">
        <f t="shared" si="247"/>
        <v>11</v>
      </c>
      <c r="U1440">
        <f t="shared" si="248"/>
        <v>12</v>
      </c>
      <c r="V1440" s="12">
        <f t="shared" si="249"/>
        <v>42457.871516203704</v>
      </c>
      <c r="W1440" s="12">
        <f t="shared" si="250"/>
        <v>42487.579861111109</v>
      </c>
      <c r="X1440" s="17" t="str">
        <f t="shared" si="251"/>
        <v>March</v>
      </c>
      <c r="Y1440" t="str">
        <f t="shared" si="252"/>
        <v>2016</v>
      </c>
    </row>
    <row r="1441" spans="1:25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242"/>
        <v>6.6055045871559637</v>
      </c>
      <c r="P1441" s="8">
        <f t="shared" si="243"/>
        <v>30</v>
      </c>
      <c r="Q1441" t="str">
        <f t="shared" si="244"/>
        <v>publishing</v>
      </c>
      <c r="R1441" t="str">
        <f t="shared" si="245"/>
        <v>translations</v>
      </c>
      <c r="S1441">
        <f t="shared" si="246"/>
        <v>23</v>
      </c>
      <c r="T1441">
        <f t="shared" si="247"/>
        <v>11</v>
      </c>
      <c r="U1441">
        <f t="shared" si="248"/>
        <v>12</v>
      </c>
      <c r="V1441" s="12">
        <f t="shared" si="249"/>
        <v>42040.829872685179</v>
      </c>
      <c r="W1441" s="12">
        <f t="shared" si="250"/>
        <v>42070.829872685179</v>
      </c>
      <c r="X1441" s="17" t="str">
        <f t="shared" si="251"/>
        <v>February</v>
      </c>
      <c r="Y1441" t="str">
        <f t="shared" si="252"/>
        <v>2015</v>
      </c>
    </row>
    <row r="1442" spans="1:25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242"/>
        <v>7.6923076923076927E-3</v>
      </c>
      <c r="P1442" s="8">
        <f t="shared" si="243"/>
        <v>1</v>
      </c>
      <c r="Q1442" t="str">
        <f t="shared" si="244"/>
        <v>publishing</v>
      </c>
      <c r="R1442" t="str">
        <f t="shared" si="245"/>
        <v>translations</v>
      </c>
      <c r="S1442">
        <f t="shared" si="246"/>
        <v>23</v>
      </c>
      <c r="T1442">
        <f t="shared" si="247"/>
        <v>11</v>
      </c>
      <c r="U1442">
        <f t="shared" si="248"/>
        <v>12</v>
      </c>
      <c r="V1442" s="12">
        <f t="shared" si="249"/>
        <v>42486.748414351852</v>
      </c>
      <c r="W1442" s="12">
        <f t="shared" si="250"/>
        <v>42516.748414351852</v>
      </c>
      <c r="X1442" s="17" t="str">
        <f t="shared" si="251"/>
        <v>April</v>
      </c>
      <c r="Y1442" t="str">
        <f t="shared" si="252"/>
        <v>2016</v>
      </c>
    </row>
    <row r="1443" spans="1:25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242"/>
        <v>1.1222222222222222</v>
      </c>
      <c r="P1443" s="8">
        <f t="shared" si="243"/>
        <v>673.33333333333337</v>
      </c>
      <c r="Q1443" t="str">
        <f t="shared" si="244"/>
        <v>publishing</v>
      </c>
      <c r="R1443" t="str">
        <f t="shared" si="245"/>
        <v>translations</v>
      </c>
      <c r="S1443">
        <f t="shared" si="246"/>
        <v>23</v>
      </c>
      <c r="T1443">
        <f t="shared" si="247"/>
        <v>11</v>
      </c>
      <c r="U1443">
        <f t="shared" si="248"/>
        <v>12</v>
      </c>
      <c r="V1443" s="12">
        <f t="shared" si="249"/>
        <v>42198.765844907408</v>
      </c>
      <c r="W1443" s="12">
        <f t="shared" si="250"/>
        <v>42258.765844907408</v>
      </c>
      <c r="X1443" s="17" t="str">
        <f t="shared" si="251"/>
        <v>July</v>
      </c>
      <c r="Y1443" t="str">
        <f t="shared" si="252"/>
        <v>2015</v>
      </c>
    </row>
    <row r="1444" spans="1:25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242"/>
        <v>0</v>
      </c>
      <c r="P1444" s="8" t="e">
        <f t="shared" si="243"/>
        <v>#DIV/0!</v>
      </c>
      <c r="Q1444" t="str">
        <f t="shared" si="244"/>
        <v>publishing</v>
      </c>
      <c r="R1444" t="str">
        <f t="shared" si="245"/>
        <v>translations</v>
      </c>
      <c r="S1444">
        <f t="shared" si="246"/>
        <v>23</v>
      </c>
      <c r="T1444">
        <f t="shared" si="247"/>
        <v>11</v>
      </c>
      <c r="U1444">
        <f t="shared" si="248"/>
        <v>12</v>
      </c>
      <c r="V1444" s="12">
        <f t="shared" si="249"/>
        <v>42485.64534722222</v>
      </c>
      <c r="W1444" s="12">
        <f t="shared" si="250"/>
        <v>42515.64534722222</v>
      </c>
      <c r="X1444" s="17" t="str">
        <f t="shared" si="251"/>
        <v>April</v>
      </c>
      <c r="Y1444" t="str">
        <f t="shared" si="252"/>
        <v>2016</v>
      </c>
    </row>
    <row r="1445" spans="1:25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242"/>
        <v>0</v>
      </c>
      <c r="P1445" s="8" t="e">
        <f t="shared" si="243"/>
        <v>#DIV/0!</v>
      </c>
      <c r="Q1445" t="str">
        <f t="shared" si="244"/>
        <v>publishing</v>
      </c>
      <c r="R1445" t="str">
        <f t="shared" si="245"/>
        <v>translations</v>
      </c>
      <c r="S1445">
        <f t="shared" si="246"/>
        <v>23</v>
      </c>
      <c r="T1445">
        <f t="shared" si="247"/>
        <v>11</v>
      </c>
      <c r="U1445">
        <f t="shared" si="248"/>
        <v>12</v>
      </c>
      <c r="V1445" s="12">
        <f t="shared" si="249"/>
        <v>42707.926030092596</v>
      </c>
      <c r="W1445" s="12">
        <f t="shared" si="250"/>
        <v>42737.926030092596</v>
      </c>
      <c r="X1445" s="17" t="str">
        <f t="shared" si="251"/>
        <v>December</v>
      </c>
      <c r="Y1445" t="str">
        <f t="shared" si="252"/>
        <v>2016</v>
      </c>
    </row>
    <row r="1446" spans="1:25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242"/>
        <v>0</v>
      </c>
      <c r="P1446" s="8" t="e">
        <f t="shared" si="243"/>
        <v>#DIV/0!</v>
      </c>
      <c r="Q1446" t="str">
        <f t="shared" si="244"/>
        <v>publishing</v>
      </c>
      <c r="R1446" t="str">
        <f t="shared" si="245"/>
        <v>translations</v>
      </c>
      <c r="S1446">
        <f t="shared" si="246"/>
        <v>23</v>
      </c>
      <c r="T1446">
        <f t="shared" si="247"/>
        <v>11</v>
      </c>
      <c r="U1446">
        <f t="shared" si="248"/>
        <v>12</v>
      </c>
      <c r="V1446" s="12">
        <f t="shared" si="249"/>
        <v>42199.873402777783</v>
      </c>
      <c r="W1446" s="12">
        <f t="shared" si="250"/>
        <v>42259.873402777783</v>
      </c>
      <c r="X1446" s="17" t="str">
        <f t="shared" si="251"/>
        <v>July</v>
      </c>
      <c r="Y1446" t="str">
        <f t="shared" si="252"/>
        <v>2015</v>
      </c>
    </row>
    <row r="1447" spans="1:25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242"/>
        <v>0</v>
      </c>
      <c r="P1447" s="8" t="e">
        <f t="shared" si="243"/>
        <v>#DIV/0!</v>
      </c>
      <c r="Q1447" t="str">
        <f t="shared" si="244"/>
        <v>publishing</v>
      </c>
      <c r="R1447" t="str">
        <f t="shared" si="245"/>
        <v>translations</v>
      </c>
      <c r="S1447">
        <f t="shared" si="246"/>
        <v>23</v>
      </c>
      <c r="T1447">
        <f t="shared" si="247"/>
        <v>11</v>
      </c>
      <c r="U1447">
        <f t="shared" si="248"/>
        <v>12</v>
      </c>
      <c r="V1447" s="12">
        <f t="shared" si="249"/>
        <v>42139.542303240742</v>
      </c>
      <c r="W1447" s="12">
        <f t="shared" si="250"/>
        <v>42169.542303240742</v>
      </c>
      <c r="X1447" s="17" t="str">
        <f t="shared" si="251"/>
        <v>May</v>
      </c>
      <c r="Y1447" t="str">
        <f t="shared" si="252"/>
        <v>2015</v>
      </c>
    </row>
    <row r="1448" spans="1:25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242"/>
        <v>0</v>
      </c>
      <c r="P1448" s="8" t="e">
        <f t="shared" si="243"/>
        <v>#DIV/0!</v>
      </c>
      <c r="Q1448" t="str">
        <f t="shared" si="244"/>
        <v>publishing</v>
      </c>
      <c r="R1448" t="str">
        <f t="shared" si="245"/>
        <v>translations</v>
      </c>
      <c r="S1448">
        <f t="shared" si="246"/>
        <v>23</v>
      </c>
      <c r="T1448">
        <f t="shared" si="247"/>
        <v>11</v>
      </c>
      <c r="U1448">
        <f t="shared" si="248"/>
        <v>12</v>
      </c>
      <c r="V1448" s="12">
        <f t="shared" si="249"/>
        <v>42461.447662037041</v>
      </c>
      <c r="W1448" s="12">
        <f t="shared" si="250"/>
        <v>42481.447662037041</v>
      </c>
      <c r="X1448" s="17" t="str">
        <f t="shared" si="251"/>
        <v>April</v>
      </c>
      <c r="Y1448" t="str">
        <f t="shared" si="252"/>
        <v>2016</v>
      </c>
    </row>
    <row r="1449" spans="1:25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242"/>
        <v>1.4999999999999999E-2</v>
      </c>
      <c r="P1449" s="8">
        <f t="shared" si="243"/>
        <v>25</v>
      </c>
      <c r="Q1449" t="str">
        <f t="shared" si="244"/>
        <v>publishing</v>
      </c>
      <c r="R1449" t="str">
        <f t="shared" si="245"/>
        <v>translations</v>
      </c>
      <c r="S1449">
        <f t="shared" si="246"/>
        <v>23</v>
      </c>
      <c r="T1449">
        <f t="shared" si="247"/>
        <v>11</v>
      </c>
      <c r="U1449">
        <f t="shared" si="248"/>
        <v>12</v>
      </c>
      <c r="V1449" s="12">
        <f t="shared" si="249"/>
        <v>42529.730717592596</v>
      </c>
      <c r="W1449" s="12">
        <f t="shared" si="250"/>
        <v>42559.730717592596</v>
      </c>
      <c r="X1449" s="17" t="str">
        <f t="shared" si="251"/>
        <v>June</v>
      </c>
      <c r="Y1449" t="str">
        <f t="shared" si="252"/>
        <v>2016</v>
      </c>
    </row>
    <row r="1450" spans="1:25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242"/>
        <v>0</v>
      </c>
      <c r="P1450" s="8" t="e">
        <f t="shared" si="243"/>
        <v>#DIV/0!</v>
      </c>
      <c r="Q1450" t="str">
        <f t="shared" si="244"/>
        <v>publishing</v>
      </c>
      <c r="R1450" t="str">
        <f t="shared" si="245"/>
        <v>translations</v>
      </c>
      <c r="S1450">
        <f t="shared" si="246"/>
        <v>23</v>
      </c>
      <c r="T1450">
        <f t="shared" si="247"/>
        <v>11</v>
      </c>
      <c r="U1450">
        <f t="shared" si="248"/>
        <v>12</v>
      </c>
      <c r="V1450" s="12">
        <f t="shared" si="249"/>
        <v>42115.936550925922</v>
      </c>
      <c r="W1450" s="12">
        <f t="shared" si="250"/>
        <v>42146.225694444445</v>
      </c>
      <c r="X1450" s="17" t="str">
        <f t="shared" si="251"/>
        <v>April</v>
      </c>
      <c r="Y1450" t="str">
        <f t="shared" si="252"/>
        <v>2015</v>
      </c>
    </row>
    <row r="1451" spans="1:25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242"/>
        <v>0</v>
      </c>
      <c r="P1451" s="8" t="e">
        <f t="shared" si="243"/>
        <v>#DIV/0!</v>
      </c>
      <c r="Q1451" t="str">
        <f t="shared" si="244"/>
        <v>publishing</v>
      </c>
      <c r="R1451" t="str">
        <f t="shared" si="245"/>
        <v>translations</v>
      </c>
      <c r="S1451">
        <f t="shared" si="246"/>
        <v>23</v>
      </c>
      <c r="T1451">
        <f t="shared" si="247"/>
        <v>11</v>
      </c>
      <c r="U1451">
        <f t="shared" si="248"/>
        <v>12</v>
      </c>
      <c r="V1451" s="12">
        <f t="shared" si="249"/>
        <v>42086.811400462961</v>
      </c>
      <c r="W1451" s="12">
        <f t="shared" si="250"/>
        <v>42134.811400462961</v>
      </c>
      <c r="X1451" s="17" t="str">
        <f t="shared" si="251"/>
        <v>March</v>
      </c>
      <c r="Y1451" t="str">
        <f t="shared" si="252"/>
        <v>2015</v>
      </c>
    </row>
    <row r="1452" spans="1:25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242"/>
        <v>1E-3</v>
      </c>
      <c r="P1452" s="8">
        <f t="shared" si="243"/>
        <v>1</v>
      </c>
      <c r="Q1452" t="str">
        <f t="shared" si="244"/>
        <v>publishing</v>
      </c>
      <c r="R1452" t="str">
        <f t="shared" si="245"/>
        <v>translations</v>
      </c>
      <c r="S1452">
        <f t="shared" si="246"/>
        <v>23</v>
      </c>
      <c r="T1452">
        <f t="shared" si="247"/>
        <v>11</v>
      </c>
      <c r="U1452">
        <f t="shared" si="248"/>
        <v>12</v>
      </c>
      <c r="V1452" s="12">
        <f t="shared" si="249"/>
        <v>42390.171261574069</v>
      </c>
      <c r="W1452" s="12">
        <f t="shared" si="250"/>
        <v>42420.171261574069</v>
      </c>
      <c r="X1452" s="17" t="str">
        <f t="shared" si="251"/>
        <v>January</v>
      </c>
      <c r="Y1452" t="str">
        <f t="shared" si="252"/>
        <v>2016</v>
      </c>
    </row>
    <row r="1453" spans="1:25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242"/>
        <v>1.0554089709762533E-2</v>
      </c>
      <c r="P1453" s="8">
        <f t="shared" si="243"/>
        <v>1</v>
      </c>
      <c r="Q1453" t="str">
        <f t="shared" si="244"/>
        <v>publishing</v>
      </c>
      <c r="R1453" t="str">
        <f t="shared" si="245"/>
        <v>translations</v>
      </c>
      <c r="S1453">
        <f t="shared" si="246"/>
        <v>23</v>
      </c>
      <c r="T1453">
        <f t="shared" si="247"/>
        <v>11</v>
      </c>
      <c r="U1453">
        <f t="shared" si="248"/>
        <v>12</v>
      </c>
      <c r="V1453" s="12">
        <f t="shared" si="249"/>
        <v>41931.959016203706</v>
      </c>
      <c r="W1453" s="12">
        <f t="shared" si="250"/>
        <v>41962.00068287037</v>
      </c>
      <c r="X1453" s="17" t="str">
        <f t="shared" si="251"/>
        <v>October</v>
      </c>
      <c r="Y1453" t="str">
        <f t="shared" si="252"/>
        <v>2014</v>
      </c>
    </row>
    <row r="1454" spans="1:25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242"/>
        <v>0</v>
      </c>
      <c r="P1454" s="8" t="e">
        <f t="shared" si="243"/>
        <v>#DIV/0!</v>
      </c>
      <c r="Q1454" t="str">
        <f t="shared" si="244"/>
        <v>publishing</v>
      </c>
      <c r="R1454" t="str">
        <f t="shared" si="245"/>
        <v>translations</v>
      </c>
      <c r="S1454">
        <f t="shared" si="246"/>
        <v>23</v>
      </c>
      <c r="T1454">
        <f t="shared" si="247"/>
        <v>11</v>
      </c>
      <c r="U1454">
        <f t="shared" si="248"/>
        <v>12</v>
      </c>
      <c r="V1454" s="12">
        <f t="shared" si="249"/>
        <v>41818.703275462962</v>
      </c>
      <c r="W1454" s="12">
        <f t="shared" si="250"/>
        <v>41848.703275462962</v>
      </c>
      <c r="X1454" s="17" t="str">
        <f t="shared" si="251"/>
        <v>June</v>
      </c>
      <c r="Y1454" t="str">
        <f t="shared" si="252"/>
        <v>2014</v>
      </c>
    </row>
    <row r="1455" spans="1:25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242"/>
        <v>0</v>
      </c>
      <c r="P1455" s="8" t="e">
        <f t="shared" si="243"/>
        <v>#DIV/0!</v>
      </c>
      <c r="Q1455" t="str">
        <f t="shared" si="244"/>
        <v>publishing</v>
      </c>
      <c r="R1455" t="str">
        <f t="shared" si="245"/>
        <v>translations</v>
      </c>
      <c r="S1455">
        <f t="shared" si="246"/>
        <v>23</v>
      </c>
      <c r="T1455">
        <f t="shared" si="247"/>
        <v>11</v>
      </c>
      <c r="U1455">
        <f t="shared" si="248"/>
        <v>12</v>
      </c>
      <c r="V1455" s="12">
        <f t="shared" si="249"/>
        <v>42795.696145833332</v>
      </c>
      <c r="W1455" s="12">
        <f t="shared" si="250"/>
        <v>42840.654479166667</v>
      </c>
      <c r="X1455" s="17" t="str">
        <f t="shared" si="251"/>
        <v>March</v>
      </c>
      <c r="Y1455" t="str">
        <f t="shared" si="252"/>
        <v>2017</v>
      </c>
    </row>
    <row r="1456" spans="1:25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242"/>
        <v>0.85714285714285721</v>
      </c>
      <c r="P1456" s="8">
        <f t="shared" si="243"/>
        <v>15</v>
      </c>
      <c r="Q1456" t="str">
        <f t="shared" si="244"/>
        <v>publishing</v>
      </c>
      <c r="R1456" t="str">
        <f t="shared" si="245"/>
        <v>translations</v>
      </c>
      <c r="S1456">
        <f t="shared" si="246"/>
        <v>23</v>
      </c>
      <c r="T1456">
        <f t="shared" si="247"/>
        <v>11</v>
      </c>
      <c r="U1456">
        <f t="shared" si="248"/>
        <v>12</v>
      </c>
      <c r="V1456" s="12">
        <f t="shared" si="249"/>
        <v>42463.866666666669</v>
      </c>
      <c r="W1456" s="12">
        <f t="shared" si="250"/>
        <v>42484.915972222225</v>
      </c>
      <c r="X1456" s="17" t="str">
        <f t="shared" si="251"/>
        <v>April</v>
      </c>
      <c r="Y1456" t="str">
        <f t="shared" si="252"/>
        <v>2016</v>
      </c>
    </row>
    <row r="1457" spans="1:25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242"/>
        <v>10.5</v>
      </c>
      <c r="P1457" s="8">
        <f t="shared" si="243"/>
        <v>225</v>
      </c>
      <c r="Q1457" t="str">
        <f t="shared" si="244"/>
        <v>publishing</v>
      </c>
      <c r="R1457" t="str">
        <f t="shared" si="245"/>
        <v>translations</v>
      </c>
      <c r="S1457">
        <f t="shared" si="246"/>
        <v>23</v>
      </c>
      <c r="T1457">
        <f t="shared" si="247"/>
        <v>11</v>
      </c>
      <c r="U1457">
        <f t="shared" si="248"/>
        <v>12</v>
      </c>
      <c r="V1457" s="12">
        <f t="shared" si="249"/>
        <v>41832.672685185185</v>
      </c>
      <c r="W1457" s="12">
        <f t="shared" si="250"/>
        <v>41887.568749999999</v>
      </c>
      <c r="X1457" s="17" t="str">
        <f t="shared" si="251"/>
        <v>July</v>
      </c>
      <c r="Y1457" t="str">
        <f t="shared" si="252"/>
        <v>2014</v>
      </c>
    </row>
    <row r="1458" spans="1:25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242"/>
        <v>2.9000000000000004</v>
      </c>
      <c r="P1458" s="8">
        <f t="shared" si="243"/>
        <v>48.333333333333336</v>
      </c>
      <c r="Q1458" t="str">
        <f t="shared" si="244"/>
        <v>publishing</v>
      </c>
      <c r="R1458" t="str">
        <f t="shared" si="245"/>
        <v>translations</v>
      </c>
      <c r="S1458">
        <f t="shared" si="246"/>
        <v>23</v>
      </c>
      <c r="T1458">
        <f t="shared" si="247"/>
        <v>11</v>
      </c>
      <c r="U1458">
        <f t="shared" si="248"/>
        <v>12</v>
      </c>
      <c r="V1458" s="12">
        <f t="shared" si="249"/>
        <v>42708.668576388889</v>
      </c>
      <c r="W1458" s="12">
        <f t="shared" si="250"/>
        <v>42738.668576388889</v>
      </c>
      <c r="X1458" s="17" t="str">
        <f t="shared" si="251"/>
        <v>December</v>
      </c>
      <c r="Y1458" t="str">
        <f t="shared" si="252"/>
        <v>2016</v>
      </c>
    </row>
    <row r="1459" spans="1:25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242"/>
        <v>0</v>
      </c>
      <c r="P1459" s="8" t="e">
        <f t="shared" si="243"/>
        <v>#DIV/0!</v>
      </c>
      <c r="Q1459" t="str">
        <f t="shared" si="244"/>
        <v>publishing</v>
      </c>
      <c r="R1459" t="str">
        <f t="shared" si="245"/>
        <v>translations</v>
      </c>
      <c r="S1459">
        <f t="shared" si="246"/>
        <v>23</v>
      </c>
      <c r="T1459">
        <f t="shared" si="247"/>
        <v>11</v>
      </c>
      <c r="U1459">
        <f t="shared" si="248"/>
        <v>12</v>
      </c>
      <c r="V1459" s="12">
        <f t="shared" si="249"/>
        <v>42289.89634259259</v>
      </c>
      <c r="W1459" s="12">
        <f t="shared" si="250"/>
        <v>42319.938009259262</v>
      </c>
      <c r="X1459" s="17" t="str">
        <f t="shared" si="251"/>
        <v>October</v>
      </c>
      <c r="Y1459" t="str">
        <f t="shared" si="252"/>
        <v>2015</v>
      </c>
    </row>
    <row r="1460" spans="1:25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242"/>
        <v>0</v>
      </c>
      <c r="P1460" s="8" t="e">
        <f t="shared" si="243"/>
        <v>#DIV/0!</v>
      </c>
      <c r="Q1460" t="str">
        <f t="shared" si="244"/>
        <v>publishing</v>
      </c>
      <c r="R1460" t="str">
        <f t="shared" si="245"/>
        <v>translations</v>
      </c>
      <c r="S1460">
        <f t="shared" si="246"/>
        <v>23</v>
      </c>
      <c r="T1460">
        <f t="shared" si="247"/>
        <v>11</v>
      </c>
      <c r="U1460">
        <f t="shared" si="248"/>
        <v>12</v>
      </c>
      <c r="V1460" s="12">
        <f t="shared" si="249"/>
        <v>41831.705555555556</v>
      </c>
      <c r="W1460" s="12">
        <f t="shared" si="250"/>
        <v>41862.166666666664</v>
      </c>
      <c r="X1460" s="17" t="str">
        <f t="shared" si="251"/>
        <v>July</v>
      </c>
      <c r="Y1460" t="str">
        <f t="shared" si="252"/>
        <v>2014</v>
      </c>
    </row>
    <row r="1461" spans="1:25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242"/>
        <v>0</v>
      </c>
      <c r="P1461" s="8" t="e">
        <f t="shared" si="243"/>
        <v>#DIV/0!</v>
      </c>
      <c r="Q1461" t="str">
        <f t="shared" si="244"/>
        <v>publishing</v>
      </c>
      <c r="R1461" t="str">
        <f t="shared" si="245"/>
        <v>translations</v>
      </c>
      <c r="S1461">
        <f t="shared" si="246"/>
        <v>23</v>
      </c>
      <c r="T1461">
        <f t="shared" si="247"/>
        <v>11</v>
      </c>
      <c r="U1461">
        <f t="shared" si="248"/>
        <v>12</v>
      </c>
      <c r="V1461" s="12">
        <f t="shared" si="249"/>
        <v>42312.204814814817</v>
      </c>
      <c r="W1461" s="12">
        <f t="shared" si="250"/>
        <v>42340.725694444445</v>
      </c>
      <c r="X1461" s="17" t="str">
        <f t="shared" si="251"/>
        <v>November</v>
      </c>
      <c r="Y1461" t="str">
        <f t="shared" si="252"/>
        <v>2015</v>
      </c>
    </row>
    <row r="1462" spans="1:25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242"/>
        <v>0</v>
      </c>
      <c r="P1462" s="8" t="e">
        <f t="shared" si="243"/>
        <v>#DIV/0!</v>
      </c>
      <c r="Q1462" t="str">
        <f t="shared" si="244"/>
        <v>publishing</v>
      </c>
      <c r="R1462" t="str">
        <f t="shared" si="245"/>
        <v>translations</v>
      </c>
      <c r="S1462">
        <f t="shared" si="246"/>
        <v>23</v>
      </c>
      <c r="T1462">
        <f t="shared" si="247"/>
        <v>11</v>
      </c>
      <c r="U1462">
        <f t="shared" si="248"/>
        <v>12</v>
      </c>
      <c r="V1462" s="12">
        <f t="shared" si="249"/>
        <v>41915.896967592591</v>
      </c>
      <c r="W1462" s="12">
        <f t="shared" si="250"/>
        <v>41973.989583333328</v>
      </c>
      <c r="X1462" s="17" t="str">
        <f t="shared" si="251"/>
        <v>October</v>
      </c>
      <c r="Y1462" t="str">
        <f t="shared" si="252"/>
        <v>2014</v>
      </c>
    </row>
    <row r="1463" spans="1:25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242"/>
        <v>101.24459999999999</v>
      </c>
      <c r="P1463" s="8">
        <f t="shared" si="243"/>
        <v>44.66673529411765</v>
      </c>
      <c r="Q1463" t="str">
        <f t="shared" si="244"/>
        <v>publishing</v>
      </c>
      <c r="R1463" t="str">
        <f t="shared" si="245"/>
        <v>radio &amp; podcasts</v>
      </c>
      <c r="S1463">
        <f t="shared" si="246"/>
        <v>27</v>
      </c>
      <c r="T1463">
        <f t="shared" si="247"/>
        <v>11</v>
      </c>
      <c r="U1463">
        <f t="shared" si="248"/>
        <v>16</v>
      </c>
      <c r="V1463" s="12">
        <f t="shared" si="249"/>
        <v>41899.645300925928</v>
      </c>
      <c r="W1463" s="12">
        <f t="shared" si="250"/>
        <v>41933</v>
      </c>
      <c r="X1463" s="17" t="str">
        <f t="shared" si="251"/>
        <v>September</v>
      </c>
      <c r="Y1463" t="str">
        <f t="shared" si="252"/>
        <v>2014</v>
      </c>
    </row>
    <row r="1464" spans="1:25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242"/>
        <v>108.5175</v>
      </c>
      <c r="P1464" s="8">
        <f t="shared" si="243"/>
        <v>28.937999999999999</v>
      </c>
      <c r="Q1464" t="str">
        <f t="shared" si="244"/>
        <v>publishing</v>
      </c>
      <c r="R1464" t="str">
        <f t="shared" si="245"/>
        <v>radio &amp; podcasts</v>
      </c>
      <c r="S1464">
        <f t="shared" si="246"/>
        <v>27</v>
      </c>
      <c r="T1464">
        <f t="shared" si="247"/>
        <v>11</v>
      </c>
      <c r="U1464">
        <f t="shared" si="248"/>
        <v>16</v>
      </c>
      <c r="V1464" s="12">
        <f t="shared" si="249"/>
        <v>41344.662858796299</v>
      </c>
      <c r="W1464" s="12">
        <f t="shared" si="250"/>
        <v>41374.662858796299</v>
      </c>
      <c r="X1464" s="17" t="str">
        <f t="shared" si="251"/>
        <v>March</v>
      </c>
      <c r="Y1464" t="str">
        <f t="shared" si="252"/>
        <v>2013</v>
      </c>
    </row>
    <row r="1465" spans="1:25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242"/>
        <v>147.66666666666666</v>
      </c>
      <c r="P1465" s="8">
        <f t="shared" si="243"/>
        <v>35.44</v>
      </c>
      <c r="Q1465" t="str">
        <f t="shared" si="244"/>
        <v>publishing</v>
      </c>
      <c r="R1465" t="str">
        <f t="shared" si="245"/>
        <v>radio &amp; podcasts</v>
      </c>
      <c r="S1465">
        <f t="shared" si="246"/>
        <v>27</v>
      </c>
      <c r="T1465">
        <f t="shared" si="247"/>
        <v>11</v>
      </c>
      <c r="U1465">
        <f t="shared" si="248"/>
        <v>16</v>
      </c>
      <c r="V1465" s="12">
        <f t="shared" si="249"/>
        <v>41326.911319444444</v>
      </c>
      <c r="W1465" s="12">
        <f t="shared" si="250"/>
        <v>41371.869652777779</v>
      </c>
      <c r="X1465" s="17" t="str">
        <f t="shared" si="251"/>
        <v>February</v>
      </c>
      <c r="Y1465" t="str">
        <f t="shared" si="252"/>
        <v>2013</v>
      </c>
    </row>
    <row r="1466" spans="1:25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242"/>
        <v>163.19999999999999</v>
      </c>
      <c r="P1466" s="8">
        <f t="shared" si="243"/>
        <v>34.871794871794869</v>
      </c>
      <c r="Q1466" t="str">
        <f t="shared" si="244"/>
        <v>publishing</v>
      </c>
      <c r="R1466" t="str">
        <f t="shared" si="245"/>
        <v>radio &amp; podcasts</v>
      </c>
      <c r="S1466">
        <f t="shared" si="246"/>
        <v>27</v>
      </c>
      <c r="T1466">
        <f t="shared" si="247"/>
        <v>11</v>
      </c>
      <c r="U1466">
        <f t="shared" si="248"/>
        <v>16</v>
      </c>
      <c r="V1466" s="12">
        <f t="shared" si="249"/>
        <v>41291.661550925928</v>
      </c>
      <c r="W1466" s="12">
        <f t="shared" si="250"/>
        <v>41321.661550925928</v>
      </c>
      <c r="X1466" s="17" t="str">
        <f t="shared" si="251"/>
        <v>January</v>
      </c>
      <c r="Y1466" t="str">
        <f t="shared" si="252"/>
        <v>2013</v>
      </c>
    </row>
    <row r="1467" spans="1:25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242"/>
        <v>456.41449999999998</v>
      </c>
      <c r="P1467" s="8">
        <f t="shared" si="243"/>
        <v>52.622732513451197</v>
      </c>
      <c r="Q1467" t="str">
        <f t="shared" si="244"/>
        <v>publishing</v>
      </c>
      <c r="R1467" t="str">
        <f t="shared" si="245"/>
        <v>radio &amp; podcasts</v>
      </c>
      <c r="S1467">
        <f t="shared" si="246"/>
        <v>27</v>
      </c>
      <c r="T1467">
        <f t="shared" si="247"/>
        <v>11</v>
      </c>
      <c r="U1467">
        <f t="shared" si="248"/>
        <v>16</v>
      </c>
      <c r="V1467" s="12">
        <f t="shared" si="249"/>
        <v>40959.734398148146</v>
      </c>
      <c r="W1467" s="12">
        <f t="shared" si="250"/>
        <v>40990.125</v>
      </c>
      <c r="X1467" s="17" t="str">
        <f t="shared" si="251"/>
        <v>February</v>
      </c>
      <c r="Y1467" t="str">
        <f t="shared" si="252"/>
        <v>2012</v>
      </c>
    </row>
    <row r="1468" spans="1:25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242"/>
        <v>107.87731249999999</v>
      </c>
      <c r="P1468" s="8">
        <f t="shared" si="243"/>
        <v>69.598266129032254</v>
      </c>
      <c r="Q1468" t="str">
        <f t="shared" si="244"/>
        <v>publishing</v>
      </c>
      <c r="R1468" t="str">
        <f t="shared" si="245"/>
        <v>radio &amp; podcasts</v>
      </c>
      <c r="S1468">
        <f t="shared" si="246"/>
        <v>27</v>
      </c>
      <c r="T1468">
        <f t="shared" si="247"/>
        <v>11</v>
      </c>
      <c r="U1468">
        <f t="shared" si="248"/>
        <v>16</v>
      </c>
      <c r="V1468" s="12">
        <f t="shared" si="249"/>
        <v>42340.172060185185</v>
      </c>
      <c r="W1468" s="12">
        <f t="shared" si="250"/>
        <v>42381.208333333328</v>
      </c>
      <c r="X1468" s="17" t="str">
        <f t="shared" si="251"/>
        <v>December</v>
      </c>
      <c r="Y1468" t="str">
        <f t="shared" si="252"/>
        <v>2015</v>
      </c>
    </row>
    <row r="1469" spans="1:25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242"/>
        <v>115.08</v>
      </c>
      <c r="P1469" s="8">
        <f t="shared" si="243"/>
        <v>76.72</v>
      </c>
      <c r="Q1469" t="str">
        <f t="shared" si="244"/>
        <v>publishing</v>
      </c>
      <c r="R1469" t="str">
        <f t="shared" si="245"/>
        <v>radio &amp; podcasts</v>
      </c>
      <c r="S1469">
        <f t="shared" si="246"/>
        <v>27</v>
      </c>
      <c r="T1469">
        <f t="shared" si="247"/>
        <v>11</v>
      </c>
      <c r="U1469">
        <f t="shared" si="248"/>
        <v>16</v>
      </c>
      <c r="V1469" s="12">
        <f t="shared" si="249"/>
        <v>40933.80190972222</v>
      </c>
      <c r="W1469" s="12">
        <f t="shared" si="250"/>
        <v>40993.760243055556</v>
      </c>
      <c r="X1469" s="17" t="str">
        <f t="shared" si="251"/>
        <v>January</v>
      </c>
      <c r="Y1469" t="str">
        <f t="shared" si="252"/>
        <v>2012</v>
      </c>
    </row>
    <row r="1470" spans="1:25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242"/>
        <v>102.36842105263158</v>
      </c>
      <c r="P1470" s="8">
        <f t="shared" si="243"/>
        <v>33.191126279863482</v>
      </c>
      <c r="Q1470" t="str">
        <f t="shared" si="244"/>
        <v>publishing</v>
      </c>
      <c r="R1470" t="str">
        <f t="shared" si="245"/>
        <v>radio &amp; podcasts</v>
      </c>
      <c r="S1470">
        <f t="shared" si="246"/>
        <v>27</v>
      </c>
      <c r="T1470">
        <f t="shared" si="247"/>
        <v>11</v>
      </c>
      <c r="U1470">
        <f t="shared" si="248"/>
        <v>16</v>
      </c>
      <c r="V1470" s="12">
        <f t="shared" si="249"/>
        <v>40646.014456018522</v>
      </c>
      <c r="W1470" s="12">
        <f t="shared" si="250"/>
        <v>40706.014456018522</v>
      </c>
      <c r="X1470" s="17" t="str">
        <f t="shared" si="251"/>
        <v>April</v>
      </c>
      <c r="Y1470" t="str">
        <f t="shared" si="252"/>
        <v>2011</v>
      </c>
    </row>
    <row r="1471" spans="1:25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242"/>
        <v>108.42485875706214</v>
      </c>
      <c r="P1471" s="8">
        <f t="shared" si="243"/>
        <v>149.46417445482865</v>
      </c>
      <c r="Q1471" t="str">
        <f t="shared" si="244"/>
        <v>publishing</v>
      </c>
      <c r="R1471" t="str">
        <f t="shared" si="245"/>
        <v>radio &amp; podcasts</v>
      </c>
      <c r="S1471">
        <f t="shared" si="246"/>
        <v>27</v>
      </c>
      <c r="T1471">
        <f t="shared" si="247"/>
        <v>11</v>
      </c>
      <c r="U1471">
        <f t="shared" si="248"/>
        <v>16</v>
      </c>
      <c r="V1471" s="12">
        <f t="shared" si="249"/>
        <v>41290.598483796297</v>
      </c>
      <c r="W1471" s="12">
        <f t="shared" si="250"/>
        <v>41320.598483796297</v>
      </c>
      <c r="X1471" s="17" t="str">
        <f t="shared" si="251"/>
        <v>January</v>
      </c>
      <c r="Y1471" t="str">
        <f t="shared" si="252"/>
        <v>2013</v>
      </c>
    </row>
    <row r="1472" spans="1:25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242"/>
        <v>125.13333333333334</v>
      </c>
      <c r="P1472" s="8">
        <f t="shared" si="243"/>
        <v>23.172839506172838</v>
      </c>
      <c r="Q1472" t="str">
        <f t="shared" si="244"/>
        <v>publishing</v>
      </c>
      <c r="R1472" t="str">
        <f t="shared" si="245"/>
        <v>radio &amp; podcasts</v>
      </c>
      <c r="S1472">
        <f t="shared" si="246"/>
        <v>27</v>
      </c>
      <c r="T1472">
        <f t="shared" si="247"/>
        <v>11</v>
      </c>
      <c r="U1472">
        <f t="shared" si="248"/>
        <v>16</v>
      </c>
      <c r="V1472" s="12">
        <f t="shared" si="249"/>
        <v>41250.827118055553</v>
      </c>
      <c r="W1472" s="12">
        <f t="shared" si="250"/>
        <v>41271.827118055553</v>
      </c>
      <c r="X1472" s="17" t="str">
        <f t="shared" si="251"/>
        <v>December</v>
      </c>
      <c r="Y1472" t="str">
        <f t="shared" si="252"/>
        <v>2012</v>
      </c>
    </row>
    <row r="1473" spans="1:25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242"/>
        <v>103.840625</v>
      </c>
      <c r="P1473" s="8">
        <f t="shared" si="243"/>
        <v>96.877551020408163</v>
      </c>
      <c r="Q1473" t="str">
        <f t="shared" si="244"/>
        <v>publishing</v>
      </c>
      <c r="R1473" t="str">
        <f t="shared" si="245"/>
        <v>radio &amp; podcasts</v>
      </c>
      <c r="S1473">
        <f t="shared" si="246"/>
        <v>27</v>
      </c>
      <c r="T1473">
        <f t="shared" si="247"/>
        <v>11</v>
      </c>
      <c r="U1473">
        <f t="shared" si="248"/>
        <v>16</v>
      </c>
      <c r="V1473" s="12">
        <f t="shared" si="249"/>
        <v>42073.957569444443</v>
      </c>
      <c r="W1473" s="12">
        <f t="shared" si="250"/>
        <v>42103.957569444443</v>
      </c>
      <c r="X1473" s="17" t="str">
        <f t="shared" si="251"/>
        <v>March</v>
      </c>
      <c r="Y1473" t="str">
        <f t="shared" si="252"/>
        <v>2015</v>
      </c>
    </row>
    <row r="1474" spans="1:25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253">E1474/D1474*100</f>
        <v>138.70400000000001</v>
      </c>
      <c r="P1474" s="8">
        <f t="shared" ref="P1474:P1537" si="254">E1474/L1474</f>
        <v>103.20238095238095</v>
      </c>
      <c r="Q1474" t="str">
        <f t="shared" ref="Q1474:Q1537" si="255">LEFT(N1474,T1474-1)</f>
        <v>publishing</v>
      </c>
      <c r="R1474" t="str">
        <f t="shared" ref="R1474:R1537" si="256">RIGHT(N1474,U1474)</f>
        <v>radio &amp; podcasts</v>
      </c>
      <c r="S1474">
        <f t="shared" ref="S1474:S1537" si="257">LEN(N1474)</f>
        <v>27</v>
      </c>
      <c r="T1474">
        <f t="shared" ref="T1474:T1537" si="258">FIND("/",N1474)</f>
        <v>11</v>
      </c>
      <c r="U1474">
        <f t="shared" ref="U1474:U1537" si="259">S1474-T1474</f>
        <v>16</v>
      </c>
      <c r="V1474" s="12">
        <f t="shared" ref="V1474:V1537" si="260">(((J1474/60)/60)/24)+DATE(1970,1,1)</f>
        <v>41533.542858796296</v>
      </c>
      <c r="W1474" s="12">
        <f t="shared" ref="W1474:W1537" si="261">(((I1474/60)/60)/24)+DATE(1970,1,1)</f>
        <v>41563.542858796296</v>
      </c>
      <c r="X1474" s="17" t="str">
        <f t="shared" ref="X1474:X1537" si="262">TEXT(V1474,"mmmm")</f>
        <v>September</v>
      </c>
      <c r="Y1474" t="str">
        <f t="shared" ref="Y1474:Y1537" si="263">TEXT(V1474,"yyyy")</f>
        <v>2013</v>
      </c>
    </row>
    <row r="1475" spans="1:25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253"/>
        <v>120.51600000000001</v>
      </c>
      <c r="P1475" s="8">
        <f t="shared" si="254"/>
        <v>38.462553191489363</v>
      </c>
      <c r="Q1475" t="str">
        <f t="shared" si="255"/>
        <v>publishing</v>
      </c>
      <c r="R1475" t="str">
        <f t="shared" si="256"/>
        <v>radio &amp; podcasts</v>
      </c>
      <c r="S1475">
        <f t="shared" si="257"/>
        <v>27</v>
      </c>
      <c r="T1475">
        <f t="shared" si="258"/>
        <v>11</v>
      </c>
      <c r="U1475">
        <f t="shared" si="259"/>
        <v>16</v>
      </c>
      <c r="V1475" s="12">
        <f t="shared" si="260"/>
        <v>40939.979618055557</v>
      </c>
      <c r="W1475" s="12">
        <f t="shared" si="261"/>
        <v>40969.979618055557</v>
      </c>
      <c r="X1475" s="17" t="str">
        <f t="shared" si="262"/>
        <v>January</v>
      </c>
      <c r="Y1475" t="str">
        <f t="shared" si="263"/>
        <v>2012</v>
      </c>
    </row>
    <row r="1476" spans="1:25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253"/>
        <v>112.26666666666667</v>
      </c>
      <c r="P1476" s="8">
        <f t="shared" si="254"/>
        <v>44.315789473684212</v>
      </c>
      <c r="Q1476" t="str">
        <f t="shared" si="255"/>
        <v>publishing</v>
      </c>
      <c r="R1476" t="str">
        <f t="shared" si="256"/>
        <v>radio &amp; podcasts</v>
      </c>
      <c r="S1476">
        <f t="shared" si="257"/>
        <v>27</v>
      </c>
      <c r="T1476">
        <f t="shared" si="258"/>
        <v>11</v>
      </c>
      <c r="U1476">
        <f t="shared" si="259"/>
        <v>16</v>
      </c>
      <c r="V1476" s="12">
        <f t="shared" si="260"/>
        <v>41500.727916666663</v>
      </c>
      <c r="W1476" s="12">
        <f t="shared" si="261"/>
        <v>41530.727916666663</v>
      </c>
      <c r="X1476" s="17" t="str">
        <f t="shared" si="262"/>
        <v>August</v>
      </c>
      <c r="Y1476" t="str">
        <f t="shared" si="263"/>
        <v>2013</v>
      </c>
    </row>
    <row r="1477" spans="1:25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253"/>
        <v>188.66966666666667</v>
      </c>
      <c r="P1477" s="8">
        <f t="shared" si="254"/>
        <v>64.173356009070289</v>
      </c>
      <c r="Q1477" t="str">
        <f t="shared" si="255"/>
        <v>publishing</v>
      </c>
      <c r="R1477" t="str">
        <f t="shared" si="256"/>
        <v>radio &amp; podcasts</v>
      </c>
      <c r="S1477">
        <f t="shared" si="257"/>
        <v>27</v>
      </c>
      <c r="T1477">
        <f t="shared" si="258"/>
        <v>11</v>
      </c>
      <c r="U1477">
        <f t="shared" si="259"/>
        <v>16</v>
      </c>
      <c r="V1477" s="12">
        <f t="shared" si="260"/>
        <v>41960.722951388889</v>
      </c>
      <c r="W1477" s="12">
        <f t="shared" si="261"/>
        <v>41993.207638888889</v>
      </c>
      <c r="X1477" s="17" t="str">
        <f t="shared" si="262"/>
        <v>November</v>
      </c>
      <c r="Y1477" t="str">
        <f t="shared" si="263"/>
        <v>2014</v>
      </c>
    </row>
    <row r="1478" spans="1:25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253"/>
        <v>661.55466666666666</v>
      </c>
      <c r="P1478" s="8">
        <f t="shared" si="254"/>
        <v>43.333275109170302</v>
      </c>
      <c r="Q1478" t="str">
        <f t="shared" si="255"/>
        <v>publishing</v>
      </c>
      <c r="R1478" t="str">
        <f t="shared" si="256"/>
        <v>radio &amp; podcasts</v>
      </c>
      <c r="S1478">
        <f t="shared" si="257"/>
        <v>27</v>
      </c>
      <c r="T1478">
        <f t="shared" si="258"/>
        <v>11</v>
      </c>
      <c r="U1478">
        <f t="shared" si="259"/>
        <v>16</v>
      </c>
      <c r="V1478" s="12">
        <f t="shared" si="260"/>
        <v>40766.041921296295</v>
      </c>
      <c r="W1478" s="12">
        <f t="shared" si="261"/>
        <v>40796.041921296295</v>
      </c>
      <c r="X1478" s="17" t="str">
        <f t="shared" si="262"/>
        <v>August</v>
      </c>
      <c r="Y1478" t="str">
        <f t="shared" si="263"/>
        <v>2011</v>
      </c>
    </row>
    <row r="1479" spans="1:25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253"/>
        <v>111.31</v>
      </c>
      <c r="P1479" s="8">
        <f t="shared" si="254"/>
        <v>90.495934959349597</v>
      </c>
      <c r="Q1479" t="str">
        <f t="shared" si="255"/>
        <v>publishing</v>
      </c>
      <c r="R1479" t="str">
        <f t="shared" si="256"/>
        <v>radio &amp; podcasts</v>
      </c>
      <c r="S1479">
        <f t="shared" si="257"/>
        <v>27</v>
      </c>
      <c r="T1479">
        <f t="shared" si="258"/>
        <v>11</v>
      </c>
      <c r="U1479">
        <f t="shared" si="259"/>
        <v>16</v>
      </c>
      <c r="V1479" s="12">
        <f t="shared" si="260"/>
        <v>40840.615787037037</v>
      </c>
      <c r="W1479" s="12">
        <f t="shared" si="261"/>
        <v>40900.125</v>
      </c>
      <c r="X1479" s="17" t="str">
        <f t="shared" si="262"/>
        <v>October</v>
      </c>
      <c r="Y1479" t="str">
        <f t="shared" si="263"/>
        <v>2011</v>
      </c>
    </row>
    <row r="1480" spans="1:25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253"/>
        <v>1181.6142199999999</v>
      </c>
      <c r="P1480" s="8">
        <f t="shared" si="254"/>
        <v>29.187190495010373</v>
      </c>
      <c r="Q1480" t="str">
        <f t="shared" si="255"/>
        <v>publishing</v>
      </c>
      <c r="R1480" t="str">
        <f t="shared" si="256"/>
        <v>radio &amp; podcasts</v>
      </c>
      <c r="S1480">
        <f t="shared" si="257"/>
        <v>27</v>
      </c>
      <c r="T1480">
        <f t="shared" si="258"/>
        <v>11</v>
      </c>
      <c r="U1480">
        <f t="shared" si="259"/>
        <v>16</v>
      </c>
      <c r="V1480" s="12">
        <f t="shared" si="260"/>
        <v>41394.871678240743</v>
      </c>
      <c r="W1480" s="12">
        <f t="shared" si="261"/>
        <v>41408.871678240743</v>
      </c>
      <c r="X1480" s="17" t="str">
        <f t="shared" si="262"/>
        <v>April</v>
      </c>
      <c r="Y1480" t="str">
        <f t="shared" si="263"/>
        <v>2013</v>
      </c>
    </row>
    <row r="1481" spans="1:25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253"/>
        <v>137.375</v>
      </c>
      <c r="P1481" s="8">
        <f t="shared" si="254"/>
        <v>30.95774647887324</v>
      </c>
      <c r="Q1481" t="str">
        <f t="shared" si="255"/>
        <v>publishing</v>
      </c>
      <c r="R1481" t="str">
        <f t="shared" si="256"/>
        <v>radio &amp; podcasts</v>
      </c>
      <c r="S1481">
        <f t="shared" si="257"/>
        <v>27</v>
      </c>
      <c r="T1481">
        <f t="shared" si="258"/>
        <v>11</v>
      </c>
      <c r="U1481">
        <f t="shared" si="259"/>
        <v>16</v>
      </c>
      <c r="V1481" s="12">
        <f t="shared" si="260"/>
        <v>41754.745243055557</v>
      </c>
      <c r="W1481" s="12">
        <f t="shared" si="261"/>
        <v>41769.165972222225</v>
      </c>
      <c r="X1481" s="17" t="str">
        <f t="shared" si="262"/>
        <v>April</v>
      </c>
      <c r="Y1481" t="str">
        <f t="shared" si="263"/>
        <v>2014</v>
      </c>
    </row>
    <row r="1482" spans="1:25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253"/>
        <v>117.04040000000001</v>
      </c>
      <c r="P1482" s="8">
        <f t="shared" si="254"/>
        <v>92.157795275590544</v>
      </c>
      <c r="Q1482" t="str">
        <f t="shared" si="255"/>
        <v>publishing</v>
      </c>
      <c r="R1482" t="str">
        <f t="shared" si="256"/>
        <v>radio &amp; podcasts</v>
      </c>
      <c r="S1482">
        <f t="shared" si="257"/>
        <v>27</v>
      </c>
      <c r="T1482">
        <f t="shared" si="258"/>
        <v>11</v>
      </c>
      <c r="U1482">
        <f t="shared" si="259"/>
        <v>16</v>
      </c>
      <c r="V1482" s="12">
        <f t="shared" si="260"/>
        <v>41464.934016203704</v>
      </c>
      <c r="W1482" s="12">
        <f t="shared" si="261"/>
        <v>41481.708333333336</v>
      </c>
      <c r="X1482" s="17" t="str">
        <f t="shared" si="262"/>
        <v>July</v>
      </c>
      <c r="Y1482" t="str">
        <f t="shared" si="263"/>
        <v>2013</v>
      </c>
    </row>
    <row r="1483" spans="1:25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253"/>
        <v>2.1</v>
      </c>
      <c r="P1483" s="8">
        <f t="shared" si="254"/>
        <v>17.5</v>
      </c>
      <c r="Q1483" t="str">
        <f t="shared" si="255"/>
        <v>publishing</v>
      </c>
      <c r="R1483" t="str">
        <f t="shared" si="256"/>
        <v>fiction</v>
      </c>
      <c r="S1483">
        <f t="shared" si="257"/>
        <v>18</v>
      </c>
      <c r="T1483">
        <f t="shared" si="258"/>
        <v>11</v>
      </c>
      <c r="U1483">
        <f t="shared" si="259"/>
        <v>7</v>
      </c>
      <c r="V1483" s="12">
        <f t="shared" si="260"/>
        <v>41550.922974537039</v>
      </c>
      <c r="W1483" s="12">
        <f t="shared" si="261"/>
        <v>41580.922974537039</v>
      </c>
      <c r="X1483" s="17" t="str">
        <f t="shared" si="262"/>
        <v>October</v>
      </c>
      <c r="Y1483" t="str">
        <f t="shared" si="263"/>
        <v>2013</v>
      </c>
    </row>
    <row r="1484" spans="1:25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253"/>
        <v>0.1</v>
      </c>
      <c r="P1484" s="8">
        <f t="shared" si="254"/>
        <v>5</v>
      </c>
      <c r="Q1484" t="str">
        <f t="shared" si="255"/>
        <v>publishing</v>
      </c>
      <c r="R1484" t="str">
        <f t="shared" si="256"/>
        <v>fiction</v>
      </c>
      <c r="S1484">
        <f t="shared" si="257"/>
        <v>18</v>
      </c>
      <c r="T1484">
        <f t="shared" si="258"/>
        <v>11</v>
      </c>
      <c r="U1484">
        <f t="shared" si="259"/>
        <v>7</v>
      </c>
      <c r="V1484" s="12">
        <f t="shared" si="260"/>
        <v>41136.85805555556</v>
      </c>
      <c r="W1484" s="12">
        <f t="shared" si="261"/>
        <v>41159.32708333333</v>
      </c>
      <c r="X1484" s="17" t="str">
        <f t="shared" si="262"/>
        <v>August</v>
      </c>
      <c r="Y1484" t="str">
        <f t="shared" si="263"/>
        <v>2012</v>
      </c>
    </row>
    <row r="1485" spans="1:25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253"/>
        <v>0.7142857142857143</v>
      </c>
      <c r="P1485" s="8">
        <f t="shared" si="254"/>
        <v>25</v>
      </c>
      <c r="Q1485" t="str">
        <f t="shared" si="255"/>
        <v>publishing</v>
      </c>
      <c r="R1485" t="str">
        <f t="shared" si="256"/>
        <v>fiction</v>
      </c>
      <c r="S1485">
        <f t="shared" si="257"/>
        <v>18</v>
      </c>
      <c r="T1485">
        <f t="shared" si="258"/>
        <v>11</v>
      </c>
      <c r="U1485">
        <f t="shared" si="259"/>
        <v>7</v>
      </c>
      <c r="V1485" s="12">
        <f t="shared" si="260"/>
        <v>42548.192997685182</v>
      </c>
      <c r="W1485" s="12">
        <f t="shared" si="261"/>
        <v>42573.192997685182</v>
      </c>
      <c r="X1485" s="17" t="str">
        <f t="shared" si="262"/>
        <v>June</v>
      </c>
      <c r="Y1485" t="str">
        <f t="shared" si="263"/>
        <v>2016</v>
      </c>
    </row>
    <row r="1486" spans="1:25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253"/>
        <v>0</v>
      </c>
      <c r="P1486" s="8" t="e">
        <f t="shared" si="254"/>
        <v>#DIV/0!</v>
      </c>
      <c r="Q1486" t="str">
        <f t="shared" si="255"/>
        <v>publishing</v>
      </c>
      <c r="R1486" t="str">
        <f t="shared" si="256"/>
        <v>fiction</v>
      </c>
      <c r="S1486">
        <f t="shared" si="257"/>
        <v>18</v>
      </c>
      <c r="T1486">
        <f t="shared" si="258"/>
        <v>11</v>
      </c>
      <c r="U1486">
        <f t="shared" si="259"/>
        <v>7</v>
      </c>
      <c r="V1486" s="12">
        <f t="shared" si="260"/>
        <v>41053.200960648144</v>
      </c>
      <c r="W1486" s="12">
        <f t="shared" si="261"/>
        <v>41111.618750000001</v>
      </c>
      <c r="X1486" s="17" t="str">
        <f t="shared" si="262"/>
        <v>May</v>
      </c>
      <c r="Y1486" t="str">
        <f t="shared" si="263"/>
        <v>2012</v>
      </c>
    </row>
    <row r="1487" spans="1:25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253"/>
        <v>2.2388059701492535</v>
      </c>
      <c r="P1487" s="8">
        <f t="shared" si="254"/>
        <v>50</v>
      </c>
      <c r="Q1487" t="str">
        <f t="shared" si="255"/>
        <v>publishing</v>
      </c>
      <c r="R1487" t="str">
        <f t="shared" si="256"/>
        <v>fiction</v>
      </c>
      <c r="S1487">
        <f t="shared" si="257"/>
        <v>18</v>
      </c>
      <c r="T1487">
        <f t="shared" si="258"/>
        <v>11</v>
      </c>
      <c r="U1487">
        <f t="shared" si="259"/>
        <v>7</v>
      </c>
      <c r="V1487" s="12">
        <f t="shared" si="260"/>
        <v>42130.795983796299</v>
      </c>
      <c r="W1487" s="12">
        <f t="shared" si="261"/>
        <v>42175.795983796299</v>
      </c>
      <c r="X1487" s="17" t="str">
        <f t="shared" si="262"/>
        <v>May</v>
      </c>
      <c r="Y1487" t="str">
        <f t="shared" si="263"/>
        <v>2015</v>
      </c>
    </row>
    <row r="1488" spans="1:25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253"/>
        <v>0.24</v>
      </c>
      <c r="P1488" s="8">
        <f t="shared" si="254"/>
        <v>16</v>
      </c>
      <c r="Q1488" t="str">
        <f t="shared" si="255"/>
        <v>publishing</v>
      </c>
      <c r="R1488" t="str">
        <f t="shared" si="256"/>
        <v>fiction</v>
      </c>
      <c r="S1488">
        <f t="shared" si="257"/>
        <v>18</v>
      </c>
      <c r="T1488">
        <f t="shared" si="258"/>
        <v>11</v>
      </c>
      <c r="U1488">
        <f t="shared" si="259"/>
        <v>7</v>
      </c>
      <c r="V1488" s="12">
        <f t="shared" si="260"/>
        <v>42032.168530092589</v>
      </c>
      <c r="W1488" s="12">
        <f t="shared" si="261"/>
        <v>42062.168530092589</v>
      </c>
      <c r="X1488" s="17" t="str">
        <f t="shared" si="262"/>
        <v>January</v>
      </c>
      <c r="Y1488" t="str">
        <f t="shared" si="263"/>
        <v>2015</v>
      </c>
    </row>
    <row r="1489" spans="1:25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253"/>
        <v>0</v>
      </c>
      <c r="P1489" s="8" t="e">
        <f t="shared" si="254"/>
        <v>#DIV/0!</v>
      </c>
      <c r="Q1489" t="str">
        <f t="shared" si="255"/>
        <v>publishing</v>
      </c>
      <c r="R1489" t="str">
        <f t="shared" si="256"/>
        <v>fiction</v>
      </c>
      <c r="S1489">
        <f t="shared" si="257"/>
        <v>18</v>
      </c>
      <c r="T1489">
        <f t="shared" si="258"/>
        <v>11</v>
      </c>
      <c r="U1489">
        <f t="shared" si="259"/>
        <v>7</v>
      </c>
      <c r="V1489" s="12">
        <f t="shared" si="260"/>
        <v>42554.917488425926</v>
      </c>
      <c r="W1489" s="12">
        <f t="shared" si="261"/>
        <v>42584.917488425926</v>
      </c>
      <c r="X1489" s="17" t="str">
        <f t="shared" si="262"/>
        <v>July</v>
      </c>
      <c r="Y1489" t="str">
        <f t="shared" si="263"/>
        <v>2016</v>
      </c>
    </row>
    <row r="1490" spans="1:25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253"/>
        <v>2.4</v>
      </c>
      <c r="P1490" s="8">
        <f t="shared" si="254"/>
        <v>60</v>
      </c>
      <c r="Q1490" t="str">
        <f t="shared" si="255"/>
        <v>publishing</v>
      </c>
      <c r="R1490" t="str">
        <f t="shared" si="256"/>
        <v>fiction</v>
      </c>
      <c r="S1490">
        <f t="shared" si="257"/>
        <v>18</v>
      </c>
      <c r="T1490">
        <f t="shared" si="258"/>
        <v>11</v>
      </c>
      <c r="U1490">
        <f t="shared" si="259"/>
        <v>7</v>
      </c>
      <c r="V1490" s="12">
        <f t="shared" si="260"/>
        <v>41614.563194444447</v>
      </c>
      <c r="W1490" s="12">
        <f t="shared" si="261"/>
        <v>41644.563194444447</v>
      </c>
      <c r="X1490" s="17" t="str">
        <f t="shared" si="262"/>
        <v>December</v>
      </c>
      <c r="Y1490" t="str">
        <f t="shared" si="263"/>
        <v>2013</v>
      </c>
    </row>
    <row r="1491" spans="1:25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253"/>
        <v>0</v>
      </c>
      <c r="P1491" s="8" t="e">
        <f t="shared" si="254"/>
        <v>#DIV/0!</v>
      </c>
      <c r="Q1491" t="str">
        <f t="shared" si="255"/>
        <v>publishing</v>
      </c>
      <c r="R1491" t="str">
        <f t="shared" si="256"/>
        <v>fiction</v>
      </c>
      <c r="S1491">
        <f t="shared" si="257"/>
        <v>18</v>
      </c>
      <c r="T1491">
        <f t="shared" si="258"/>
        <v>11</v>
      </c>
      <c r="U1491">
        <f t="shared" si="259"/>
        <v>7</v>
      </c>
      <c r="V1491" s="12">
        <f t="shared" si="260"/>
        <v>41198.611712962964</v>
      </c>
      <c r="W1491" s="12">
        <f t="shared" si="261"/>
        <v>41228.653379629628</v>
      </c>
      <c r="X1491" s="17" t="str">
        <f t="shared" si="262"/>
        <v>October</v>
      </c>
      <c r="Y1491" t="str">
        <f t="shared" si="263"/>
        <v>2012</v>
      </c>
    </row>
    <row r="1492" spans="1:25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253"/>
        <v>30.862068965517242</v>
      </c>
      <c r="P1492" s="8">
        <f t="shared" si="254"/>
        <v>47.10526315789474</v>
      </c>
      <c r="Q1492" t="str">
        <f t="shared" si="255"/>
        <v>publishing</v>
      </c>
      <c r="R1492" t="str">
        <f t="shared" si="256"/>
        <v>fiction</v>
      </c>
      <c r="S1492">
        <f t="shared" si="257"/>
        <v>18</v>
      </c>
      <c r="T1492">
        <f t="shared" si="258"/>
        <v>11</v>
      </c>
      <c r="U1492">
        <f t="shared" si="259"/>
        <v>7</v>
      </c>
      <c r="V1492" s="12">
        <f t="shared" si="260"/>
        <v>41520.561041666668</v>
      </c>
      <c r="W1492" s="12">
        <f t="shared" si="261"/>
        <v>41549.561041666668</v>
      </c>
      <c r="X1492" s="17" t="str">
        <f t="shared" si="262"/>
        <v>September</v>
      </c>
      <c r="Y1492" t="str">
        <f t="shared" si="263"/>
        <v>2013</v>
      </c>
    </row>
    <row r="1493" spans="1:25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253"/>
        <v>8.3333333333333321</v>
      </c>
      <c r="P1493" s="8">
        <f t="shared" si="254"/>
        <v>100</v>
      </c>
      <c r="Q1493" t="str">
        <f t="shared" si="255"/>
        <v>publishing</v>
      </c>
      <c r="R1493" t="str">
        <f t="shared" si="256"/>
        <v>fiction</v>
      </c>
      <c r="S1493">
        <f t="shared" si="257"/>
        <v>18</v>
      </c>
      <c r="T1493">
        <f t="shared" si="258"/>
        <v>11</v>
      </c>
      <c r="U1493">
        <f t="shared" si="259"/>
        <v>7</v>
      </c>
      <c r="V1493" s="12">
        <f t="shared" si="260"/>
        <v>41991.713460648149</v>
      </c>
      <c r="W1493" s="12">
        <f t="shared" si="261"/>
        <v>42050.651388888888</v>
      </c>
      <c r="X1493" s="17" t="str">
        <f t="shared" si="262"/>
        <v>December</v>
      </c>
      <c r="Y1493" t="str">
        <f t="shared" si="263"/>
        <v>2014</v>
      </c>
    </row>
    <row r="1494" spans="1:25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253"/>
        <v>0.75</v>
      </c>
      <c r="P1494" s="8">
        <f t="shared" si="254"/>
        <v>15</v>
      </c>
      <c r="Q1494" t="str">
        <f t="shared" si="255"/>
        <v>publishing</v>
      </c>
      <c r="R1494" t="str">
        <f t="shared" si="256"/>
        <v>fiction</v>
      </c>
      <c r="S1494">
        <f t="shared" si="257"/>
        <v>18</v>
      </c>
      <c r="T1494">
        <f t="shared" si="258"/>
        <v>11</v>
      </c>
      <c r="U1494">
        <f t="shared" si="259"/>
        <v>7</v>
      </c>
      <c r="V1494" s="12">
        <f t="shared" si="260"/>
        <v>40682.884791666671</v>
      </c>
      <c r="W1494" s="12">
        <f t="shared" si="261"/>
        <v>40712.884791666671</v>
      </c>
      <c r="X1494" s="17" t="str">
        <f t="shared" si="262"/>
        <v>May</v>
      </c>
      <c r="Y1494" t="str">
        <f t="shared" si="263"/>
        <v>2011</v>
      </c>
    </row>
    <row r="1495" spans="1:25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253"/>
        <v>0</v>
      </c>
      <c r="P1495" s="8" t="e">
        <f t="shared" si="254"/>
        <v>#DIV/0!</v>
      </c>
      <c r="Q1495" t="str">
        <f t="shared" si="255"/>
        <v>publishing</v>
      </c>
      <c r="R1495" t="str">
        <f t="shared" si="256"/>
        <v>fiction</v>
      </c>
      <c r="S1495">
        <f t="shared" si="257"/>
        <v>18</v>
      </c>
      <c r="T1495">
        <f t="shared" si="258"/>
        <v>11</v>
      </c>
      <c r="U1495">
        <f t="shared" si="259"/>
        <v>7</v>
      </c>
      <c r="V1495" s="12">
        <f t="shared" si="260"/>
        <v>41411.866608796299</v>
      </c>
      <c r="W1495" s="12">
        <f t="shared" si="261"/>
        <v>41441.866608796299</v>
      </c>
      <c r="X1495" s="17" t="str">
        <f t="shared" si="262"/>
        <v>May</v>
      </c>
      <c r="Y1495" t="str">
        <f t="shared" si="263"/>
        <v>2013</v>
      </c>
    </row>
    <row r="1496" spans="1:25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253"/>
        <v>8.9</v>
      </c>
      <c r="P1496" s="8">
        <f t="shared" si="254"/>
        <v>40.454545454545453</v>
      </c>
      <c r="Q1496" t="str">
        <f t="shared" si="255"/>
        <v>publishing</v>
      </c>
      <c r="R1496" t="str">
        <f t="shared" si="256"/>
        <v>fiction</v>
      </c>
      <c r="S1496">
        <f t="shared" si="257"/>
        <v>18</v>
      </c>
      <c r="T1496">
        <f t="shared" si="258"/>
        <v>11</v>
      </c>
      <c r="U1496">
        <f t="shared" si="259"/>
        <v>7</v>
      </c>
      <c r="V1496" s="12">
        <f t="shared" si="260"/>
        <v>42067.722372685181</v>
      </c>
      <c r="W1496" s="12">
        <f t="shared" si="261"/>
        <v>42097.651388888888</v>
      </c>
      <c r="X1496" s="17" t="str">
        <f t="shared" si="262"/>
        <v>March</v>
      </c>
      <c r="Y1496" t="str">
        <f t="shared" si="263"/>
        <v>2015</v>
      </c>
    </row>
    <row r="1497" spans="1:25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253"/>
        <v>0</v>
      </c>
      <c r="P1497" s="8" t="e">
        <f t="shared" si="254"/>
        <v>#DIV/0!</v>
      </c>
      <c r="Q1497" t="str">
        <f t="shared" si="255"/>
        <v>publishing</v>
      </c>
      <c r="R1497" t="str">
        <f t="shared" si="256"/>
        <v>fiction</v>
      </c>
      <c r="S1497">
        <f t="shared" si="257"/>
        <v>18</v>
      </c>
      <c r="T1497">
        <f t="shared" si="258"/>
        <v>11</v>
      </c>
      <c r="U1497">
        <f t="shared" si="259"/>
        <v>7</v>
      </c>
      <c r="V1497" s="12">
        <f t="shared" si="260"/>
        <v>40752.789710648147</v>
      </c>
      <c r="W1497" s="12">
        <f t="shared" si="261"/>
        <v>40782.789710648147</v>
      </c>
      <c r="X1497" s="17" t="str">
        <f t="shared" si="262"/>
        <v>July</v>
      </c>
      <c r="Y1497" t="str">
        <f t="shared" si="263"/>
        <v>2011</v>
      </c>
    </row>
    <row r="1498" spans="1:25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253"/>
        <v>0</v>
      </c>
      <c r="P1498" s="8" t="e">
        <f t="shared" si="254"/>
        <v>#DIV/0!</v>
      </c>
      <c r="Q1498" t="str">
        <f t="shared" si="255"/>
        <v>publishing</v>
      </c>
      <c r="R1498" t="str">
        <f t="shared" si="256"/>
        <v>fiction</v>
      </c>
      <c r="S1498">
        <f t="shared" si="257"/>
        <v>18</v>
      </c>
      <c r="T1498">
        <f t="shared" si="258"/>
        <v>11</v>
      </c>
      <c r="U1498">
        <f t="shared" si="259"/>
        <v>7</v>
      </c>
      <c r="V1498" s="12">
        <f t="shared" si="260"/>
        <v>41838.475219907406</v>
      </c>
      <c r="W1498" s="12">
        <f t="shared" si="261"/>
        <v>41898.475219907406</v>
      </c>
      <c r="X1498" s="17" t="str">
        <f t="shared" si="262"/>
        <v>July</v>
      </c>
      <c r="Y1498" t="str">
        <f t="shared" si="263"/>
        <v>2014</v>
      </c>
    </row>
    <row r="1499" spans="1:25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253"/>
        <v>6.6666666666666671E-3</v>
      </c>
      <c r="P1499" s="8">
        <f t="shared" si="254"/>
        <v>1</v>
      </c>
      <c r="Q1499" t="str">
        <f t="shared" si="255"/>
        <v>publishing</v>
      </c>
      <c r="R1499" t="str">
        <f t="shared" si="256"/>
        <v>fiction</v>
      </c>
      <c r="S1499">
        <f t="shared" si="257"/>
        <v>18</v>
      </c>
      <c r="T1499">
        <f t="shared" si="258"/>
        <v>11</v>
      </c>
      <c r="U1499">
        <f t="shared" si="259"/>
        <v>7</v>
      </c>
      <c r="V1499" s="12">
        <f t="shared" si="260"/>
        <v>41444.64261574074</v>
      </c>
      <c r="W1499" s="12">
        <f t="shared" si="261"/>
        <v>41486.821527777778</v>
      </c>
      <c r="X1499" s="17" t="str">
        <f t="shared" si="262"/>
        <v>June</v>
      </c>
      <c r="Y1499" t="str">
        <f t="shared" si="263"/>
        <v>2013</v>
      </c>
    </row>
    <row r="1500" spans="1:25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253"/>
        <v>1.9</v>
      </c>
      <c r="P1500" s="8">
        <f t="shared" si="254"/>
        <v>19</v>
      </c>
      <c r="Q1500" t="str">
        <f t="shared" si="255"/>
        <v>publishing</v>
      </c>
      <c r="R1500" t="str">
        <f t="shared" si="256"/>
        <v>fiction</v>
      </c>
      <c r="S1500">
        <f t="shared" si="257"/>
        <v>18</v>
      </c>
      <c r="T1500">
        <f t="shared" si="258"/>
        <v>11</v>
      </c>
      <c r="U1500">
        <f t="shared" si="259"/>
        <v>7</v>
      </c>
      <c r="V1500" s="12">
        <f t="shared" si="260"/>
        <v>41840.983541666668</v>
      </c>
      <c r="W1500" s="12">
        <f t="shared" si="261"/>
        <v>41885.983541666668</v>
      </c>
      <c r="X1500" s="17" t="str">
        <f t="shared" si="262"/>
        <v>July</v>
      </c>
      <c r="Y1500" t="str">
        <f t="shared" si="263"/>
        <v>2014</v>
      </c>
    </row>
    <row r="1501" spans="1:25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253"/>
        <v>0.25</v>
      </c>
      <c r="P1501" s="8">
        <f t="shared" si="254"/>
        <v>5</v>
      </c>
      <c r="Q1501" t="str">
        <f t="shared" si="255"/>
        <v>publishing</v>
      </c>
      <c r="R1501" t="str">
        <f t="shared" si="256"/>
        <v>fiction</v>
      </c>
      <c r="S1501">
        <f t="shared" si="257"/>
        <v>18</v>
      </c>
      <c r="T1501">
        <f t="shared" si="258"/>
        <v>11</v>
      </c>
      <c r="U1501">
        <f t="shared" si="259"/>
        <v>7</v>
      </c>
      <c r="V1501" s="12">
        <f t="shared" si="260"/>
        <v>42527.007326388892</v>
      </c>
      <c r="W1501" s="12">
        <f t="shared" si="261"/>
        <v>42587.007326388892</v>
      </c>
      <c r="X1501" s="17" t="str">
        <f t="shared" si="262"/>
        <v>June</v>
      </c>
      <c r="Y1501" t="str">
        <f t="shared" si="263"/>
        <v>2016</v>
      </c>
    </row>
    <row r="1502" spans="1:25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253"/>
        <v>25.035714285714285</v>
      </c>
      <c r="P1502" s="8">
        <f t="shared" si="254"/>
        <v>46.733333333333334</v>
      </c>
      <c r="Q1502" t="str">
        <f t="shared" si="255"/>
        <v>publishing</v>
      </c>
      <c r="R1502" t="str">
        <f t="shared" si="256"/>
        <v>fiction</v>
      </c>
      <c r="S1502">
        <f t="shared" si="257"/>
        <v>18</v>
      </c>
      <c r="T1502">
        <f t="shared" si="258"/>
        <v>11</v>
      </c>
      <c r="U1502">
        <f t="shared" si="259"/>
        <v>7</v>
      </c>
      <c r="V1502" s="12">
        <f t="shared" si="260"/>
        <v>41365.904594907406</v>
      </c>
      <c r="W1502" s="12">
        <f t="shared" si="261"/>
        <v>41395.904594907406</v>
      </c>
      <c r="X1502" s="17" t="str">
        <f t="shared" si="262"/>
        <v>April</v>
      </c>
      <c r="Y1502" t="str">
        <f t="shared" si="263"/>
        <v>2013</v>
      </c>
    </row>
    <row r="1503" spans="1:25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253"/>
        <v>166.33076923076925</v>
      </c>
      <c r="P1503" s="8">
        <f t="shared" si="254"/>
        <v>97.731073446327684</v>
      </c>
      <c r="Q1503" t="str">
        <f t="shared" si="255"/>
        <v>photography</v>
      </c>
      <c r="R1503" t="str">
        <f t="shared" si="256"/>
        <v>photobooks</v>
      </c>
      <c r="S1503">
        <f t="shared" si="257"/>
        <v>22</v>
      </c>
      <c r="T1503">
        <f t="shared" si="258"/>
        <v>12</v>
      </c>
      <c r="U1503">
        <f t="shared" si="259"/>
        <v>10</v>
      </c>
      <c r="V1503" s="12">
        <f t="shared" si="260"/>
        <v>42163.583599537036</v>
      </c>
      <c r="W1503" s="12">
        <f t="shared" si="261"/>
        <v>42193.583599537036</v>
      </c>
      <c r="X1503" s="17" t="str">
        <f t="shared" si="262"/>
        <v>June</v>
      </c>
      <c r="Y1503" t="str">
        <f t="shared" si="263"/>
        <v>2015</v>
      </c>
    </row>
    <row r="1504" spans="1:25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253"/>
        <v>101.44545454545455</v>
      </c>
      <c r="P1504" s="8">
        <f t="shared" si="254"/>
        <v>67.835866261398181</v>
      </c>
      <c r="Q1504" t="str">
        <f t="shared" si="255"/>
        <v>photography</v>
      </c>
      <c r="R1504" t="str">
        <f t="shared" si="256"/>
        <v>photobooks</v>
      </c>
      <c r="S1504">
        <f t="shared" si="257"/>
        <v>22</v>
      </c>
      <c r="T1504">
        <f t="shared" si="258"/>
        <v>12</v>
      </c>
      <c r="U1504">
        <f t="shared" si="259"/>
        <v>10</v>
      </c>
      <c r="V1504" s="12">
        <f t="shared" si="260"/>
        <v>42426.542592592596</v>
      </c>
      <c r="W1504" s="12">
        <f t="shared" si="261"/>
        <v>42454.916666666672</v>
      </c>
      <c r="X1504" s="17" t="str">
        <f t="shared" si="262"/>
        <v>February</v>
      </c>
      <c r="Y1504" t="str">
        <f t="shared" si="263"/>
        <v>2016</v>
      </c>
    </row>
    <row r="1505" spans="1:25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253"/>
        <v>107.89146666666667</v>
      </c>
      <c r="P1505" s="8">
        <f t="shared" si="254"/>
        <v>56.98492957746479</v>
      </c>
      <c r="Q1505" t="str">
        <f t="shared" si="255"/>
        <v>photography</v>
      </c>
      <c r="R1505" t="str">
        <f t="shared" si="256"/>
        <v>photobooks</v>
      </c>
      <c r="S1505">
        <f t="shared" si="257"/>
        <v>22</v>
      </c>
      <c r="T1505">
        <f t="shared" si="258"/>
        <v>12</v>
      </c>
      <c r="U1505">
        <f t="shared" si="259"/>
        <v>10</v>
      </c>
      <c r="V1505" s="12">
        <f t="shared" si="260"/>
        <v>42606.347233796296</v>
      </c>
      <c r="W1505" s="12">
        <f t="shared" si="261"/>
        <v>42666.347233796296</v>
      </c>
      <c r="X1505" s="17" t="str">
        <f t="shared" si="262"/>
        <v>August</v>
      </c>
      <c r="Y1505" t="str">
        <f t="shared" si="263"/>
        <v>2016</v>
      </c>
    </row>
    <row r="1506" spans="1:25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253"/>
        <v>277.93846153846158</v>
      </c>
      <c r="P1506" s="8">
        <f t="shared" si="254"/>
        <v>67.159851301115239</v>
      </c>
      <c r="Q1506" t="str">
        <f t="shared" si="255"/>
        <v>photography</v>
      </c>
      <c r="R1506" t="str">
        <f t="shared" si="256"/>
        <v>photobooks</v>
      </c>
      <c r="S1506">
        <f t="shared" si="257"/>
        <v>22</v>
      </c>
      <c r="T1506">
        <f t="shared" si="258"/>
        <v>12</v>
      </c>
      <c r="U1506">
        <f t="shared" si="259"/>
        <v>10</v>
      </c>
      <c r="V1506" s="12">
        <f t="shared" si="260"/>
        <v>41772.657685185186</v>
      </c>
      <c r="W1506" s="12">
        <f t="shared" si="261"/>
        <v>41800.356249999997</v>
      </c>
      <c r="X1506" s="17" t="str">
        <f t="shared" si="262"/>
        <v>May</v>
      </c>
      <c r="Y1506" t="str">
        <f t="shared" si="263"/>
        <v>2014</v>
      </c>
    </row>
    <row r="1507" spans="1:25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253"/>
        <v>103.58125</v>
      </c>
      <c r="P1507" s="8">
        <f t="shared" si="254"/>
        <v>48.037681159420288</v>
      </c>
      <c r="Q1507" t="str">
        <f t="shared" si="255"/>
        <v>photography</v>
      </c>
      <c r="R1507" t="str">
        <f t="shared" si="256"/>
        <v>photobooks</v>
      </c>
      <c r="S1507">
        <f t="shared" si="257"/>
        <v>22</v>
      </c>
      <c r="T1507">
        <f t="shared" si="258"/>
        <v>12</v>
      </c>
      <c r="U1507">
        <f t="shared" si="259"/>
        <v>10</v>
      </c>
      <c r="V1507" s="12">
        <f t="shared" si="260"/>
        <v>42414.44332175926</v>
      </c>
      <c r="W1507" s="12">
        <f t="shared" si="261"/>
        <v>42451.834027777775</v>
      </c>
      <c r="X1507" s="17" t="str">
        <f t="shared" si="262"/>
        <v>February</v>
      </c>
      <c r="Y1507" t="str">
        <f t="shared" si="263"/>
        <v>2016</v>
      </c>
    </row>
    <row r="1508" spans="1:25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253"/>
        <v>111.4</v>
      </c>
      <c r="P1508" s="8">
        <f t="shared" si="254"/>
        <v>38.860465116279073</v>
      </c>
      <c r="Q1508" t="str">
        <f t="shared" si="255"/>
        <v>photography</v>
      </c>
      <c r="R1508" t="str">
        <f t="shared" si="256"/>
        <v>photobooks</v>
      </c>
      <c r="S1508">
        <f t="shared" si="257"/>
        <v>22</v>
      </c>
      <c r="T1508">
        <f t="shared" si="258"/>
        <v>12</v>
      </c>
      <c r="U1508">
        <f t="shared" si="259"/>
        <v>10</v>
      </c>
      <c r="V1508" s="12">
        <f t="shared" si="260"/>
        <v>41814.785925925928</v>
      </c>
      <c r="W1508" s="12">
        <f t="shared" si="261"/>
        <v>41844.785925925928</v>
      </c>
      <c r="X1508" s="17" t="str">
        <f t="shared" si="262"/>
        <v>June</v>
      </c>
      <c r="Y1508" t="str">
        <f t="shared" si="263"/>
        <v>2014</v>
      </c>
    </row>
    <row r="1509" spans="1:25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253"/>
        <v>215</v>
      </c>
      <c r="P1509" s="8">
        <f t="shared" si="254"/>
        <v>78.181818181818187</v>
      </c>
      <c r="Q1509" t="str">
        <f t="shared" si="255"/>
        <v>photography</v>
      </c>
      <c r="R1509" t="str">
        <f t="shared" si="256"/>
        <v>photobooks</v>
      </c>
      <c r="S1509">
        <f t="shared" si="257"/>
        <v>22</v>
      </c>
      <c r="T1509">
        <f t="shared" si="258"/>
        <v>12</v>
      </c>
      <c r="U1509">
        <f t="shared" si="259"/>
        <v>10</v>
      </c>
      <c r="V1509" s="12">
        <f t="shared" si="260"/>
        <v>40254.450335648151</v>
      </c>
      <c r="W1509" s="12">
        <f t="shared" si="261"/>
        <v>40313.340277777781</v>
      </c>
      <c r="X1509" s="17" t="str">
        <f t="shared" si="262"/>
        <v>March</v>
      </c>
      <c r="Y1509" t="str">
        <f t="shared" si="263"/>
        <v>2010</v>
      </c>
    </row>
    <row r="1510" spans="1:25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253"/>
        <v>110.76216216216217</v>
      </c>
      <c r="P1510" s="8">
        <f t="shared" si="254"/>
        <v>97.113744075829388</v>
      </c>
      <c r="Q1510" t="str">
        <f t="shared" si="255"/>
        <v>photography</v>
      </c>
      <c r="R1510" t="str">
        <f t="shared" si="256"/>
        <v>photobooks</v>
      </c>
      <c r="S1510">
        <f t="shared" si="257"/>
        <v>22</v>
      </c>
      <c r="T1510">
        <f t="shared" si="258"/>
        <v>12</v>
      </c>
      <c r="U1510">
        <f t="shared" si="259"/>
        <v>10</v>
      </c>
      <c r="V1510" s="12">
        <f t="shared" si="260"/>
        <v>41786.614363425928</v>
      </c>
      <c r="W1510" s="12">
        <f t="shared" si="261"/>
        <v>41817.614363425928</v>
      </c>
      <c r="X1510" s="17" t="str">
        <f t="shared" si="262"/>
        <v>May</v>
      </c>
      <c r="Y1510" t="str">
        <f t="shared" si="263"/>
        <v>2014</v>
      </c>
    </row>
    <row r="1511" spans="1:25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253"/>
        <v>123.64125714285714</v>
      </c>
      <c r="P1511" s="8">
        <f t="shared" si="254"/>
        <v>110.39397959183674</v>
      </c>
      <c r="Q1511" t="str">
        <f t="shared" si="255"/>
        <v>photography</v>
      </c>
      <c r="R1511" t="str">
        <f t="shared" si="256"/>
        <v>photobooks</v>
      </c>
      <c r="S1511">
        <f t="shared" si="257"/>
        <v>22</v>
      </c>
      <c r="T1511">
        <f t="shared" si="258"/>
        <v>12</v>
      </c>
      <c r="U1511">
        <f t="shared" si="259"/>
        <v>10</v>
      </c>
      <c r="V1511" s="12">
        <f t="shared" si="260"/>
        <v>42751.533391203702</v>
      </c>
      <c r="W1511" s="12">
        <f t="shared" si="261"/>
        <v>42780.957638888889</v>
      </c>
      <c r="X1511" s="17" t="str">
        <f t="shared" si="262"/>
        <v>January</v>
      </c>
      <c r="Y1511" t="str">
        <f t="shared" si="263"/>
        <v>2017</v>
      </c>
    </row>
    <row r="1512" spans="1:25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253"/>
        <v>101.03500000000001</v>
      </c>
      <c r="P1512" s="8">
        <f t="shared" si="254"/>
        <v>39.91506172839506</v>
      </c>
      <c r="Q1512" t="str">
        <f t="shared" si="255"/>
        <v>photography</v>
      </c>
      <c r="R1512" t="str">
        <f t="shared" si="256"/>
        <v>photobooks</v>
      </c>
      <c r="S1512">
        <f t="shared" si="257"/>
        <v>22</v>
      </c>
      <c r="T1512">
        <f t="shared" si="258"/>
        <v>12</v>
      </c>
      <c r="U1512">
        <f t="shared" si="259"/>
        <v>10</v>
      </c>
      <c r="V1512" s="12">
        <f t="shared" si="260"/>
        <v>41809.385162037033</v>
      </c>
      <c r="W1512" s="12">
        <f t="shared" si="261"/>
        <v>41839.385162037033</v>
      </c>
      <c r="X1512" s="17" t="str">
        <f t="shared" si="262"/>
        <v>June</v>
      </c>
      <c r="Y1512" t="str">
        <f t="shared" si="263"/>
        <v>2014</v>
      </c>
    </row>
    <row r="1513" spans="1:25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253"/>
        <v>111.79285714285714</v>
      </c>
      <c r="P1513" s="8">
        <f t="shared" si="254"/>
        <v>75.975728155339809</v>
      </c>
      <c r="Q1513" t="str">
        <f t="shared" si="255"/>
        <v>photography</v>
      </c>
      <c r="R1513" t="str">
        <f t="shared" si="256"/>
        <v>photobooks</v>
      </c>
      <c r="S1513">
        <f t="shared" si="257"/>
        <v>22</v>
      </c>
      <c r="T1513">
        <f t="shared" si="258"/>
        <v>12</v>
      </c>
      <c r="U1513">
        <f t="shared" si="259"/>
        <v>10</v>
      </c>
      <c r="V1513" s="12">
        <f t="shared" si="260"/>
        <v>42296.583379629628</v>
      </c>
      <c r="W1513" s="12">
        <f t="shared" si="261"/>
        <v>42326.625046296293</v>
      </c>
      <c r="X1513" s="17" t="str">
        <f t="shared" si="262"/>
        <v>October</v>
      </c>
      <c r="Y1513" t="str">
        <f t="shared" si="263"/>
        <v>2015</v>
      </c>
    </row>
    <row r="1514" spans="1:25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253"/>
        <v>558.7714285714286</v>
      </c>
      <c r="P1514" s="8">
        <f t="shared" si="254"/>
        <v>58.379104477611939</v>
      </c>
      <c r="Q1514" t="str">
        <f t="shared" si="255"/>
        <v>photography</v>
      </c>
      <c r="R1514" t="str">
        <f t="shared" si="256"/>
        <v>photobooks</v>
      </c>
      <c r="S1514">
        <f t="shared" si="257"/>
        <v>22</v>
      </c>
      <c r="T1514">
        <f t="shared" si="258"/>
        <v>12</v>
      </c>
      <c r="U1514">
        <f t="shared" si="259"/>
        <v>10</v>
      </c>
      <c r="V1514" s="12">
        <f t="shared" si="260"/>
        <v>42741.684479166666</v>
      </c>
      <c r="W1514" s="12">
        <f t="shared" si="261"/>
        <v>42771.684479166666</v>
      </c>
      <c r="X1514" s="17" t="str">
        <f t="shared" si="262"/>
        <v>January</v>
      </c>
      <c r="Y1514" t="str">
        <f t="shared" si="263"/>
        <v>2017</v>
      </c>
    </row>
    <row r="1515" spans="1:25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253"/>
        <v>150.01875000000001</v>
      </c>
      <c r="P1515" s="8">
        <f t="shared" si="254"/>
        <v>55.82093023255814</v>
      </c>
      <c r="Q1515" t="str">
        <f t="shared" si="255"/>
        <v>photography</v>
      </c>
      <c r="R1515" t="str">
        <f t="shared" si="256"/>
        <v>photobooks</v>
      </c>
      <c r="S1515">
        <f t="shared" si="257"/>
        <v>22</v>
      </c>
      <c r="T1515">
        <f t="shared" si="258"/>
        <v>12</v>
      </c>
      <c r="U1515">
        <f t="shared" si="259"/>
        <v>10</v>
      </c>
      <c r="V1515" s="12">
        <f t="shared" si="260"/>
        <v>41806.637337962966</v>
      </c>
      <c r="W1515" s="12">
        <f t="shared" si="261"/>
        <v>41836.637337962966</v>
      </c>
      <c r="X1515" s="17" t="str">
        <f t="shared" si="262"/>
        <v>June</v>
      </c>
      <c r="Y1515" t="str">
        <f t="shared" si="263"/>
        <v>2014</v>
      </c>
    </row>
    <row r="1516" spans="1:25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253"/>
        <v>106.476</v>
      </c>
      <c r="P1516" s="8">
        <f t="shared" si="254"/>
        <v>151.24431818181819</v>
      </c>
      <c r="Q1516" t="str">
        <f t="shared" si="255"/>
        <v>photography</v>
      </c>
      <c r="R1516" t="str">
        <f t="shared" si="256"/>
        <v>photobooks</v>
      </c>
      <c r="S1516">
        <f t="shared" si="257"/>
        <v>22</v>
      </c>
      <c r="T1516">
        <f t="shared" si="258"/>
        <v>12</v>
      </c>
      <c r="U1516">
        <f t="shared" si="259"/>
        <v>10</v>
      </c>
      <c r="V1516" s="12">
        <f t="shared" si="260"/>
        <v>42234.597685185188</v>
      </c>
      <c r="W1516" s="12">
        <f t="shared" si="261"/>
        <v>42274.597685185188</v>
      </c>
      <c r="X1516" s="17" t="str">
        <f t="shared" si="262"/>
        <v>August</v>
      </c>
      <c r="Y1516" t="str">
        <f t="shared" si="263"/>
        <v>2015</v>
      </c>
    </row>
    <row r="1517" spans="1:25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253"/>
        <v>157.18899999999999</v>
      </c>
      <c r="P1517" s="8">
        <f t="shared" si="254"/>
        <v>849.67027027027029</v>
      </c>
      <c r="Q1517" t="str">
        <f t="shared" si="255"/>
        <v>photography</v>
      </c>
      <c r="R1517" t="str">
        <f t="shared" si="256"/>
        <v>photobooks</v>
      </c>
      <c r="S1517">
        <f t="shared" si="257"/>
        <v>22</v>
      </c>
      <c r="T1517">
        <f t="shared" si="258"/>
        <v>12</v>
      </c>
      <c r="U1517">
        <f t="shared" si="259"/>
        <v>10</v>
      </c>
      <c r="V1517" s="12">
        <f t="shared" si="260"/>
        <v>42415.253437499996</v>
      </c>
      <c r="W1517" s="12">
        <f t="shared" si="261"/>
        <v>42445.211770833332</v>
      </c>
      <c r="X1517" s="17" t="str">
        <f t="shared" si="262"/>
        <v>February</v>
      </c>
      <c r="Y1517" t="str">
        <f t="shared" si="263"/>
        <v>2016</v>
      </c>
    </row>
    <row r="1518" spans="1:25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253"/>
        <v>108.65882352941176</v>
      </c>
      <c r="P1518" s="8">
        <f t="shared" si="254"/>
        <v>159.24137931034483</v>
      </c>
      <c r="Q1518" t="str">
        <f t="shared" si="255"/>
        <v>photography</v>
      </c>
      <c r="R1518" t="str">
        <f t="shared" si="256"/>
        <v>photobooks</v>
      </c>
      <c r="S1518">
        <f t="shared" si="257"/>
        <v>22</v>
      </c>
      <c r="T1518">
        <f t="shared" si="258"/>
        <v>12</v>
      </c>
      <c r="U1518">
        <f t="shared" si="259"/>
        <v>10</v>
      </c>
      <c r="V1518" s="12">
        <f t="shared" si="260"/>
        <v>42619.466342592597</v>
      </c>
      <c r="W1518" s="12">
        <f t="shared" si="261"/>
        <v>42649.583333333328</v>
      </c>
      <c r="X1518" s="17" t="str">
        <f t="shared" si="262"/>
        <v>September</v>
      </c>
      <c r="Y1518" t="str">
        <f t="shared" si="263"/>
        <v>2016</v>
      </c>
    </row>
    <row r="1519" spans="1:25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253"/>
        <v>161.97999999999999</v>
      </c>
      <c r="P1519" s="8">
        <f t="shared" si="254"/>
        <v>39.507317073170732</v>
      </c>
      <c r="Q1519" t="str">
        <f t="shared" si="255"/>
        <v>photography</v>
      </c>
      <c r="R1519" t="str">
        <f t="shared" si="256"/>
        <v>photobooks</v>
      </c>
      <c r="S1519">
        <f t="shared" si="257"/>
        <v>22</v>
      </c>
      <c r="T1519">
        <f t="shared" si="258"/>
        <v>12</v>
      </c>
      <c r="U1519">
        <f t="shared" si="259"/>
        <v>10</v>
      </c>
      <c r="V1519" s="12">
        <f t="shared" si="260"/>
        <v>41948.56658564815</v>
      </c>
      <c r="W1519" s="12">
        <f t="shared" si="261"/>
        <v>41979.25</v>
      </c>
      <c r="X1519" s="17" t="str">
        <f t="shared" si="262"/>
        <v>November</v>
      </c>
      <c r="Y1519" t="str">
        <f t="shared" si="263"/>
        <v>2014</v>
      </c>
    </row>
    <row r="1520" spans="1:25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253"/>
        <v>205.36666666666665</v>
      </c>
      <c r="P1520" s="8">
        <f t="shared" si="254"/>
        <v>130.52966101694915</v>
      </c>
      <c r="Q1520" t="str">
        <f t="shared" si="255"/>
        <v>photography</v>
      </c>
      <c r="R1520" t="str">
        <f t="shared" si="256"/>
        <v>photobooks</v>
      </c>
      <c r="S1520">
        <f t="shared" si="257"/>
        <v>22</v>
      </c>
      <c r="T1520">
        <f t="shared" si="258"/>
        <v>12</v>
      </c>
      <c r="U1520">
        <f t="shared" si="259"/>
        <v>10</v>
      </c>
      <c r="V1520" s="12">
        <f t="shared" si="260"/>
        <v>41760.8200462963</v>
      </c>
      <c r="W1520" s="12">
        <f t="shared" si="261"/>
        <v>41790.8200462963</v>
      </c>
      <c r="X1520" s="17" t="str">
        <f t="shared" si="262"/>
        <v>May</v>
      </c>
      <c r="Y1520" t="str">
        <f t="shared" si="263"/>
        <v>2014</v>
      </c>
    </row>
    <row r="1521" spans="1:25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253"/>
        <v>103.36388888888889</v>
      </c>
      <c r="P1521" s="8">
        <f t="shared" si="254"/>
        <v>64.156896551724131</v>
      </c>
      <c r="Q1521" t="str">
        <f t="shared" si="255"/>
        <v>photography</v>
      </c>
      <c r="R1521" t="str">
        <f t="shared" si="256"/>
        <v>photobooks</v>
      </c>
      <c r="S1521">
        <f t="shared" si="257"/>
        <v>22</v>
      </c>
      <c r="T1521">
        <f t="shared" si="258"/>
        <v>12</v>
      </c>
      <c r="U1521">
        <f t="shared" si="259"/>
        <v>10</v>
      </c>
      <c r="V1521" s="12">
        <f t="shared" si="260"/>
        <v>41782.741701388892</v>
      </c>
      <c r="W1521" s="12">
        <f t="shared" si="261"/>
        <v>41810.915972222225</v>
      </c>
      <c r="X1521" s="17" t="str">
        <f t="shared" si="262"/>
        <v>May</v>
      </c>
      <c r="Y1521" t="str">
        <f t="shared" si="263"/>
        <v>2014</v>
      </c>
    </row>
    <row r="1522" spans="1:25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253"/>
        <v>103.47222222222223</v>
      </c>
      <c r="P1522" s="8">
        <f t="shared" si="254"/>
        <v>111.52694610778443</v>
      </c>
      <c r="Q1522" t="str">
        <f t="shared" si="255"/>
        <v>photography</v>
      </c>
      <c r="R1522" t="str">
        <f t="shared" si="256"/>
        <v>photobooks</v>
      </c>
      <c r="S1522">
        <f t="shared" si="257"/>
        <v>22</v>
      </c>
      <c r="T1522">
        <f t="shared" si="258"/>
        <v>12</v>
      </c>
      <c r="U1522">
        <f t="shared" si="259"/>
        <v>10</v>
      </c>
      <c r="V1522" s="12">
        <f t="shared" si="260"/>
        <v>41955.857789351852</v>
      </c>
      <c r="W1522" s="12">
        <f t="shared" si="261"/>
        <v>41992.166666666672</v>
      </c>
      <c r="X1522" s="17" t="str">
        <f t="shared" si="262"/>
        <v>November</v>
      </c>
      <c r="Y1522" t="str">
        <f t="shared" si="263"/>
        <v>2014</v>
      </c>
    </row>
    <row r="1523" spans="1:25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253"/>
        <v>106.81333333333333</v>
      </c>
      <c r="P1523" s="8">
        <f t="shared" si="254"/>
        <v>170.44680851063831</v>
      </c>
      <c r="Q1523" t="str">
        <f t="shared" si="255"/>
        <v>photography</v>
      </c>
      <c r="R1523" t="str">
        <f t="shared" si="256"/>
        <v>photobooks</v>
      </c>
      <c r="S1523">
        <f t="shared" si="257"/>
        <v>22</v>
      </c>
      <c r="T1523">
        <f t="shared" si="258"/>
        <v>12</v>
      </c>
      <c r="U1523">
        <f t="shared" si="259"/>
        <v>10</v>
      </c>
      <c r="V1523" s="12">
        <f t="shared" si="260"/>
        <v>42493.167719907404</v>
      </c>
      <c r="W1523" s="12">
        <f t="shared" si="261"/>
        <v>42528.167719907404</v>
      </c>
      <c r="X1523" s="17" t="str">
        <f t="shared" si="262"/>
        <v>May</v>
      </c>
      <c r="Y1523" t="str">
        <f t="shared" si="263"/>
        <v>2016</v>
      </c>
    </row>
    <row r="1524" spans="1:25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253"/>
        <v>138.96574712643678</v>
      </c>
      <c r="P1524" s="8">
        <f t="shared" si="254"/>
        <v>133.7391592920354</v>
      </c>
      <c r="Q1524" t="str">
        <f t="shared" si="255"/>
        <v>photography</v>
      </c>
      <c r="R1524" t="str">
        <f t="shared" si="256"/>
        <v>photobooks</v>
      </c>
      <c r="S1524">
        <f t="shared" si="257"/>
        <v>22</v>
      </c>
      <c r="T1524">
        <f t="shared" si="258"/>
        <v>12</v>
      </c>
      <c r="U1524">
        <f t="shared" si="259"/>
        <v>10</v>
      </c>
      <c r="V1524" s="12">
        <f t="shared" si="260"/>
        <v>41899.830312500002</v>
      </c>
      <c r="W1524" s="12">
        <f t="shared" si="261"/>
        <v>41929.830312500002</v>
      </c>
      <c r="X1524" s="17" t="str">
        <f t="shared" si="262"/>
        <v>September</v>
      </c>
      <c r="Y1524" t="str">
        <f t="shared" si="263"/>
        <v>2014</v>
      </c>
    </row>
    <row r="1525" spans="1:25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253"/>
        <v>124.84324324324325</v>
      </c>
      <c r="P1525" s="8">
        <f t="shared" si="254"/>
        <v>95.834024896265561</v>
      </c>
      <c r="Q1525" t="str">
        <f t="shared" si="255"/>
        <v>photography</v>
      </c>
      <c r="R1525" t="str">
        <f t="shared" si="256"/>
        <v>photobooks</v>
      </c>
      <c r="S1525">
        <f t="shared" si="257"/>
        <v>22</v>
      </c>
      <c r="T1525">
        <f t="shared" si="258"/>
        <v>12</v>
      </c>
      <c r="U1525">
        <f t="shared" si="259"/>
        <v>10</v>
      </c>
      <c r="V1525" s="12">
        <f t="shared" si="260"/>
        <v>41964.751342592594</v>
      </c>
      <c r="W1525" s="12">
        <f t="shared" si="261"/>
        <v>41996</v>
      </c>
      <c r="X1525" s="17" t="str">
        <f t="shared" si="262"/>
        <v>November</v>
      </c>
      <c r="Y1525" t="str">
        <f t="shared" si="263"/>
        <v>2014</v>
      </c>
    </row>
    <row r="1526" spans="1:25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253"/>
        <v>206.99999999999997</v>
      </c>
      <c r="P1526" s="8">
        <f t="shared" si="254"/>
        <v>221.78571428571428</v>
      </c>
      <c r="Q1526" t="str">
        <f t="shared" si="255"/>
        <v>photography</v>
      </c>
      <c r="R1526" t="str">
        <f t="shared" si="256"/>
        <v>photobooks</v>
      </c>
      <c r="S1526">
        <f t="shared" si="257"/>
        <v>22</v>
      </c>
      <c r="T1526">
        <f t="shared" si="258"/>
        <v>12</v>
      </c>
      <c r="U1526">
        <f t="shared" si="259"/>
        <v>10</v>
      </c>
      <c r="V1526" s="12">
        <f t="shared" si="260"/>
        <v>42756.501041666663</v>
      </c>
      <c r="W1526" s="12">
        <f t="shared" si="261"/>
        <v>42786.501041666663</v>
      </c>
      <c r="X1526" s="17" t="str">
        <f t="shared" si="262"/>
        <v>January</v>
      </c>
      <c r="Y1526" t="str">
        <f t="shared" si="263"/>
        <v>2017</v>
      </c>
    </row>
    <row r="1527" spans="1:25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253"/>
        <v>174.00576923076923</v>
      </c>
      <c r="P1527" s="8">
        <f t="shared" si="254"/>
        <v>32.315357142857138</v>
      </c>
      <c r="Q1527" t="str">
        <f t="shared" si="255"/>
        <v>photography</v>
      </c>
      <c r="R1527" t="str">
        <f t="shared" si="256"/>
        <v>photobooks</v>
      </c>
      <c r="S1527">
        <f t="shared" si="257"/>
        <v>22</v>
      </c>
      <c r="T1527">
        <f t="shared" si="258"/>
        <v>12</v>
      </c>
      <c r="U1527">
        <f t="shared" si="259"/>
        <v>10</v>
      </c>
      <c r="V1527" s="12">
        <f t="shared" si="260"/>
        <v>42570.702986111108</v>
      </c>
      <c r="W1527" s="12">
        <f t="shared" si="261"/>
        <v>42600.702986111108</v>
      </c>
      <c r="X1527" s="17" t="str">
        <f t="shared" si="262"/>
        <v>July</v>
      </c>
      <c r="Y1527" t="str">
        <f t="shared" si="263"/>
        <v>2016</v>
      </c>
    </row>
    <row r="1528" spans="1:25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253"/>
        <v>120.32608695652173</v>
      </c>
      <c r="P1528" s="8">
        <f t="shared" si="254"/>
        <v>98.839285714285708</v>
      </c>
      <c r="Q1528" t="str">
        <f t="shared" si="255"/>
        <v>photography</v>
      </c>
      <c r="R1528" t="str">
        <f t="shared" si="256"/>
        <v>photobooks</v>
      </c>
      <c r="S1528">
        <f t="shared" si="257"/>
        <v>22</v>
      </c>
      <c r="T1528">
        <f t="shared" si="258"/>
        <v>12</v>
      </c>
      <c r="U1528">
        <f t="shared" si="259"/>
        <v>10</v>
      </c>
      <c r="V1528" s="12">
        <f t="shared" si="260"/>
        <v>42339.276006944448</v>
      </c>
      <c r="W1528" s="12">
        <f t="shared" si="261"/>
        <v>42388.276006944448</v>
      </c>
      <c r="X1528" s="17" t="str">
        <f t="shared" si="262"/>
        <v>December</v>
      </c>
      <c r="Y1528" t="str">
        <f t="shared" si="263"/>
        <v>2015</v>
      </c>
    </row>
    <row r="1529" spans="1:25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253"/>
        <v>110.44428571428573</v>
      </c>
      <c r="P1529" s="8">
        <f t="shared" si="254"/>
        <v>55.222142857142863</v>
      </c>
      <c r="Q1529" t="str">
        <f t="shared" si="255"/>
        <v>photography</v>
      </c>
      <c r="R1529" t="str">
        <f t="shared" si="256"/>
        <v>photobooks</v>
      </c>
      <c r="S1529">
        <f t="shared" si="257"/>
        <v>22</v>
      </c>
      <c r="T1529">
        <f t="shared" si="258"/>
        <v>12</v>
      </c>
      <c r="U1529">
        <f t="shared" si="259"/>
        <v>10</v>
      </c>
      <c r="V1529" s="12">
        <f t="shared" si="260"/>
        <v>42780.600532407407</v>
      </c>
      <c r="W1529" s="12">
        <f t="shared" si="261"/>
        <v>42808.558865740735</v>
      </c>
      <c r="X1529" s="17" t="str">
        <f t="shared" si="262"/>
        <v>February</v>
      </c>
      <c r="Y1529" t="str">
        <f t="shared" si="263"/>
        <v>2017</v>
      </c>
    </row>
    <row r="1530" spans="1:25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253"/>
        <v>281.56666666666666</v>
      </c>
      <c r="P1530" s="8">
        <f t="shared" si="254"/>
        <v>52.793750000000003</v>
      </c>
      <c r="Q1530" t="str">
        <f t="shared" si="255"/>
        <v>photography</v>
      </c>
      <c r="R1530" t="str">
        <f t="shared" si="256"/>
        <v>photobooks</v>
      </c>
      <c r="S1530">
        <f t="shared" si="257"/>
        <v>22</v>
      </c>
      <c r="T1530">
        <f t="shared" si="258"/>
        <v>12</v>
      </c>
      <c r="U1530">
        <f t="shared" si="259"/>
        <v>10</v>
      </c>
      <c r="V1530" s="12">
        <f t="shared" si="260"/>
        <v>42736.732893518521</v>
      </c>
      <c r="W1530" s="12">
        <f t="shared" si="261"/>
        <v>42767</v>
      </c>
      <c r="X1530" s="17" t="str">
        <f t="shared" si="262"/>
        <v>January</v>
      </c>
      <c r="Y1530" t="str">
        <f t="shared" si="263"/>
        <v>2017</v>
      </c>
    </row>
    <row r="1531" spans="1:25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253"/>
        <v>100.67894736842105</v>
      </c>
      <c r="P1531" s="8">
        <f t="shared" si="254"/>
        <v>135.66666666666666</v>
      </c>
      <c r="Q1531" t="str">
        <f t="shared" si="255"/>
        <v>photography</v>
      </c>
      <c r="R1531" t="str">
        <f t="shared" si="256"/>
        <v>photobooks</v>
      </c>
      <c r="S1531">
        <f t="shared" si="257"/>
        <v>22</v>
      </c>
      <c r="T1531">
        <f t="shared" si="258"/>
        <v>12</v>
      </c>
      <c r="U1531">
        <f t="shared" si="259"/>
        <v>10</v>
      </c>
      <c r="V1531" s="12">
        <f t="shared" si="260"/>
        <v>42052.628703703704</v>
      </c>
      <c r="W1531" s="12">
        <f t="shared" si="261"/>
        <v>42082.587037037039</v>
      </c>
      <c r="X1531" s="17" t="str">
        <f t="shared" si="262"/>
        <v>February</v>
      </c>
      <c r="Y1531" t="str">
        <f t="shared" si="263"/>
        <v>2015</v>
      </c>
    </row>
    <row r="1532" spans="1:25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253"/>
        <v>134.82571428571427</v>
      </c>
      <c r="P1532" s="8">
        <f t="shared" si="254"/>
        <v>53.991990846681922</v>
      </c>
      <c r="Q1532" t="str">
        <f t="shared" si="255"/>
        <v>photography</v>
      </c>
      <c r="R1532" t="str">
        <f t="shared" si="256"/>
        <v>photobooks</v>
      </c>
      <c r="S1532">
        <f t="shared" si="257"/>
        <v>22</v>
      </c>
      <c r="T1532">
        <f t="shared" si="258"/>
        <v>12</v>
      </c>
      <c r="U1532">
        <f t="shared" si="259"/>
        <v>10</v>
      </c>
      <c r="V1532" s="12">
        <f t="shared" si="260"/>
        <v>42275.767303240747</v>
      </c>
      <c r="W1532" s="12">
        <f t="shared" si="261"/>
        <v>42300.767303240747</v>
      </c>
      <c r="X1532" s="17" t="str">
        <f t="shared" si="262"/>
        <v>September</v>
      </c>
      <c r="Y1532" t="str">
        <f t="shared" si="263"/>
        <v>2015</v>
      </c>
    </row>
    <row r="1533" spans="1:25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253"/>
        <v>175.95744680851064</v>
      </c>
      <c r="P1533" s="8">
        <f t="shared" si="254"/>
        <v>56.643835616438359</v>
      </c>
      <c r="Q1533" t="str">
        <f t="shared" si="255"/>
        <v>photography</v>
      </c>
      <c r="R1533" t="str">
        <f t="shared" si="256"/>
        <v>photobooks</v>
      </c>
      <c r="S1533">
        <f t="shared" si="257"/>
        <v>22</v>
      </c>
      <c r="T1533">
        <f t="shared" si="258"/>
        <v>12</v>
      </c>
      <c r="U1533">
        <f t="shared" si="259"/>
        <v>10</v>
      </c>
      <c r="V1533" s="12">
        <f t="shared" si="260"/>
        <v>41941.802384259259</v>
      </c>
      <c r="W1533" s="12">
        <f t="shared" si="261"/>
        <v>41974.125</v>
      </c>
      <c r="X1533" s="17" t="str">
        <f t="shared" si="262"/>
        <v>October</v>
      </c>
      <c r="Y1533" t="str">
        <f t="shared" si="263"/>
        <v>2014</v>
      </c>
    </row>
    <row r="1534" spans="1:25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253"/>
        <v>484.02000000000004</v>
      </c>
      <c r="P1534" s="8">
        <f t="shared" si="254"/>
        <v>82.316326530612244</v>
      </c>
      <c r="Q1534" t="str">
        <f t="shared" si="255"/>
        <v>photography</v>
      </c>
      <c r="R1534" t="str">
        <f t="shared" si="256"/>
        <v>photobooks</v>
      </c>
      <c r="S1534">
        <f t="shared" si="257"/>
        <v>22</v>
      </c>
      <c r="T1534">
        <f t="shared" si="258"/>
        <v>12</v>
      </c>
      <c r="U1534">
        <f t="shared" si="259"/>
        <v>10</v>
      </c>
      <c r="V1534" s="12">
        <f t="shared" si="260"/>
        <v>42391.475289351853</v>
      </c>
      <c r="W1534" s="12">
        <f t="shared" si="261"/>
        <v>42415.625</v>
      </c>
      <c r="X1534" s="17" t="str">
        <f t="shared" si="262"/>
        <v>January</v>
      </c>
      <c r="Y1534" t="str">
        <f t="shared" si="263"/>
        <v>2016</v>
      </c>
    </row>
    <row r="1535" spans="1:25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253"/>
        <v>145.14000000000001</v>
      </c>
      <c r="P1535" s="8">
        <f t="shared" si="254"/>
        <v>88.26081081081081</v>
      </c>
      <c r="Q1535" t="str">
        <f t="shared" si="255"/>
        <v>photography</v>
      </c>
      <c r="R1535" t="str">
        <f t="shared" si="256"/>
        <v>photobooks</v>
      </c>
      <c r="S1535">
        <f t="shared" si="257"/>
        <v>22</v>
      </c>
      <c r="T1535">
        <f t="shared" si="258"/>
        <v>12</v>
      </c>
      <c r="U1535">
        <f t="shared" si="259"/>
        <v>10</v>
      </c>
      <c r="V1535" s="12">
        <f t="shared" si="260"/>
        <v>42443.00204861111</v>
      </c>
      <c r="W1535" s="12">
        <f t="shared" si="261"/>
        <v>42492.165972222225</v>
      </c>
      <c r="X1535" s="17" t="str">
        <f t="shared" si="262"/>
        <v>March</v>
      </c>
      <c r="Y1535" t="str">
        <f t="shared" si="263"/>
        <v>2016</v>
      </c>
    </row>
    <row r="1536" spans="1:25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253"/>
        <v>417.73333333333335</v>
      </c>
      <c r="P1536" s="8">
        <f t="shared" si="254"/>
        <v>84.905149051490511</v>
      </c>
      <c r="Q1536" t="str">
        <f t="shared" si="255"/>
        <v>photography</v>
      </c>
      <c r="R1536" t="str">
        <f t="shared" si="256"/>
        <v>photobooks</v>
      </c>
      <c r="S1536">
        <f t="shared" si="257"/>
        <v>22</v>
      </c>
      <c r="T1536">
        <f t="shared" si="258"/>
        <v>12</v>
      </c>
      <c r="U1536">
        <f t="shared" si="259"/>
        <v>10</v>
      </c>
      <c r="V1536" s="12">
        <f t="shared" si="260"/>
        <v>42221.67432870371</v>
      </c>
      <c r="W1536" s="12">
        <f t="shared" si="261"/>
        <v>42251.67432870371</v>
      </c>
      <c r="X1536" s="17" t="str">
        <f t="shared" si="262"/>
        <v>August</v>
      </c>
      <c r="Y1536" t="str">
        <f t="shared" si="263"/>
        <v>2015</v>
      </c>
    </row>
    <row r="1537" spans="1:25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253"/>
        <v>132.42499999999998</v>
      </c>
      <c r="P1537" s="8">
        <f t="shared" si="254"/>
        <v>48.154545454545456</v>
      </c>
      <c r="Q1537" t="str">
        <f t="shared" si="255"/>
        <v>photography</v>
      </c>
      <c r="R1537" t="str">
        <f t="shared" si="256"/>
        <v>photobooks</v>
      </c>
      <c r="S1537">
        <f t="shared" si="257"/>
        <v>22</v>
      </c>
      <c r="T1537">
        <f t="shared" si="258"/>
        <v>12</v>
      </c>
      <c r="U1537">
        <f t="shared" si="259"/>
        <v>10</v>
      </c>
      <c r="V1537" s="12">
        <f t="shared" si="260"/>
        <v>42484.829062500001</v>
      </c>
      <c r="W1537" s="12">
        <f t="shared" si="261"/>
        <v>42513.916666666672</v>
      </c>
      <c r="X1537" s="17" t="str">
        <f t="shared" si="262"/>
        <v>April</v>
      </c>
      <c r="Y1537" t="str">
        <f t="shared" si="263"/>
        <v>2016</v>
      </c>
    </row>
    <row r="1538" spans="1:25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264">E1538/D1538*100</f>
        <v>250.30841666666666</v>
      </c>
      <c r="P1538" s="8">
        <f t="shared" ref="P1538:P1601" si="265">E1538/L1538</f>
        <v>66.015406593406595</v>
      </c>
      <c r="Q1538" t="str">
        <f t="shared" ref="Q1538:Q1601" si="266">LEFT(N1538,T1538-1)</f>
        <v>photography</v>
      </c>
      <c r="R1538" t="str">
        <f t="shared" ref="R1538:R1601" si="267">RIGHT(N1538,U1538)</f>
        <v>photobooks</v>
      </c>
      <c r="S1538">
        <f t="shared" ref="S1538:S1601" si="268">LEN(N1538)</f>
        <v>22</v>
      </c>
      <c r="T1538">
        <f t="shared" ref="T1538:T1601" si="269">FIND("/",N1538)</f>
        <v>12</v>
      </c>
      <c r="U1538">
        <f t="shared" ref="U1538:U1601" si="270">S1538-T1538</f>
        <v>10</v>
      </c>
      <c r="V1538" s="12">
        <f t="shared" ref="V1538:V1601" si="271">(((J1538/60)/60)/24)+DATE(1970,1,1)</f>
        <v>42213.802199074074</v>
      </c>
      <c r="W1538" s="12">
        <f t="shared" ref="W1538:W1601" si="272">(((I1538/60)/60)/24)+DATE(1970,1,1)</f>
        <v>42243.802199074074</v>
      </c>
      <c r="X1538" s="17" t="str">
        <f t="shared" ref="X1538:X1601" si="273">TEXT(V1538,"mmmm")</f>
        <v>July</v>
      </c>
      <c r="Y1538" t="str">
        <f t="shared" ref="Y1538:Y1601" si="274">TEXT(V1538,"yyyy")</f>
        <v>2015</v>
      </c>
    </row>
    <row r="1539" spans="1:25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264"/>
        <v>179.9</v>
      </c>
      <c r="P1539" s="8">
        <f t="shared" si="265"/>
        <v>96.375</v>
      </c>
      <c r="Q1539" t="str">
        <f t="shared" si="266"/>
        <v>photography</v>
      </c>
      <c r="R1539" t="str">
        <f t="shared" si="267"/>
        <v>photobooks</v>
      </c>
      <c r="S1539">
        <f t="shared" si="268"/>
        <v>22</v>
      </c>
      <c r="T1539">
        <f t="shared" si="269"/>
        <v>12</v>
      </c>
      <c r="U1539">
        <f t="shared" si="270"/>
        <v>10</v>
      </c>
      <c r="V1539" s="12">
        <f t="shared" si="271"/>
        <v>42552.315127314811</v>
      </c>
      <c r="W1539" s="12">
        <f t="shared" si="272"/>
        <v>42588.75</v>
      </c>
      <c r="X1539" s="17" t="str">
        <f t="shared" si="273"/>
        <v>July</v>
      </c>
      <c r="Y1539" t="str">
        <f t="shared" si="274"/>
        <v>2016</v>
      </c>
    </row>
    <row r="1540" spans="1:25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264"/>
        <v>102.62857142857142</v>
      </c>
      <c r="P1540" s="8">
        <f t="shared" si="265"/>
        <v>156.17391304347825</v>
      </c>
      <c r="Q1540" t="str">
        <f t="shared" si="266"/>
        <v>photography</v>
      </c>
      <c r="R1540" t="str">
        <f t="shared" si="267"/>
        <v>photobooks</v>
      </c>
      <c r="S1540">
        <f t="shared" si="268"/>
        <v>22</v>
      </c>
      <c r="T1540">
        <f t="shared" si="269"/>
        <v>12</v>
      </c>
      <c r="U1540">
        <f t="shared" si="270"/>
        <v>10</v>
      </c>
      <c r="V1540" s="12">
        <f t="shared" si="271"/>
        <v>41981.782060185185</v>
      </c>
      <c r="W1540" s="12">
        <f t="shared" si="272"/>
        <v>42026.782060185185</v>
      </c>
      <c r="X1540" s="17" t="str">
        <f t="shared" si="273"/>
        <v>December</v>
      </c>
      <c r="Y1540" t="str">
        <f t="shared" si="274"/>
        <v>2014</v>
      </c>
    </row>
    <row r="1541" spans="1:25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264"/>
        <v>135.98609999999999</v>
      </c>
      <c r="P1541" s="8">
        <f t="shared" si="265"/>
        <v>95.764859154929582</v>
      </c>
      <c r="Q1541" t="str">
        <f t="shared" si="266"/>
        <v>photography</v>
      </c>
      <c r="R1541" t="str">
        <f t="shared" si="267"/>
        <v>photobooks</v>
      </c>
      <c r="S1541">
        <f t="shared" si="268"/>
        <v>22</v>
      </c>
      <c r="T1541">
        <f t="shared" si="269"/>
        <v>12</v>
      </c>
      <c r="U1541">
        <f t="shared" si="270"/>
        <v>10</v>
      </c>
      <c r="V1541" s="12">
        <f t="shared" si="271"/>
        <v>42705.919201388882</v>
      </c>
      <c r="W1541" s="12">
        <f t="shared" si="272"/>
        <v>42738.919201388882</v>
      </c>
      <c r="X1541" s="17" t="str">
        <f t="shared" si="273"/>
        <v>December</v>
      </c>
      <c r="Y1541" t="str">
        <f t="shared" si="274"/>
        <v>2016</v>
      </c>
    </row>
    <row r="1542" spans="1:25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264"/>
        <v>117.86666666666667</v>
      </c>
      <c r="P1542" s="8">
        <f t="shared" si="265"/>
        <v>180.40816326530611</v>
      </c>
      <c r="Q1542" t="str">
        <f t="shared" si="266"/>
        <v>photography</v>
      </c>
      <c r="R1542" t="str">
        <f t="shared" si="267"/>
        <v>photobooks</v>
      </c>
      <c r="S1542">
        <f t="shared" si="268"/>
        <v>22</v>
      </c>
      <c r="T1542">
        <f t="shared" si="269"/>
        <v>12</v>
      </c>
      <c r="U1542">
        <f t="shared" si="270"/>
        <v>10</v>
      </c>
      <c r="V1542" s="12">
        <f t="shared" si="271"/>
        <v>41939.00712962963</v>
      </c>
      <c r="W1542" s="12">
        <f t="shared" si="272"/>
        <v>41969.052083333328</v>
      </c>
      <c r="X1542" s="17" t="str">
        <f t="shared" si="273"/>
        <v>October</v>
      </c>
      <c r="Y1542" t="str">
        <f t="shared" si="274"/>
        <v>2014</v>
      </c>
    </row>
    <row r="1543" spans="1:25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264"/>
        <v>3.3333333333333333E-2</v>
      </c>
      <c r="P1543" s="8">
        <f t="shared" si="265"/>
        <v>3</v>
      </c>
      <c r="Q1543" t="str">
        <f t="shared" si="266"/>
        <v>photography</v>
      </c>
      <c r="R1543" t="str">
        <f t="shared" si="267"/>
        <v>nature</v>
      </c>
      <c r="S1543">
        <f t="shared" si="268"/>
        <v>18</v>
      </c>
      <c r="T1543">
        <f t="shared" si="269"/>
        <v>12</v>
      </c>
      <c r="U1543">
        <f t="shared" si="270"/>
        <v>6</v>
      </c>
      <c r="V1543" s="12">
        <f t="shared" si="271"/>
        <v>41974.712245370371</v>
      </c>
      <c r="W1543" s="12">
        <f t="shared" si="272"/>
        <v>42004.712245370371</v>
      </c>
      <c r="X1543" s="17" t="str">
        <f t="shared" si="273"/>
        <v>December</v>
      </c>
      <c r="Y1543" t="str">
        <f t="shared" si="274"/>
        <v>2014</v>
      </c>
    </row>
    <row r="1544" spans="1:25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264"/>
        <v>4</v>
      </c>
      <c r="P1544" s="8">
        <f t="shared" si="265"/>
        <v>20</v>
      </c>
      <c r="Q1544" t="str">
        <f t="shared" si="266"/>
        <v>photography</v>
      </c>
      <c r="R1544" t="str">
        <f t="shared" si="267"/>
        <v>nature</v>
      </c>
      <c r="S1544">
        <f t="shared" si="268"/>
        <v>18</v>
      </c>
      <c r="T1544">
        <f t="shared" si="269"/>
        <v>12</v>
      </c>
      <c r="U1544">
        <f t="shared" si="270"/>
        <v>6</v>
      </c>
      <c r="V1544" s="12">
        <f t="shared" si="271"/>
        <v>42170.996527777781</v>
      </c>
      <c r="W1544" s="12">
        <f t="shared" si="272"/>
        <v>42185.996527777781</v>
      </c>
      <c r="X1544" s="17" t="str">
        <f t="shared" si="273"/>
        <v>June</v>
      </c>
      <c r="Y1544" t="str">
        <f t="shared" si="274"/>
        <v>2015</v>
      </c>
    </row>
    <row r="1545" spans="1:25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264"/>
        <v>0.44444444444444442</v>
      </c>
      <c r="P1545" s="8">
        <f t="shared" si="265"/>
        <v>10</v>
      </c>
      <c r="Q1545" t="str">
        <f t="shared" si="266"/>
        <v>photography</v>
      </c>
      <c r="R1545" t="str">
        <f t="shared" si="267"/>
        <v>nature</v>
      </c>
      <c r="S1545">
        <f t="shared" si="268"/>
        <v>18</v>
      </c>
      <c r="T1545">
        <f t="shared" si="269"/>
        <v>12</v>
      </c>
      <c r="U1545">
        <f t="shared" si="270"/>
        <v>6</v>
      </c>
      <c r="V1545" s="12">
        <f t="shared" si="271"/>
        <v>41935.509652777779</v>
      </c>
      <c r="W1545" s="12">
        <f t="shared" si="272"/>
        <v>41965.551319444443</v>
      </c>
      <c r="X1545" s="17" t="str">
        <f t="shared" si="273"/>
        <v>October</v>
      </c>
      <c r="Y1545" t="str">
        <f t="shared" si="274"/>
        <v>2014</v>
      </c>
    </row>
    <row r="1546" spans="1:25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264"/>
        <v>0</v>
      </c>
      <c r="P1546" s="8" t="e">
        <f t="shared" si="265"/>
        <v>#DIV/0!</v>
      </c>
      <c r="Q1546" t="str">
        <f t="shared" si="266"/>
        <v>photography</v>
      </c>
      <c r="R1546" t="str">
        <f t="shared" si="267"/>
        <v>nature</v>
      </c>
      <c r="S1546">
        <f t="shared" si="268"/>
        <v>18</v>
      </c>
      <c r="T1546">
        <f t="shared" si="269"/>
        <v>12</v>
      </c>
      <c r="U1546">
        <f t="shared" si="270"/>
        <v>6</v>
      </c>
      <c r="V1546" s="12">
        <f t="shared" si="271"/>
        <v>42053.051203703704</v>
      </c>
      <c r="W1546" s="12">
        <f t="shared" si="272"/>
        <v>42095.012499999997</v>
      </c>
      <c r="X1546" s="17" t="str">
        <f t="shared" si="273"/>
        <v>February</v>
      </c>
      <c r="Y1546" t="str">
        <f t="shared" si="274"/>
        <v>2015</v>
      </c>
    </row>
    <row r="1547" spans="1:25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264"/>
        <v>3.3333333333333333E-2</v>
      </c>
      <c r="P1547" s="8">
        <f t="shared" si="265"/>
        <v>1</v>
      </c>
      <c r="Q1547" t="str">
        <f t="shared" si="266"/>
        <v>photography</v>
      </c>
      <c r="R1547" t="str">
        <f t="shared" si="267"/>
        <v>nature</v>
      </c>
      <c r="S1547">
        <f t="shared" si="268"/>
        <v>18</v>
      </c>
      <c r="T1547">
        <f t="shared" si="269"/>
        <v>12</v>
      </c>
      <c r="U1547">
        <f t="shared" si="270"/>
        <v>6</v>
      </c>
      <c r="V1547" s="12">
        <f t="shared" si="271"/>
        <v>42031.884652777779</v>
      </c>
      <c r="W1547" s="12">
        <f t="shared" si="272"/>
        <v>42065.886111111111</v>
      </c>
      <c r="X1547" s="17" t="str">
        <f t="shared" si="273"/>
        <v>January</v>
      </c>
      <c r="Y1547" t="str">
        <f t="shared" si="274"/>
        <v>2015</v>
      </c>
    </row>
    <row r="1548" spans="1:25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264"/>
        <v>28.9</v>
      </c>
      <c r="P1548" s="8">
        <f t="shared" si="265"/>
        <v>26.272727272727273</v>
      </c>
      <c r="Q1548" t="str">
        <f t="shared" si="266"/>
        <v>photography</v>
      </c>
      <c r="R1548" t="str">
        <f t="shared" si="267"/>
        <v>nature</v>
      </c>
      <c r="S1548">
        <f t="shared" si="268"/>
        <v>18</v>
      </c>
      <c r="T1548">
        <f t="shared" si="269"/>
        <v>12</v>
      </c>
      <c r="U1548">
        <f t="shared" si="270"/>
        <v>6</v>
      </c>
      <c r="V1548" s="12">
        <f t="shared" si="271"/>
        <v>41839.212951388887</v>
      </c>
      <c r="W1548" s="12">
        <f t="shared" si="272"/>
        <v>41899.212951388887</v>
      </c>
      <c r="X1548" s="17" t="str">
        <f t="shared" si="273"/>
        <v>July</v>
      </c>
      <c r="Y1548" t="str">
        <f t="shared" si="274"/>
        <v>2014</v>
      </c>
    </row>
    <row r="1549" spans="1:25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264"/>
        <v>0</v>
      </c>
      <c r="P1549" s="8" t="e">
        <f t="shared" si="265"/>
        <v>#DIV/0!</v>
      </c>
      <c r="Q1549" t="str">
        <f t="shared" si="266"/>
        <v>photography</v>
      </c>
      <c r="R1549" t="str">
        <f t="shared" si="267"/>
        <v>nature</v>
      </c>
      <c r="S1549">
        <f t="shared" si="268"/>
        <v>18</v>
      </c>
      <c r="T1549">
        <f t="shared" si="269"/>
        <v>12</v>
      </c>
      <c r="U1549">
        <f t="shared" si="270"/>
        <v>6</v>
      </c>
      <c r="V1549" s="12">
        <f t="shared" si="271"/>
        <v>42782.426875000005</v>
      </c>
      <c r="W1549" s="12">
        <f t="shared" si="272"/>
        <v>42789.426875000005</v>
      </c>
      <c r="X1549" s="17" t="str">
        <f t="shared" si="273"/>
        <v>February</v>
      </c>
      <c r="Y1549" t="str">
        <f t="shared" si="274"/>
        <v>2017</v>
      </c>
    </row>
    <row r="1550" spans="1:25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264"/>
        <v>8.5714285714285712</v>
      </c>
      <c r="P1550" s="8">
        <f t="shared" si="265"/>
        <v>60</v>
      </c>
      <c r="Q1550" t="str">
        <f t="shared" si="266"/>
        <v>photography</v>
      </c>
      <c r="R1550" t="str">
        <f t="shared" si="267"/>
        <v>nature</v>
      </c>
      <c r="S1550">
        <f t="shared" si="268"/>
        <v>18</v>
      </c>
      <c r="T1550">
        <f t="shared" si="269"/>
        <v>12</v>
      </c>
      <c r="U1550">
        <f t="shared" si="270"/>
        <v>6</v>
      </c>
      <c r="V1550" s="12">
        <f t="shared" si="271"/>
        <v>42286.88217592593</v>
      </c>
      <c r="W1550" s="12">
        <f t="shared" si="272"/>
        <v>42316.923842592587</v>
      </c>
      <c r="X1550" s="17" t="str">
        <f t="shared" si="273"/>
        <v>October</v>
      </c>
      <c r="Y1550" t="str">
        <f t="shared" si="274"/>
        <v>2015</v>
      </c>
    </row>
    <row r="1551" spans="1:25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264"/>
        <v>34</v>
      </c>
      <c r="P1551" s="8">
        <f t="shared" si="265"/>
        <v>28.333333333333332</v>
      </c>
      <c r="Q1551" t="str">
        <f t="shared" si="266"/>
        <v>photography</v>
      </c>
      <c r="R1551" t="str">
        <f t="shared" si="267"/>
        <v>nature</v>
      </c>
      <c r="S1551">
        <f t="shared" si="268"/>
        <v>18</v>
      </c>
      <c r="T1551">
        <f t="shared" si="269"/>
        <v>12</v>
      </c>
      <c r="U1551">
        <f t="shared" si="270"/>
        <v>6</v>
      </c>
      <c r="V1551" s="12">
        <f t="shared" si="271"/>
        <v>42281.136099537034</v>
      </c>
      <c r="W1551" s="12">
        <f t="shared" si="272"/>
        <v>42311.177766203706</v>
      </c>
      <c r="X1551" s="17" t="str">
        <f t="shared" si="273"/>
        <v>October</v>
      </c>
      <c r="Y1551" t="str">
        <f t="shared" si="274"/>
        <v>2015</v>
      </c>
    </row>
    <row r="1552" spans="1:25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264"/>
        <v>13.466666666666665</v>
      </c>
      <c r="P1552" s="8">
        <f t="shared" si="265"/>
        <v>14.428571428571429</v>
      </c>
      <c r="Q1552" t="str">
        <f t="shared" si="266"/>
        <v>photography</v>
      </c>
      <c r="R1552" t="str">
        <f t="shared" si="267"/>
        <v>nature</v>
      </c>
      <c r="S1552">
        <f t="shared" si="268"/>
        <v>18</v>
      </c>
      <c r="T1552">
        <f t="shared" si="269"/>
        <v>12</v>
      </c>
      <c r="U1552">
        <f t="shared" si="270"/>
        <v>6</v>
      </c>
      <c r="V1552" s="12">
        <f t="shared" si="271"/>
        <v>42472.449467592596</v>
      </c>
      <c r="W1552" s="12">
        <f t="shared" si="272"/>
        <v>42502.449467592596</v>
      </c>
      <c r="X1552" s="17" t="str">
        <f t="shared" si="273"/>
        <v>April</v>
      </c>
      <c r="Y1552" t="str">
        <f t="shared" si="274"/>
        <v>2016</v>
      </c>
    </row>
    <row r="1553" spans="1:25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264"/>
        <v>0</v>
      </c>
      <c r="P1553" s="8" t="e">
        <f t="shared" si="265"/>
        <v>#DIV/0!</v>
      </c>
      <c r="Q1553" t="str">
        <f t="shared" si="266"/>
        <v>photography</v>
      </c>
      <c r="R1553" t="str">
        <f t="shared" si="267"/>
        <v>nature</v>
      </c>
      <c r="S1553">
        <f t="shared" si="268"/>
        <v>18</v>
      </c>
      <c r="T1553">
        <f t="shared" si="269"/>
        <v>12</v>
      </c>
      <c r="U1553">
        <f t="shared" si="270"/>
        <v>6</v>
      </c>
      <c r="V1553" s="12">
        <f t="shared" si="271"/>
        <v>42121.824525462958</v>
      </c>
      <c r="W1553" s="12">
        <f t="shared" si="272"/>
        <v>42151.824525462958</v>
      </c>
      <c r="X1553" s="17" t="str">
        <f t="shared" si="273"/>
        <v>April</v>
      </c>
      <c r="Y1553" t="str">
        <f t="shared" si="274"/>
        <v>2015</v>
      </c>
    </row>
    <row r="1554" spans="1:25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264"/>
        <v>49.186046511627907</v>
      </c>
      <c r="P1554" s="8">
        <f t="shared" si="265"/>
        <v>132.1875</v>
      </c>
      <c r="Q1554" t="str">
        <f t="shared" si="266"/>
        <v>photography</v>
      </c>
      <c r="R1554" t="str">
        <f t="shared" si="267"/>
        <v>nature</v>
      </c>
      <c r="S1554">
        <f t="shared" si="268"/>
        <v>18</v>
      </c>
      <c r="T1554">
        <f t="shared" si="269"/>
        <v>12</v>
      </c>
      <c r="U1554">
        <f t="shared" si="270"/>
        <v>6</v>
      </c>
      <c r="V1554" s="12">
        <f t="shared" si="271"/>
        <v>41892.688750000001</v>
      </c>
      <c r="W1554" s="12">
        <f t="shared" si="272"/>
        <v>41913.165972222225</v>
      </c>
      <c r="X1554" s="17" t="str">
        <f t="shared" si="273"/>
        <v>September</v>
      </c>
      <c r="Y1554" t="str">
        <f t="shared" si="274"/>
        <v>2014</v>
      </c>
    </row>
    <row r="1555" spans="1:25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264"/>
        <v>0</v>
      </c>
      <c r="P1555" s="8" t="e">
        <f t="shared" si="265"/>
        <v>#DIV/0!</v>
      </c>
      <c r="Q1555" t="str">
        <f t="shared" si="266"/>
        <v>photography</v>
      </c>
      <c r="R1555" t="str">
        <f t="shared" si="267"/>
        <v>nature</v>
      </c>
      <c r="S1555">
        <f t="shared" si="268"/>
        <v>18</v>
      </c>
      <c r="T1555">
        <f t="shared" si="269"/>
        <v>12</v>
      </c>
      <c r="U1555">
        <f t="shared" si="270"/>
        <v>6</v>
      </c>
      <c r="V1555" s="12">
        <f t="shared" si="271"/>
        <v>42219.282951388886</v>
      </c>
      <c r="W1555" s="12">
        <f t="shared" si="272"/>
        <v>42249.282951388886</v>
      </c>
      <c r="X1555" s="17" t="str">
        <f t="shared" si="273"/>
        <v>August</v>
      </c>
      <c r="Y1555" t="str">
        <f t="shared" si="274"/>
        <v>2015</v>
      </c>
    </row>
    <row r="1556" spans="1:25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264"/>
        <v>0</v>
      </c>
      <c r="P1556" s="8" t="e">
        <f t="shared" si="265"/>
        <v>#DIV/0!</v>
      </c>
      <c r="Q1556" t="str">
        <f t="shared" si="266"/>
        <v>photography</v>
      </c>
      <c r="R1556" t="str">
        <f t="shared" si="267"/>
        <v>nature</v>
      </c>
      <c r="S1556">
        <f t="shared" si="268"/>
        <v>18</v>
      </c>
      <c r="T1556">
        <f t="shared" si="269"/>
        <v>12</v>
      </c>
      <c r="U1556">
        <f t="shared" si="270"/>
        <v>6</v>
      </c>
      <c r="V1556" s="12">
        <f t="shared" si="271"/>
        <v>42188.252199074079</v>
      </c>
      <c r="W1556" s="12">
        <f t="shared" si="272"/>
        <v>42218.252199074079</v>
      </c>
      <c r="X1556" s="17" t="str">
        <f t="shared" si="273"/>
        <v>July</v>
      </c>
      <c r="Y1556" t="str">
        <f t="shared" si="274"/>
        <v>2015</v>
      </c>
    </row>
    <row r="1557" spans="1:25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264"/>
        <v>0</v>
      </c>
      <c r="P1557" s="8" t="e">
        <f t="shared" si="265"/>
        <v>#DIV/0!</v>
      </c>
      <c r="Q1557" t="str">
        <f t="shared" si="266"/>
        <v>photography</v>
      </c>
      <c r="R1557" t="str">
        <f t="shared" si="267"/>
        <v>nature</v>
      </c>
      <c r="S1557">
        <f t="shared" si="268"/>
        <v>18</v>
      </c>
      <c r="T1557">
        <f t="shared" si="269"/>
        <v>12</v>
      </c>
      <c r="U1557">
        <f t="shared" si="270"/>
        <v>6</v>
      </c>
      <c r="V1557" s="12">
        <f t="shared" si="271"/>
        <v>42241.613796296297</v>
      </c>
      <c r="W1557" s="12">
        <f t="shared" si="272"/>
        <v>42264.708333333328</v>
      </c>
      <c r="X1557" s="17" t="str">
        <f t="shared" si="273"/>
        <v>August</v>
      </c>
      <c r="Y1557" t="str">
        <f t="shared" si="274"/>
        <v>2015</v>
      </c>
    </row>
    <row r="1558" spans="1:25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264"/>
        <v>45.133333333333333</v>
      </c>
      <c r="P1558" s="8">
        <f t="shared" si="265"/>
        <v>56.416666666666664</v>
      </c>
      <c r="Q1558" t="str">
        <f t="shared" si="266"/>
        <v>photography</v>
      </c>
      <c r="R1558" t="str">
        <f t="shared" si="267"/>
        <v>nature</v>
      </c>
      <c r="S1558">
        <f t="shared" si="268"/>
        <v>18</v>
      </c>
      <c r="T1558">
        <f t="shared" si="269"/>
        <v>12</v>
      </c>
      <c r="U1558">
        <f t="shared" si="270"/>
        <v>6</v>
      </c>
      <c r="V1558" s="12">
        <f t="shared" si="271"/>
        <v>42525.153055555551</v>
      </c>
      <c r="W1558" s="12">
        <f t="shared" si="272"/>
        <v>42555.153055555551</v>
      </c>
      <c r="X1558" s="17" t="str">
        <f t="shared" si="273"/>
        <v>June</v>
      </c>
      <c r="Y1558" t="str">
        <f t="shared" si="274"/>
        <v>2016</v>
      </c>
    </row>
    <row r="1559" spans="1:25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264"/>
        <v>4</v>
      </c>
      <c r="P1559" s="8">
        <f t="shared" si="265"/>
        <v>100</v>
      </c>
      <c r="Q1559" t="str">
        <f t="shared" si="266"/>
        <v>photography</v>
      </c>
      <c r="R1559" t="str">
        <f t="shared" si="267"/>
        <v>nature</v>
      </c>
      <c r="S1559">
        <f t="shared" si="268"/>
        <v>18</v>
      </c>
      <c r="T1559">
        <f t="shared" si="269"/>
        <v>12</v>
      </c>
      <c r="U1559">
        <f t="shared" si="270"/>
        <v>6</v>
      </c>
      <c r="V1559" s="12">
        <f t="shared" si="271"/>
        <v>41871.65315972222</v>
      </c>
      <c r="W1559" s="12">
        <f t="shared" si="272"/>
        <v>41902.65315972222</v>
      </c>
      <c r="X1559" s="17" t="str">
        <f t="shared" si="273"/>
        <v>August</v>
      </c>
      <c r="Y1559" t="str">
        <f t="shared" si="274"/>
        <v>2014</v>
      </c>
    </row>
    <row r="1560" spans="1:25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264"/>
        <v>4.666666666666667</v>
      </c>
      <c r="P1560" s="8">
        <f t="shared" si="265"/>
        <v>11.666666666666666</v>
      </c>
      <c r="Q1560" t="str">
        <f t="shared" si="266"/>
        <v>photography</v>
      </c>
      <c r="R1560" t="str">
        <f t="shared" si="267"/>
        <v>nature</v>
      </c>
      <c r="S1560">
        <f t="shared" si="268"/>
        <v>18</v>
      </c>
      <c r="T1560">
        <f t="shared" si="269"/>
        <v>12</v>
      </c>
      <c r="U1560">
        <f t="shared" si="270"/>
        <v>6</v>
      </c>
      <c r="V1560" s="12">
        <f t="shared" si="271"/>
        <v>42185.397673611107</v>
      </c>
      <c r="W1560" s="12">
        <f t="shared" si="272"/>
        <v>42244.508333333331</v>
      </c>
      <c r="X1560" s="17" t="str">
        <f t="shared" si="273"/>
        <v>June</v>
      </c>
      <c r="Y1560" t="str">
        <f t="shared" si="274"/>
        <v>2015</v>
      </c>
    </row>
    <row r="1561" spans="1:25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264"/>
        <v>0.33333333333333337</v>
      </c>
      <c r="P1561" s="8">
        <f t="shared" si="265"/>
        <v>50</v>
      </c>
      <c r="Q1561" t="str">
        <f t="shared" si="266"/>
        <v>photography</v>
      </c>
      <c r="R1561" t="str">
        <f t="shared" si="267"/>
        <v>nature</v>
      </c>
      <c r="S1561">
        <f t="shared" si="268"/>
        <v>18</v>
      </c>
      <c r="T1561">
        <f t="shared" si="269"/>
        <v>12</v>
      </c>
      <c r="U1561">
        <f t="shared" si="270"/>
        <v>6</v>
      </c>
      <c r="V1561" s="12">
        <f t="shared" si="271"/>
        <v>42108.05322916666</v>
      </c>
      <c r="W1561" s="12">
        <f t="shared" si="272"/>
        <v>42123.05322916666</v>
      </c>
      <c r="X1561" s="17" t="str">
        <f t="shared" si="273"/>
        <v>April</v>
      </c>
      <c r="Y1561" t="str">
        <f t="shared" si="274"/>
        <v>2015</v>
      </c>
    </row>
    <row r="1562" spans="1:25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264"/>
        <v>3.7600000000000002</v>
      </c>
      <c r="P1562" s="8">
        <f t="shared" si="265"/>
        <v>23.5</v>
      </c>
      <c r="Q1562" t="str">
        <f t="shared" si="266"/>
        <v>photography</v>
      </c>
      <c r="R1562" t="str">
        <f t="shared" si="267"/>
        <v>nature</v>
      </c>
      <c r="S1562">
        <f t="shared" si="268"/>
        <v>18</v>
      </c>
      <c r="T1562">
        <f t="shared" si="269"/>
        <v>12</v>
      </c>
      <c r="U1562">
        <f t="shared" si="270"/>
        <v>6</v>
      </c>
      <c r="V1562" s="12">
        <f t="shared" si="271"/>
        <v>41936.020752314813</v>
      </c>
      <c r="W1562" s="12">
        <f t="shared" si="272"/>
        <v>41956.062418981484</v>
      </c>
      <c r="X1562" s="17" t="str">
        <f t="shared" si="273"/>
        <v>October</v>
      </c>
      <c r="Y1562" t="str">
        <f t="shared" si="274"/>
        <v>2014</v>
      </c>
    </row>
    <row r="1563" spans="1:25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264"/>
        <v>0.67</v>
      </c>
      <c r="P1563" s="8">
        <f t="shared" si="265"/>
        <v>67</v>
      </c>
      <c r="Q1563" t="str">
        <f t="shared" si="266"/>
        <v>publishing</v>
      </c>
      <c r="R1563" t="str">
        <f t="shared" si="267"/>
        <v>art books</v>
      </c>
      <c r="S1563">
        <f t="shared" si="268"/>
        <v>20</v>
      </c>
      <c r="T1563">
        <f t="shared" si="269"/>
        <v>11</v>
      </c>
      <c r="U1563">
        <f t="shared" si="270"/>
        <v>9</v>
      </c>
      <c r="V1563" s="12">
        <f t="shared" si="271"/>
        <v>41555.041701388887</v>
      </c>
      <c r="W1563" s="12">
        <f t="shared" si="272"/>
        <v>41585.083368055559</v>
      </c>
      <c r="X1563" s="17" t="str">
        <f t="shared" si="273"/>
        <v>October</v>
      </c>
      <c r="Y1563" t="str">
        <f t="shared" si="274"/>
        <v>2013</v>
      </c>
    </row>
    <row r="1564" spans="1:25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264"/>
        <v>0</v>
      </c>
      <c r="P1564" s="8" t="e">
        <f t="shared" si="265"/>
        <v>#DIV/0!</v>
      </c>
      <c r="Q1564" t="str">
        <f t="shared" si="266"/>
        <v>publishing</v>
      </c>
      <c r="R1564" t="str">
        <f t="shared" si="267"/>
        <v>art books</v>
      </c>
      <c r="S1564">
        <f t="shared" si="268"/>
        <v>20</v>
      </c>
      <c r="T1564">
        <f t="shared" si="269"/>
        <v>11</v>
      </c>
      <c r="U1564">
        <f t="shared" si="270"/>
        <v>9</v>
      </c>
      <c r="V1564" s="12">
        <f t="shared" si="271"/>
        <v>40079.566157407404</v>
      </c>
      <c r="W1564" s="12">
        <f t="shared" si="272"/>
        <v>40149.034722222219</v>
      </c>
      <c r="X1564" s="17" t="str">
        <f t="shared" si="273"/>
        <v>September</v>
      </c>
      <c r="Y1564" t="str">
        <f t="shared" si="274"/>
        <v>2009</v>
      </c>
    </row>
    <row r="1565" spans="1:25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264"/>
        <v>1.4166666666666665</v>
      </c>
      <c r="P1565" s="8">
        <f t="shared" si="265"/>
        <v>42.5</v>
      </c>
      <c r="Q1565" t="str">
        <f t="shared" si="266"/>
        <v>publishing</v>
      </c>
      <c r="R1565" t="str">
        <f t="shared" si="267"/>
        <v>art books</v>
      </c>
      <c r="S1565">
        <f t="shared" si="268"/>
        <v>20</v>
      </c>
      <c r="T1565">
        <f t="shared" si="269"/>
        <v>11</v>
      </c>
      <c r="U1565">
        <f t="shared" si="270"/>
        <v>9</v>
      </c>
      <c r="V1565" s="12">
        <f t="shared" si="271"/>
        <v>41652.742488425924</v>
      </c>
      <c r="W1565" s="12">
        <f t="shared" si="272"/>
        <v>41712.700821759259</v>
      </c>
      <c r="X1565" s="17" t="str">
        <f t="shared" si="273"/>
        <v>January</v>
      </c>
      <c r="Y1565" t="str">
        <f t="shared" si="274"/>
        <v>2014</v>
      </c>
    </row>
    <row r="1566" spans="1:25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264"/>
        <v>0.1</v>
      </c>
      <c r="P1566" s="8">
        <f t="shared" si="265"/>
        <v>10</v>
      </c>
      <c r="Q1566" t="str">
        <f t="shared" si="266"/>
        <v>publishing</v>
      </c>
      <c r="R1566" t="str">
        <f t="shared" si="267"/>
        <v>art books</v>
      </c>
      <c r="S1566">
        <f t="shared" si="268"/>
        <v>20</v>
      </c>
      <c r="T1566">
        <f t="shared" si="269"/>
        <v>11</v>
      </c>
      <c r="U1566">
        <f t="shared" si="270"/>
        <v>9</v>
      </c>
      <c r="V1566" s="12">
        <f t="shared" si="271"/>
        <v>42121.367002314815</v>
      </c>
      <c r="W1566" s="12">
        <f t="shared" si="272"/>
        <v>42152.836805555555</v>
      </c>
      <c r="X1566" s="17" t="str">
        <f t="shared" si="273"/>
        <v>April</v>
      </c>
      <c r="Y1566" t="str">
        <f t="shared" si="274"/>
        <v>2015</v>
      </c>
    </row>
    <row r="1567" spans="1:25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264"/>
        <v>2.5</v>
      </c>
      <c r="P1567" s="8">
        <f t="shared" si="265"/>
        <v>100</v>
      </c>
      <c r="Q1567" t="str">
        <f t="shared" si="266"/>
        <v>publishing</v>
      </c>
      <c r="R1567" t="str">
        <f t="shared" si="267"/>
        <v>art books</v>
      </c>
      <c r="S1567">
        <f t="shared" si="268"/>
        <v>20</v>
      </c>
      <c r="T1567">
        <f t="shared" si="269"/>
        <v>11</v>
      </c>
      <c r="U1567">
        <f t="shared" si="270"/>
        <v>9</v>
      </c>
      <c r="V1567" s="12">
        <f t="shared" si="271"/>
        <v>40672.729872685188</v>
      </c>
      <c r="W1567" s="12">
        <f t="shared" si="272"/>
        <v>40702.729872685188</v>
      </c>
      <c r="X1567" s="17" t="str">
        <f t="shared" si="273"/>
        <v>May</v>
      </c>
      <c r="Y1567" t="str">
        <f t="shared" si="274"/>
        <v>2011</v>
      </c>
    </row>
    <row r="1568" spans="1:25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264"/>
        <v>21.25</v>
      </c>
      <c r="P1568" s="8">
        <f t="shared" si="265"/>
        <v>108.05084745762711</v>
      </c>
      <c r="Q1568" t="str">
        <f t="shared" si="266"/>
        <v>publishing</v>
      </c>
      <c r="R1568" t="str">
        <f t="shared" si="267"/>
        <v>art books</v>
      </c>
      <c r="S1568">
        <f t="shared" si="268"/>
        <v>20</v>
      </c>
      <c r="T1568">
        <f t="shared" si="269"/>
        <v>11</v>
      </c>
      <c r="U1568">
        <f t="shared" si="270"/>
        <v>9</v>
      </c>
      <c r="V1568" s="12">
        <f t="shared" si="271"/>
        <v>42549.916712962964</v>
      </c>
      <c r="W1568" s="12">
        <f t="shared" si="272"/>
        <v>42578.916666666672</v>
      </c>
      <c r="X1568" s="17" t="str">
        <f t="shared" si="273"/>
        <v>June</v>
      </c>
      <c r="Y1568" t="str">
        <f t="shared" si="274"/>
        <v>2016</v>
      </c>
    </row>
    <row r="1569" spans="1:25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264"/>
        <v>4.117647058823529</v>
      </c>
      <c r="P1569" s="8">
        <f t="shared" si="265"/>
        <v>26.923076923076923</v>
      </c>
      <c r="Q1569" t="str">
        <f t="shared" si="266"/>
        <v>publishing</v>
      </c>
      <c r="R1569" t="str">
        <f t="shared" si="267"/>
        <v>art books</v>
      </c>
      <c r="S1569">
        <f t="shared" si="268"/>
        <v>20</v>
      </c>
      <c r="T1569">
        <f t="shared" si="269"/>
        <v>11</v>
      </c>
      <c r="U1569">
        <f t="shared" si="270"/>
        <v>9</v>
      </c>
      <c r="V1569" s="12">
        <f t="shared" si="271"/>
        <v>41671.936863425923</v>
      </c>
      <c r="W1569" s="12">
        <f t="shared" si="272"/>
        <v>41687</v>
      </c>
      <c r="X1569" s="17" t="str">
        <f t="shared" si="273"/>
        <v>February</v>
      </c>
      <c r="Y1569" t="str">
        <f t="shared" si="274"/>
        <v>2014</v>
      </c>
    </row>
    <row r="1570" spans="1:25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264"/>
        <v>13.639999999999999</v>
      </c>
      <c r="P1570" s="8">
        <f t="shared" si="265"/>
        <v>155</v>
      </c>
      <c r="Q1570" t="str">
        <f t="shared" si="266"/>
        <v>publishing</v>
      </c>
      <c r="R1570" t="str">
        <f t="shared" si="267"/>
        <v>art books</v>
      </c>
      <c r="S1570">
        <f t="shared" si="268"/>
        <v>20</v>
      </c>
      <c r="T1570">
        <f t="shared" si="269"/>
        <v>11</v>
      </c>
      <c r="U1570">
        <f t="shared" si="270"/>
        <v>9</v>
      </c>
      <c r="V1570" s="12">
        <f t="shared" si="271"/>
        <v>41962.062326388885</v>
      </c>
      <c r="W1570" s="12">
        <f t="shared" si="272"/>
        <v>41997.062326388885</v>
      </c>
      <c r="X1570" s="17" t="str">
        <f t="shared" si="273"/>
        <v>November</v>
      </c>
      <c r="Y1570" t="str">
        <f t="shared" si="274"/>
        <v>2014</v>
      </c>
    </row>
    <row r="1571" spans="1:25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264"/>
        <v>0</v>
      </c>
      <c r="P1571" s="8" t="e">
        <f t="shared" si="265"/>
        <v>#DIV/0!</v>
      </c>
      <c r="Q1571" t="str">
        <f t="shared" si="266"/>
        <v>publishing</v>
      </c>
      <c r="R1571" t="str">
        <f t="shared" si="267"/>
        <v>art books</v>
      </c>
      <c r="S1571">
        <f t="shared" si="268"/>
        <v>20</v>
      </c>
      <c r="T1571">
        <f t="shared" si="269"/>
        <v>11</v>
      </c>
      <c r="U1571">
        <f t="shared" si="270"/>
        <v>9</v>
      </c>
      <c r="V1571" s="12">
        <f t="shared" si="271"/>
        <v>41389.679560185185</v>
      </c>
      <c r="W1571" s="12">
        <f t="shared" si="272"/>
        <v>41419.679560185185</v>
      </c>
      <c r="X1571" s="17" t="str">
        <f t="shared" si="273"/>
        <v>April</v>
      </c>
      <c r="Y1571" t="str">
        <f t="shared" si="274"/>
        <v>2013</v>
      </c>
    </row>
    <row r="1572" spans="1:25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264"/>
        <v>41.4</v>
      </c>
      <c r="P1572" s="8">
        <f t="shared" si="265"/>
        <v>47.769230769230766</v>
      </c>
      <c r="Q1572" t="str">
        <f t="shared" si="266"/>
        <v>publishing</v>
      </c>
      <c r="R1572" t="str">
        <f t="shared" si="267"/>
        <v>art books</v>
      </c>
      <c r="S1572">
        <f t="shared" si="268"/>
        <v>20</v>
      </c>
      <c r="T1572">
        <f t="shared" si="269"/>
        <v>11</v>
      </c>
      <c r="U1572">
        <f t="shared" si="270"/>
        <v>9</v>
      </c>
      <c r="V1572" s="12">
        <f t="shared" si="271"/>
        <v>42438.813449074078</v>
      </c>
      <c r="W1572" s="12">
        <f t="shared" si="272"/>
        <v>42468.771782407406</v>
      </c>
      <c r="X1572" s="17" t="str">
        <f t="shared" si="273"/>
        <v>March</v>
      </c>
      <c r="Y1572" t="str">
        <f t="shared" si="274"/>
        <v>2016</v>
      </c>
    </row>
    <row r="1573" spans="1:25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264"/>
        <v>0.66115702479338845</v>
      </c>
      <c r="P1573" s="8">
        <f t="shared" si="265"/>
        <v>20</v>
      </c>
      <c r="Q1573" t="str">
        <f t="shared" si="266"/>
        <v>publishing</v>
      </c>
      <c r="R1573" t="str">
        <f t="shared" si="267"/>
        <v>art books</v>
      </c>
      <c r="S1573">
        <f t="shared" si="268"/>
        <v>20</v>
      </c>
      <c r="T1573">
        <f t="shared" si="269"/>
        <v>11</v>
      </c>
      <c r="U1573">
        <f t="shared" si="270"/>
        <v>9</v>
      </c>
      <c r="V1573" s="12">
        <f t="shared" si="271"/>
        <v>42144.769479166673</v>
      </c>
      <c r="W1573" s="12">
        <f t="shared" si="272"/>
        <v>42174.769479166673</v>
      </c>
      <c r="X1573" s="17" t="str">
        <f t="shared" si="273"/>
        <v>May</v>
      </c>
      <c r="Y1573" t="str">
        <f t="shared" si="274"/>
        <v>2015</v>
      </c>
    </row>
    <row r="1574" spans="1:25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264"/>
        <v>5</v>
      </c>
      <c r="P1574" s="8">
        <f t="shared" si="265"/>
        <v>41.666666666666664</v>
      </c>
      <c r="Q1574" t="str">
        <f t="shared" si="266"/>
        <v>publishing</v>
      </c>
      <c r="R1574" t="str">
        <f t="shared" si="267"/>
        <v>art books</v>
      </c>
      <c r="S1574">
        <f t="shared" si="268"/>
        <v>20</v>
      </c>
      <c r="T1574">
        <f t="shared" si="269"/>
        <v>11</v>
      </c>
      <c r="U1574">
        <f t="shared" si="270"/>
        <v>9</v>
      </c>
      <c r="V1574" s="12">
        <f t="shared" si="271"/>
        <v>42404.033090277779</v>
      </c>
      <c r="W1574" s="12">
        <f t="shared" si="272"/>
        <v>42428.999305555553</v>
      </c>
      <c r="X1574" s="17" t="str">
        <f t="shared" si="273"/>
        <v>February</v>
      </c>
      <c r="Y1574" t="str">
        <f t="shared" si="274"/>
        <v>2016</v>
      </c>
    </row>
    <row r="1575" spans="1:25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264"/>
        <v>2.4777777777777779</v>
      </c>
      <c r="P1575" s="8">
        <f t="shared" si="265"/>
        <v>74.333333333333329</v>
      </c>
      <c r="Q1575" t="str">
        <f t="shared" si="266"/>
        <v>publishing</v>
      </c>
      <c r="R1575" t="str">
        <f t="shared" si="267"/>
        <v>art books</v>
      </c>
      <c r="S1575">
        <f t="shared" si="268"/>
        <v>20</v>
      </c>
      <c r="T1575">
        <f t="shared" si="269"/>
        <v>11</v>
      </c>
      <c r="U1575">
        <f t="shared" si="270"/>
        <v>9</v>
      </c>
      <c r="V1575" s="12">
        <f t="shared" si="271"/>
        <v>42786.000023148154</v>
      </c>
      <c r="W1575" s="12">
        <f t="shared" si="272"/>
        <v>42826.165972222225</v>
      </c>
      <c r="X1575" s="17" t="str">
        <f t="shared" si="273"/>
        <v>February</v>
      </c>
      <c r="Y1575" t="str">
        <f t="shared" si="274"/>
        <v>2017</v>
      </c>
    </row>
    <row r="1576" spans="1:25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264"/>
        <v>5.0599999999999996</v>
      </c>
      <c r="P1576" s="8">
        <f t="shared" si="265"/>
        <v>84.333333333333329</v>
      </c>
      <c r="Q1576" t="str">
        <f t="shared" si="266"/>
        <v>publishing</v>
      </c>
      <c r="R1576" t="str">
        <f t="shared" si="267"/>
        <v>art books</v>
      </c>
      <c r="S1576">
        <f t="shared" si="268"/>
        <v>20</v>
      </c>
      <c r="T1576">
        <f t="shared" si="269"/>
        <v>11</v>
      </c>
      <c r="U1576">
        <f t="shared" si="270"/>
        <v>9</v>
      </c>
      <c r="V1576" s="12">
        <f t="shared" si="271"/>
        <v>42017.927418981482</v>
      </c>
      <c r="W1576" s="12">
        <f t="shared" si="272"/>
        <v>42052.927418981482</v>
      </c>
      <c r="X1576" s="17" t="str">
        <f t="shared" si="273"/>
        <v>January</v>
      </c>
      <c r="Y1576" t="str">
        <f t="shared" si="274"/>
        <v>2015</v>
      </c>
    </row>
    <row r="1577" spans="1:25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264"/>
        <v>22.91</v>
      </c>
      <c r="P1577" s="8">
        <f t="shared" si="265"/>
        <v>65.457142857142856</v>
      </c>
      <c r="Q1577" t="str">
        <f t="shared" si="266"/>
        <v>publishing</v>
      </c>
      <c r="R1577" t="str">
        <f t="shared" si="267"/>
        <v>art books</v>
      </c>
      <c r="S1577">
        <f t="shared" si="268"/>
        <v>20</v>
      </c>
      <c r="T1577">
        <f t="shared" si="269"/>
        <v>11</v>
      </c>
      <c r="U1577">
        <f t="shared" si="270"/>
        <v>9</v>
      </c>
      <c r="V1577" s="12">
        <f t="shared" si="271"/>
        <v>41799.524259259262</v>
      </c>
      <c r="W1577" s="12">
        <f t="shared" si="272"/>
        <v>41829.524259259262</v>
      </c>
      <c r="X1577" s="17" t="str">
        <f t="shared" si="273"/>
        <v>June</v>
      </c>
      <c r="Y1577" t="str">
        <f t="shared" si="274"/>
        <v>2014</v>
      </c>
    </row>
    <row r="1578" spans="1:25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264"/>
        <v>13</v>
      </c>
      <c r="P1578" s="8">
        <f t="shared" si="265"/>
        <v>65</v>
      </c>
      <c r="Q1578" t="str">
        <f t="shared" si="266"/>
        <v>publishing</v>
      </c>
      <c r="R1578" t="str">
        <f t="shared" si="267"/>
        <v>art books</v>
      </c>
      <c r="S1578">
        <f t="shared" si="268"/>
        <v>20</v>
      </c>
      <c r="T1578">
        <f t="shared" si="269"/>
        <v>11</v>
      </c>
      <c r="U1578">
        <f t="shared" si="270"/>
        <v>9</v>
      </c>
      <c r="V1578" s="12">
        <f t="shared" si="271"/>
        <v>42140.879259259258</v>
      </c>
      <c r="W1578" s="12">
        <f t="shared" si="272"/>
        <v>42185.879259259258</v>
      </c>
      <c r="X1578" s="17" t="str">
        <f t="shared" si="273"/>
        <v>May</v>
      </c>
      <c r="Y1578" t="str">
        <f t="shared" si="274"/>
        <v>2015</v>
      </c>
    </row>
    <row r="1579" spans="1:25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264"/>
        <v>0.54999999999999993</v>
      </c>
      <c r="P1579" s="8">
        <f t="shared" si="265"/>
        <v>27.5</v>
      </c>
      <c r="Q1579" t="str">
        <f t="shared" si="266"/>
        <v>publishing</v>
      </c>
      <c r="R1579" t="str">
        <f t="shared" si="267"/>
        <v>art books</v>
      </c>
      <c r="S1579">
        <f t="shared" si="268"/>
        <v>20</v>
      </c>
      <c r="T1579">
        <f t="shared" si="269"/>
        <v>11</v>
      </c>
      <c r="U1579">
        <f t="shared" si="270"/>
        <v>9</v>
      </c>
      <c r="V1579" s="12">
        <f t="shared" si="271"/>
        <v>41054.847777777781</v>
      </c>
      <c r="W1579" s="12">
        <f t="shared" si="272"/>
        <v>41114.847777777781</v>
      </c>
      <c r="X1579" s="17" t="str">
        <f t="shared" si="273"/>
        <v>May</v>
      </c>
      <c r="Y1579" t="str">
        <f t="shared" si="274"/>
        <v>2012</v>
      </c>
    </row>
    <row r="1580" spans="1:25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264"/>
        <v>10.806536636794938</v>
      </c>
      <c r="P1580" s="8">
        <f t="shared" si="265"/>
        <v>51.25</v>
      </c>
      <c r="Q1580" t="str">
        <f t="shared" si="266"/>
        <v>publishing</v>
      </c>
      <c r="R1580" t="str">
        <f t="shared" si="267"/>
        <v>art books</v>
      </c>
      <c r="S1580">
        <f t="shared" si="268"/>
        <v>20</v>
      </c>
      <c r="T1580">
        <f t="shared" si="269"/>
        <v>11</v>
      </c>
      <c r="U1580">
        <f t="shared" si="270"/>
        <v>9</v>
      </c>
      <c r="V1580" s="12">
        <f t="shared" si="271"/>
        <v>40399.065868055557</v>
      </c>
      <c r="W1580" s="12">
        <f t="shared" si="272"/>
        <v>40423.083333333336</v>
      </c>
      <c r="X1580" s="17" t="str">
        <f t="shared" si="273"/>
        <v>August</v>
      </c>
      <c r="Y1580" t="str">
        <f t="shared" si="274"/>
        <v>2010</v>
      </c>
    </row>
    <row r="1581" spans="1:25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264"/>
        <v>0.84008400840084008</v>
      </c>
      <c r="P1581" s="8">
        <f t="shared" si="265"/>
        <v>14</v>
      </c>
      <c r="Q1581" t="str">
        <f t="shared" si="266"/>
        <v>publishing</v>
      </c>
      <c r="R1581" t="str">
        <f t="shared" si="267"/>
        <v>art books</v>
      </c>
      <c r="S1581">
        <f t="shared" si="268"/>
        <v>20</v>
      </c>
      <c r="T1581">
        <f t="shared" si="269"/>
        <v>11</v>
      </c>
      <c r="U1581">
        <f t="shared" si="270"/>
        <v>9</v>
      </c>
      <c r="V1581" s="12">
        <f t="shared" si="271"/>
        <v>41481.996423611112</v>
      </c>
      <c r="W1581" s="12">
        <f t="shared" si="272"/>
        <v>41514.996423611112</v>
      </c>
      <c r="X1581" s="17" t="str">
        <f t="shared" si="273"/>
        <v>July</v>
      </c>
      <c r="Y1581" t="str">
        <f t="shared" si="274"/>
        <v>2013</v>
      </c>
    </row>
    <row r="1582" spans="1:25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264"/>
        <v>0</v>
      </c>
      <c r="P1582" s="8" t="e">
        <f t="shared" si="265"/>
        <v>#DIV/0!</v>
      </c>
      <c r="Q1582" t="str">
        <f t="shared" si="266"/>
        <v>publishing</v>
      </c>
      <c r="R1582" t="str">
        <f t="shared" si="267"/>
        <v>art books</v>
      </c>
      <c r="S1582">
        <f t="shared" si="268"/>
        <v>20</v>
      </c>
      <c r="T1582">
        <f t="shared" si="269"/>
        <v>11</v>
      </c>
      <c r="U1582">
        <f t="shared" si="270"/>
        <v>9</v>
      </c>
      <c r="V1582" s="12">
        <f t="shared" si="271"/>
        <v>40990.050069444449</v>
      </c>
      <c r="W1582" s="12">
        <f t="shared" si="272"/>
        <v>41050.050069444449</v>
      </c>
      <c r="X1582" s="17" t="str">
        <f t="shared" si="273"/>
        <v>March</v>
      </c>
      <c r="Y1582" t="str">
        <f t="shared" si="274"/>
        <v>2012</v>
      </c>
    </row>
    <row r="1583" spans="1:25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264"/>
        <v>0.5</v>
      </c>
      <c r="P1583" s="8">
        <f t="shared" si="265"/>
        <v>5</v>
      </c>
      <c r="Q1583" t="str">
        <f t="shared" si="266"/>
        <v>photography</v>
      </c>
      <c r="R1583" t="str">
        <f t="shared" si="267"/>
        <v>places</v>
      </c>
      <c r="S1583">
        <f t="shared" si="268"/>
        <v>18</v>
      </c>
      <c r="T1583">
        <f t="shared" si="269"/>
        <v>12</v>
      </c>
      <c r="U1583">
        <f t="shared" si="270"/>
        <v>6</v>
      </c>
      <c r="V1583" s="12">
        <f t="shared" si="271"/>
        <v>42325.448958333334</v>
      </c>
      <c r="W1583" s="12">
        <f t="shared" si="272"/>
        <v>42357.448958333334</v>
      </c>
      <c r="X1583" s="17" t="str">
        <f t="shared" si="273"/>
        <v>November</v>
      </c>
      <c r="Y1583" t="str">
        <f t="shared" si="274"/>
        <v>2015</v>
      </c>
    </row>
    <row r="1584" spans="1:25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264"/>
        <v>9.3000000000000007</v>
      </c>
      <c r="P1584" s="8">
        <f t="shared" si="265"/>
        <v>31</v>
      </c>
      <c r="Q1584" t="str">
        <f t="shared" si="266"/>
        <v>photography</v>
      </c>
      <c r="R1584" t="str">
        <f t="shared" si="267"/>
        <v>places</v>
      </c>
      <c r="S1584">
        <f t="shared" si="268"/>
        <v>18</v>
      </c>
      <c r="T1584">
        <f t="shared" si="269"/>
        <v>12</v>
      </c>
      <c r="U1584">
        <f t="shared" si="270"/>
        <v>6</v>
      </c>
      <c r="V1584" s="12">
        <f t="shared" si="271"/>
        <v>42246.789965277778</v>
      </c>
      <c r="W1584" s="12">
        <f t="shared" si="272"/>
        <v>42303.888888888891</v>
      </c>
      <c r="X1584" s="17" t="str">
        <f t="shared" si="273"/>
        <v>August</v>
      </c>
      <c r="Y1584" t="str">
        <f t="shared" si="274"/>
        <v>2015</v>
      </c>
    </row>
    <row r="1585" spans="1:25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264"/>
        <v>7.4999999999999997E-2</v>
      </c>
      <c r="P1585" s="8">
        <f t="shared" si="265"/>
        <v>15</v>
      </c>
      <c r="Q1585" t="str">
        <f t="shared" si="266"/>
        <v>photography</v>
      </c>
      <c r="R1585" t="str">
        <f t="shared" si="267"/>
        <v>places</v>
      </c>
      <c r="S1585">
        <f t="shared" si="268"/>
        <v>18</v>
      </c>
      <c r="T1585">
        <f t="shared" si="269"/>
        <v>12</v>
      </c>
      <c r="U1585">
        <f t="shared" si="270"/>
        <v>6</v>
      </c>
      <c r="V1585" s="12">
        <f t="shared" si="271"/>
        <v>41877.904988425929</v>
      </c>
      <c r="W1585" s="12">
        <f t="shared" si="272"/>
        <v>41907.904988425929</v>
      </c>
      <c r="X1585" s="17" t="str">
        <f t="shared" si="273"/>
        <v>August</v>
      </c>
      <c r="Y1585" t="str">
        <f t="shared" si="274"/>
        <v>2014</v>
      </c>
    </row>
    <row r="1586" spans="1:25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264"/>
        <v>0</v>
      </c>
      <c r="P1586" s="8" t="e">
        <f t="shared" si="265"/>
        <v>#DIV/0!</v>
      </c>
      <c r="Q1586" t="str">
        <f t="shared" si="266"/>
        <v>photography</v>
      </c>
      <c r="R1586" t="str">
        <f t="shared" si="267"/>
        <v>places</v>
      </c>
      <c r="S1586">
        <f t="shared" si="268"/>
        <v>18</v>
      </c>
      <c r="T1586">
        <f t="shared" si="269"/>
        <v>12</v>
      </c>
      <c r="U1586">
        <f t="shared" si="270"/>
        <v>6</v>
      </c>
      <c r="V1586" s="12">
        <f t="shared" si="271"/>
        <v>41779.649317129632</v>
      </c>
      <c r="W1586" s="12">
        <f t="shared" si="272"/>
        <v>41789.649317129632</v>
      </c>
      <c r="X1586" s="17" t="str">
        <f t="shared" si="273"/>
        <v>May</v>
      </c>
      <c r="Y1586" t="str">
        <f t="shared" si="274"/>
        <v>2014</v>
      </c>
    </row>
    <row r="1587" spans="1:25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264"/>
        <v>79</v>
      </c>
      <c r="P1587" s="8">
        <f t="shared" si="265"/>
        <v>131.66666666666666</v>
      </c>
      <c r="Q1587" t="str">
        <f t="shared" si="266"/>
        <v>photography</v>
      </c>
      <c r="R1587" t="str">
        <f t="shared" si="267"/>
        <v>places</v>
      </c>
      <c r="S1587">
        <f t="shared" si="268"/>
        <v>18</v>
      </c>
      <c r="T1587">
        <f t="shared" si="269"/>
        <v>12</v>
      </c>
      <c r="U1587">
        <f t="shared" si="270"/>
        <v>6</v>
      </c>
      <c r="V1587" s="12">
        <f t="shared" si="271"/>
        <v>42707.895462962959</v>
      </c>
      <c r="W1587" s="12">
        <f t="shared" si="272"/>
        <v>42729.458333333328</v>
      </c>
      <c r="X1587" s="17" t="str">
        <f t="shared" si="273"/>
        <v>December</v>
      </c>
      <c r="Y1587" t="str">
        <f t="shared" si="274"/>
        <v>2016</v>
      </c>
    </row>
    <row r="1588" spans="1:25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264"/>
        <v>0</v>
      </c>
      <c r="P1588" s="8" t="e">
        <f t="shared" si="265"/>
        <v>#DIV/0!</v>
      </c>
      <c r="Q1588" t="str">
        <f t="shared" si="266"/>
        <v>photography</v>
      </c>
      <c r="R1588" t="str">
        <f t="shared" si="267"/>
        <v>places</v>
      </c>
      <c r="S1588">
        <f t="shared" si="268"/>
        <v>18</v>
      </c>
      <c r="T1588">
        <f t="shared" si="269"/>
        <v>12</v>
      </c>
      <c r="U1588">
        <f t="shared" si="270"/>
        <v>6</v>
      </c>
      <c r="V1588" s="12">
        <f t="shared" si="271"/>
        <v>42069.104421296302</v>
      </c>
      <c r="W1588" s="12">
        <f t="shared" si="272"/>
        <v>42099.062754629631</v>
      </c>
      <c r="X1588" s="17" t="str">
        <f t="shared" si="273"/>
        <v>March</v>
      </c>
      <c r="Y1588" t="str">
        <f t="shared" si="274"/>
        <v>2015</v>
      </c>
    </row>
    <row r="1589" spans="1:25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264"/>
        <v>1.3333333333333334E-2</v>
      </c>
      <c r="P1589" s="8">
        <f t="shared" si="265"/>
        <v>1</v>
      </c>
      <c r="Q1589" t="str">
        <f t="shared" si="266"/>
        <v>photography</v>
      </c>
      <c r="R1589" t="str">
        <f t="shared" si="267"/>
        <v>places</v>
      </c>
      <c r="S1589">
        <f t="shared" si="268"/>
        <v>18</v>
      </c>
      <c r="T1589">
        <f t="shared" si="269"/>
        <v>12</v>
      </c>
      <c r="U1589">
        <f t="shared" si="270"/>
        <v>6</v>
      </c>
      <c r="V1589" s="12">
        <f t="shared" si="271"/>
        <v>41956.950983796298</v>
      </c>
      <c r="W1589" s="12">
        <f t="shared" si="272"/>
        <v>41986.950983796298</v>
      </c>
      <c r="X1589" s="17" t="str">
        <f t="shared" si="273"/>
        <v>November</v>
      </c>
      <c r="Y1589" t="str">
        <f t="shared" si="274"/>
        <v>2014</v>
      </c>
    </row>
    <row r="1590" spans="1:25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264"/>
        <v>0</v>
      </c>
      <c r="P1590" s="8" t="e">
        <f t="shared" si="265"/>
        <v>#DIV/0!</v>
      </c>
      <c r="Q1590" t="str">
        <f t="shared" si="266"/>
        <v>photography</v>
      </c>
      <c r="R1590" t="str">
        <f t="shared" si="267"/>
        <v>places</v>
      </c>
      <c r="S1590">
        <f t="shared" si="268"/>
        <v>18</v>
      </c>
      <c r="T1590">
        <f t="shared" si="269"/>
        <v>12</v>
      </c>
      <c r="U1590">
        <f t="shared" si="270"/>
        <v>6</v>
      </c>
      <c r="V1590" s="12">
        <f t="shared" si="271"/>
        <v>42005.24998842593</v>
      </c>
      <c r="W1590" s="12">
        <f t="shared" si="272"/>
        <v>42035.841666666667</v>
      </c>
      <c r="X1590" s="17" t="str">
        <f t="shared" si="273"/>
        <v>January</v>
      </c>
      <c r="Y1590" t="str">
        <f t="shared" si="274"/>
        <v>2015</v>
      </c>
    </row>
    <row r="1591" spans="1:25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264"/>
        <v>0</v>
      </c>
      <c r="P1591" s="8" t="e">
        <f t="shared" si="265"/>
        <v>#DIV/0!</v>
      </c>
      <c r="Q1591" t="str">
        <f t="shared" si="266"/>
        <v>photography</v>
      </c>
      <c r="R1591" t="str">
        <f t="shared" si="267"/>
        <v>places</v>
      </c>
      <c r="S1591">
        <f t="shared" si="268"/>
        <v>18</v>
      </c>
      <c r="T1591">
        <f t="shared" si="269"/>
        <v>12</v>
      </c>
      <c r="U1591">
        <f t="shared" si="270"/>
        <v>6</v>
      </c>
      <c r="V1591" s="12">
        <f t="shared" si="271"/>
        <v>42256.984791666662</v>
      </c>
      <c r="W1591" s="12">
        <f t="shared" si="272"/>
        <v>42286.984791666662</v>
      </c>
      <c r="X1591" s="17" t="str">
        <f t="shared" si="273"/>
        <v>September</v>
      </c>
      <c r="Y1591" t="str">
        <f t="shared" si="274"/>
        <v>2015</v>
      </c>
    </row>
    <row r="1592" spans="1:25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264"/>
        <v>1.7000000000000002</v>
      </c>
      <c r="P1592" s="8">
        <f t="shared" si="265"/>
        <v>510</v>
      </c>
      <c r="Q1592" t="str">
        <f t="shared" si="266"/>
        <v>photography</v>
      </c>
      <c r="R1592" t="str">
        <f t="shared" si="267"/>
        <v>places</v>
      </c>
      <c r="S1592">
        <f t="shared" si="268"/>
        <v>18</v>
      </c>
      <c r="T1592">
        <f t="shared" si="269"/>
        <v>12</v>
      </c>
      <c r="U1592">
        <f t="shared" si="270"/>
        <v>6</v>
      </c>
      <c r="V1592" s="12">
        <f t="shared" si="271"/>
        <v>42240.857222222221</v>
      </c>
      <c r="W1592" s="12">
        <f t="shared" si="272"/>
        <v>42270.857222222221</v>
      </c>
      <c r="X1592" s="17" t="str">
        <f t="shared" si="273"/>
        <v>August</v>
      </c>
      <c r="Y1592" t="str">
        <f t="shared" si="274"/>
        <v>2015</v>
      </c>
    </row>
    <row r="1593" spans="1:25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264"/>
        <v>29.228571428571428</v>
      </c>
      <c r="P1593" s="8">
        <f t="shared" si="265"/>
        <v>44.478260869565219</v>
      </c>
      <c r="Q1593" t="str">
        <f t="shared" si="266"/>
        <v>photography</v>
      </c>
      <c r="R1593" t="str">
        <f t="shared" si="267"/>
        <v>places</v>
      </c>
      <c r="S1593">
        <f t="shared" si="268"/>
        <v>18</v>
      </c>
      <c r="T1593">
        <f t="shared" si="269"/>
        <v>12</v>
      </c>
      <c r="U1593">
        <f t="shared" si="270"/>
        <v>6</v>
      </c>
      <c r="V1593" s="12">
        <f t="shared" si="271"/>
        <v>42433.726168981477</v>
      </c>
      <c r="W1593" s="12">
        <f t="shared" si="272"/>
        <v>42463.68450231482</v>
      </c>
      <c r="X1593" s="17" t="str">
        <f t="shared" si="273"/>
        <v>March</v>
      </c>
      <c r="Y1593" t="str">
        <f t="shared" si="274"/>
        <v>2016</v>
      </c>
    </row>
    <row r="1594" spans="1:25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264"/>
        <v>0</v>
      </c>
      <c r="P1594" s="8" t="e">
        <f t="shared" si="265"/>
        <v>#DIV/0!</v>
      </c>
      <c r="Q1594" t="str">
        <f t="shared" si="266"/>
        <v>photography</v>
      </c>
      <c r="R1594" t="str">
        <f t="shared" si="267"/>
        <v>places</v>
      </c>
      <c r="S1594">
        <f t="shared" si="268"/>
        <v>18</v>
      </c>
      <c r="T1594">
        <f t="shared" si="269"/>
        <v>12</v>
      </c>
      <c r="U1594">
        <f t="shared" si="270"/>
        <v>6</v>
      </c>
      <c r="V1594" s="12">
        <f t="shared" si="271"/>
        <v>42046.072743055556</v>
      </c>
      <c r="W1594" s="12">
        <f t="shared" si="272"/>
        <v>42091.031076388885</v>
      </c>
      <c r="X1594" s="17" t="str">
        <f t="shared" si="273"/>
        <v>February</v>
      </c>
      <c r="Y1594" t="str">
        <f t="shared" si="274"/>
        <v>2015</v>
      </c>
    </row>
    <row r="1595" spans="1:25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264"/>
        <v>1.3636363636363637E-2</v>
      </c>
      <c r="P1595" s="8">
        <f t="shared" si="265"/>
        <v>1</v>
      </c>
      <c r="Q1595" t="str">
        <f t="shared" si="266"/>
        <v>photography</v>
      </c>
      <c r="R1595" t="str">
        <f t="shared" si="267"/>
        <v>places</v>
      </c>
      <c r="S1595">
        <f t="shared" si="268"/>
        <v>18</v>
      </c>
      <c r="T1595">
        <f t="shared" si="269"/>
        <v>12</v>
      </c>
      <c r="U1595">
        <f t="shared" si="270"/>
        <v>6</v>
      </c>
      <c r="V1595" s="12">
        <f t="shared" si="271"/>
        <v>42033.845543981486</v>
      </c>
      <c r="W1595" s="12">
        <f t="shared" si="272"/>
        <v>42063.845543981486</v>
      </c>
      <c r="X1595" s="17" t="str">
        <f t="shared" si="273"/>
        <v>January</v>
      </c>
      <c r="Y1595" t="str">
        <f t="shared" si="274"/>
        <v>2015</v>
      </c>
    </row>
    <row r="1596" spans="1:25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264"/>
        <v>20.5</v>
      </c>
      <c r="P1596" s="8">
        <f t="shared" si="265"/>
        <v>20.5</v>
      </c>
      <c r="Q1596" t="str">
        <f t="shared" si="266"/>
        <v>photography</v>
      </c>
      <c r="R1596" t="str">
        <f t="shared" si="267"/>
        <v>places</v>
      </c>
      <c r="S1596">
        <f t="shared" si="268"/>
        <v>18</v>
      </c>
      <c r="T1596">
        <f t="shared" si="269"/>
        <v>12</v>
      </c>
      <c r="U1596">
        <f t="shared" si="270"/>
        <v>6</v>
      </c>
      <c r="V1596" s="12">
        <f t="shared" si="271"/>
        <v>42445.712754629625</v>
      </c>
      <c r="W1596" s="12">
        <f t="shared" si="272"/>
        <v>42505.681249999994</v>
      </c>
      <c r="X1596" s="17" t="str">
        <f t="shared" si="273"/>
        <v>March</v>
      </c>
      <c r="Y1596" t="str">
        <f t="shared" si="274"/>
        <v>2016</v>
      </c>
    </row>
    <row r="1597" spans="1:25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264"/>
        <v>0.27999999999999997</v>
      </c>
      <c r="P1597" s="8">
        <f t="shared" si="265"/>
        <v>40</v>
      </c>
      <c r="Q1597" t="str">
        <f t="shared" si="266"/>
        <v>photography</v>
      </c>
      <c r="R1597" t="str">
        <f t="shared" si="267"/>
        <v>places</v>
      </c>
      <c r="S1597">
        <f t="shared" si="268"/>
        <v>18</v>
      </c>
      <c r="T1597">
        <f t="shared" si="269"/>
        <v>12</v>
      </c>
      <c r="U1597">
        <f t="shared" si="270"/>
        <v>6</v>
      </c>
      <c r="V1597" s="12">
        <f t="shared" si="271"/>
        <v>41780.050092592595</v>
      </c>
      <c r="W1597" s="12">
        <f t="shared" si="272"/>
        <v>41808.842361111114</v>
      </c>
      <c r="X1597" s="17" t="str">
        <f t="shared" si="273"/>
        <v>May</v>
      </c>
      <c r="Y1597" t="str">
        <f t="shared" si="274"/>
        <v>2014</v>
      </c>
    </row>
    <row r="1598" spans="1:25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264"/>
        <v>2.3076923076923079</v>
      </c>
      <c r="P1598" s="8">
        <f t="shared" si="265"/>
        <v>25</v>
      </c>
      <c r="Q1598" t="str">
        <f t="shared" si="266"/>
        <v>photography</v>
      </c>
      <c r="R1598" t="str">
        <f t="shared" si="267"/>
        <v>places</v>
      </c>
      <c r="S1598">
        <f t="shared" si="268"/>
        <v>18</v>
      </c>
      <c r="T1598">
        <f t="shared" si="269"/>
        <v>12</v>
      </c>
      <c r="U1598">
        <f t="shared" si="270"/>
        <v>6</v>
      </c>
      <c r="V1598" s="12">
        <f t="shared" si="271"/>
        <v>41941.430196759262</v>
      </c>
      <c r="W1598" s="12">
        <f t="shared" si="272"/>
        <v>41986.471863425926</v>
      </c>
      <c r="X1598" s="17" t="str">
        <f t="shared" si="273"/>
        <v>October</v>
      </c>
      <c r="Y1598" t="str">
        <f t="shared" si="274"/>
        <v>2014</v>
      </c>
    </row>
    <row r="1599" spans="1:25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264"/>
        <v>0</v>
      </c>
      <c r="P1599" s="8" t="e">
        <f t="shared" si="265"/>
        <v>#DIV/0!</v>
      </c>
      <c r="Q1599" t="str">
        <f t="shared" si="266"/>
        <v>photography</v>
      </c>
      <c r="R1599" t="str">
        <f t="shared" si="267"/>
        <v>places</v>
      </c>
      <c r="S1599">
        <f t="shared" si="268"/>
        <v>18</v>
      </c>
      <c r="T1599">
        <f t="shared" si="269"/>
        <v>12</v>
      </c>
      <c r="U1599">
        <f t="shared" si="270"/>
        <v>6</v>
      </c>
      <c r="V1599" s="12">
        <f t="shared" si="271"/>
        <v>42603.354131944448</v>
      </c>
      <c r="W1599" s="12">
        <f t="shared" si="272"/>
        <v>42633.354131944448</v>
      </c>
      <c r="X1599" s="17" t="str">
        <f t="shared" si="273"/>
        <v>August</v>
      </c>
      <c r="Y1599" t="str">
        <f t="shared" si="274"/>
        <v>2016</v>
      </c>
    </row>
    <row r="1600" spans="1:25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264"/>
        <v>0.125</v>
      </c>
      <c r="P1600" s="8">
        <f t="shared" si="265"/>
        <v>1</v>
      </c>
      <c r="Q1600" t="str">
        <f t="shared" si="266"/>
        <v>photography</v>
      </c>
      <c r="R1600" t="str">
        <f t="shared" si="267"/>
        <v>places</v>
      </c>
      <c r="S1600">
        <f t="shared" si="268"/>
        <v>18</v>
      </c>
      <c r="T1600">
        <f t="shared" si="269"/>
        <v>12</v>
      </c>
      <c r="U1600">
        <f t="shared" si="270"/>
        <v>6</v>
      </c>
      <c r="V1600" s="12">
        <f t="shared" si="271"/>
        <v>42151.667337962965</v>
      </c>
      <c r="W1600" s="12">
        <f t="shared" si="272"/>
        <v>42211.667337962965</v>
      </c>
      <c r="X1600" s="17" t="str">
        <f t="shared" si="273"/>
        <v>May</v>
      </c>
      <c r="Y1600" t="str">
        <f t="shared" si="274"/>
        <v>2015</v>
      </c>
    </row>
    <row r="1601" spans="1:25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264"/>
        <v>0</v>
      </c>
      <c r="P1601" s="8" t="e">
        <f t="shared" si="265"/>
        <v>#DIV/0!</v>
      </c>
      <c r="Q1601" t="str">
        <f t="shared" si="266"/>
        <v>photography</v>
      </c>
      <c r="R1601" t="str">
        <f t="shared" si="267"/>
        <v>places</v>
      </c>
      <c r="S1601">
        <f t="shared" si="268"/>
        <v>18</v>
      </c>
      <c r="T1601">
        <f t="shared" si="269"/>
        <v>12</v>
      </c>
      <c r="U1601">
        <f t="shared" si="270"/>
        <v>6</v>
      </c>
      <c r="V1601" s="12">
        <f t="shared" si="271"/>
        <v>42438.53907407407</v>
      </c>
      <c r="W1601" s="12">
        <f t="shared" si="272"/>
        <v>42468.497407407413</v>
      </c>
      <c r="X1601" s="17" t="str">
        <f t="shared" si="273"/>
        <v>March</v>
      </c>
      <c r="Y1601" t="str">
        <f t="shared" si="274"/>
        <v>2016</v>
      </c>
    </row>
    <row r="1602" spans="1:25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275">E1602/D1602*100</f>
        <v>7.3400000000000007</v>
      </c>
      <c r="P1602" s="8">
        <f t="shared" ref="P1602:P1665" si="276">E1602/L1602</f>
        <v>40.777777777777779</v>
      </c>
      <c r="Q1602" t="str">
        <f t="shared" ref="Q1602:Q1665" si="277">LEFT(N1602,T1602-1)</f>
        <v>photography</v>
      </c>
      <c r="R1602" t="str">
        <f t="shared" ref="R1602:R1665" si="278">RIGHT(N1602,U1602)</f>
        <v>places</v>
      </c>
      <c r="S1602">
        <f t="shared" ref="S1602:S1665" si="279">LEN(N1602)</f>
        <v>18</v>
      </c>
      <c r="T1602">
        <f t="shared" ref="T1602:T1665" si="280">FIND("/",N1602)</f>
        <v>12</v>
      </c>
      <c r="U1602">
        <f t="shared" ref="U1602:U1665" si="281">S1602-T1602</f>
        <v>6</v>
      </c>
      <c r="V1602" s="12">
        <f t="shared" ref="V1602:V1665" si="282">(((J1602/60)/60)/24)+DATE(1970,1,1)</f>
        <v>41791.057314814818</v>
      </c>
      <c r="W1602" s="12">
        <f t="shared" ref="W1602:W1665" si="283">(((I1602/60)/60)/24)+DATE(1970,1,1)</f>
        <v>41835.21597222222</v>
      </c>
      <c r="X1602" s="17" t="str">
        <f t="shared" ref="X1602:X1665" si="284">TEXT(V1602,"mmmm")</f>
        <v>June</v>
      </c>
      <c r="Y1602" t="str">
        <f t="shared" ref="Y1602:Y1665" si="285">TEXT(V1602,"yyyy")</f>
        <v>2014</v>
      </c>
    </row>
    <row r="1603" spans="1:25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275"/>
        <v>108.2492</v>
      </c>
      <c r="P1603" s="8">
        <f t="shared" si="276"/>
        <v>48.325535714285714</v>
      </c>
      <c r="Q1603" t="str">
        <f t="shared" si="277"/>
        <v>music</v>
      </c>
      <c r="R1603" t="str">
        <f t="shared" si="278"/>
        <v>rock</v>
      </c>
      <c r="S1603">
        <f t="shared" si="279"/>
        <v>10</v>
      </c>
      <c r="T1603">
        <f t="shared" si="280"/>
        <v>6</v>
      </c>
      <c r="U1603">
        <f t="shared" si="281"/>
        <v>4</v>
      </c>
      <c r="V1603" s="12">
        <f t="shared" si="282"/>
        <v>40638.092974537038</v>
      </c>
      <c r="W1603" s="12">
        <f t="shared" si="283"/>
        <v>40668.092974537038</v>
      </c>
      <c r="X1603" s="17" t="str">
        <f t="shared" si="284"/>
        <v>April</v>
      </c>
      <c r="Y1603" t="str">
        <f t="shared" si="285"/>
        <v>2011</v>
      </c>
    </row>
    <row r="1604" spans="1:25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275"/>
        <v>100.16666666666667</v>
      </c>
      <c r="P1604" s="8">
        <f t="shared" si="276"/>
        <v>46.953125</v>
      </c>
      <c r="Q1604" t="str">
        <f t="shared" si="277"/>
        <v>music</v>
      </c>
      <c r="R1604" t="str">
        <f t="shared" si="278"/>
        <v>rock</v>
      </c>
      <c r="S1604">
        <f t="shared" si="279"/>
        <v>10</v>
      </c>
      <c r="T1604">
        <f t="shared" si="280"/>
        <v>6</v>
      </c>
      <c r="U1604">
        <f t="shared" si="281"/>
        <v>4</v>
      </c>
      <c r="V1604" s="12">
        <f t="shared" si="282"/>
        <v>40788.297650462962</v>
      </c>
      <c r="W1604" s="12">
        <f t="shared" si="283"/>
        <v>40830.958333333336</v>
      </c>
      <c r="X1604" s="17" t="str">
        <f t="shared" si="284"/>
        <v>September</v>
      </c>
      <c r="Y1604" t="str">
        <f t="shared" si="285"/>
        <v>2011</v>
      </c>
    </row>
    <row r="1605" spans="1:25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275"/>
        <v>100.03299999999999</v>
      </c>
      <c r="P1605" s="8">
        <f t="shared" si="276"/>
        <v>66.688666666666663</v>
      </c>
      <c r="Q1605" t="str">
        <f t="shared" si="277"/>
        <v>music</v>
      </c>
      <c r="R1605" t="str">
        <f t="shared" si="278"/>
        <v>rock</v>
      </c>
      <c r="S1605">
        <f t="shared" si="279"/>
        <v>10</v>
      </c>
      <c r="T1605">
        <f t="shared" si="280"/>
        <v>6</v>
      </c>
      <c r="U1605">
        <f t="shared" si="281"/>
        <v>4</v>
      </c>
      <c r="V1605" s="12">
        <f t="shared" si="282"/>
        <v>40876.169664351852</v>
      </c>
      <c r="W1605" s="12">
        <f t="shared" si="283"/>
        <v>40936.169664351852</v>
      </c>
      <c r="X1605" s="17" t="str">
        <f t="shared" si="284"/>
        <v>November</v>
      </c>
      <c r="Y1605" t="str">
        <f t="shared" si="285"/>
        <v>2011</v>
      </c>
    </row>
    <row r="1606" spans="1:25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275"/>
        <v>122.10714285714286</v>
      </c>
      <c r="P1606" s="8">
        <f t="shared" si="276"/>
        <v>48.842857142857142</v>
      </c>
      <c r="Q1606" t="str">
        <f t="shared" si="277"/>
        <v>music</v>
      </c>
      <c r="R1606" t="str">
        <f t="shared" si="278"/>
        <v>rock</v>
      </c>
      <c r="S1606">
        <f t="shared" si="279"/>
        <v>10</v>
      </c>
      <c r="T1606">
        <f t="shared" si="280"/>
        <v>6</v>
      </c>
      <c r="U1606">
        <f t="shared" si="281"/>
        <v>4</v>
      </c>
      <c r="V1606" s="12">
        <f t="shared" si="282"/>
        <v>40945.845312500001</v>
      </c>
      <c r="W1606" s="12">
        <f t="shared" si="283"/>
        <v>40985.80364583333</v>
      </c>
      <c r="X1606" s="17" t="str">
        <f t="shared" si="284"/>
        <v>February</v>
      </c>
      <c r="Y1606" t="str">
        <f t="shared" si="285"/>
        <v>2012</v>
      </c>
    </row>
    <row r="1607" spans="1:25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275"/>
        <v>100.69333333333334</v>
      </c>
      <c r="P1607" s="8">
        <f t="shared" si="276"/>
        <v>137.30909090909091</v>
      </c>
      <c r="Q1607" t="str">
        <f t="shared" si="277"/>
        <v>music</v>
      </c>
      <c r="R1607" t="str">
        <f t="shared" si="278"/>
        <v>rock</v>
      </c>
      <c r="S1607">
        <f t="shared" si="279"/>
        <v>10</v>
      </c>
      <c r="T1607">
        <f t="shared" si="280"/>
        <v>6</v>
      </c>
      <c r="U1607">
        <f t="shared" si="281"/>
        <v>4</v>
      </c>
      <c r="V1607" s="12">
        <f t="shared" si="282"/>
        <v>40747.012881944444</v>
      </c>
      <c r="W1607" s="12">
        <f t="shared" si="283"/>
        <v>40756.291666666664</v>
      </c>
      <c r="X1607" s="17" t="str">
        <f t="shared" si="284"/>
        <v>July</v>
      </c>
      <c r="Y1607" t="str">
        <f t="shared" si="285"/>
        <v>2011</v>
      </c>
    </row>
    <row r="1608" spans="1:25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275"/>
        <v>101.004125</v>
      </c>
      <c r="P1608" s="8">
        <f t="shared" si="276"/>
        <v>87.829673913043479</v>
      </c>
      <c r="Q1608" t="str">
        <f t="shared" si="277"/>
        <v>music</v>
      </c>
      <c r="R1608" t="str">
        <f t="shared" si="278"/>
        <v>rock</v>
      </c>
      <c r="S1608">
        <f t="shared" si="279"/>
        <v>10</v>
      </c>
      <c r="T1608">
        <f t="shared" si="280"/>
        <v>6</v>
      </c>
      <c r="U1608">
        <f t="shared" si="281"/>
        <v>4</v>
      </c>
      <c r="V1608" s="12">
        <f t="shared" si="282"/>
        <v>40536.111550925925</v>
      </c>
      <c r="W1608" s="12">
        <f t="shared" si="283"/>
        <v>40626.069884259261</v>
      </c>
      <c r="X1608" s="17" t="str">
        <f t="shared" si="284"/>
        <v>December</v>
      </c>
      <c r="Y1608" t="str">
        <f t="shared" si="285"/>
        <v>2010</v>
      </c>
    </row>
    <row r="1609" spans="1:25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275"/>
        <v>145.11000000000001</v>
      </c>
      <c r="P1609" s="8">
        <f t="shared" si="276"/>
        <v>70.785365853658533</v>
      </c>
      <c r="Q1609" t="str">
        <f t="shared" si="277"/>
        <v>music</v>
      </c>
      <c r="R1609" t="str">
        <f t="shared" si="278"/>
        <v>rock</v>
      </c>
      <c r="S1609">
        <f t="shared" si="279"/>
        <v>10</v>
      </c>
      <c r="T1609">
        <f t="shared" si="280"/>
        <v>6</v>
      </c>
      <c r="U1609">
        <f t="shared" si="281"/>
        <v>4</v>
      </c>
      <c r="V1609" s="12">
        <f t="shared" si="282"/>
        <v>41053.80846064815</v>
      </c>
      <c r="W1609" s="12">
        <f t="shared" si="283"/>
        <v>41074.80846064815</v>
      </c>
      <c r="X1609" s="17" t="str">
        <f t="shared" si="284"/>
        <v>May</v>
      </c>
      <c r="Y1609" t="str">
        <f t="shared" si="285"/>
        <v>2012</v>
      </c>
    </row>
    <row r="1610" spans="1:25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275"/>
        <v>101.25</v>
      </c>
      <c r="P1610" s="8">
        <f t="shared" si="276"/>
        <v>52.826086956521742</v>
      </c>
      <c r="Q1610" t="str">
        <f t="shared" si="277"/>
        <v>music</v>
      </c>
      <c r="R1610" t="str">
        <f t="shared" si="278"/>
        <v>rock</v>
      </c>
      <c r="S1610">
        <f t="shared" si="279"/>
        <v>10</v>
      </c>
      <c r="T1610">
        <f t="shared" si="280"/>
        <v>6</v>
      </c>
      <c r="U1610">
        <f t="shared" si="281"/>
        <v>4</v>
      </c>
      <c r="V1610" s="12">
        <f t="shared" si="282"/>
        <v>41607.83085648148</v>
      </c>
      <c r="W1610" s="12">
        <f t="shared" si="283"/>
        <v>41640.226388888892</v>
      </c>
      <c r="X1610" s="17" t="str">
        <f t="shared" si="284"/>
        <v>November</v>
      </c>
      <c r="Y1610" t="str">
        <f t="shared" si="285"/>
        <v>2013</v>
      </c>
    </row>
    <row r="1611" spans="1:25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275"/>
        <v>118.33333333333333</v>
      </c>
      <c r="P1611" s="8">
        <f t="shared" si="276"/>
        <v>443.75</v>
      </c>
      <c r="Q1611" t="str">
        <f t="shared" si="277"/>
        <v>music</v>
      </c>
      <c r="R1611" t="str">
        <f t="shared" si="278"/>
        <v>rock</v>
      </c>
      <c r="S1611">
        <f t="shared" si="279"/>
        <v>10</v>
      </c>
      <c r="T1611">
        <f t="shared" si="280"/>
        <v>6</v>
      </c>
      <c r="U1611">
        <f t="shared" si="281"/>
        <v>4</v>
      </c>
      <c r="V1611" s="12">
        <f t="shared" si="282"/>
        <v>40796.001261574071</v>
      </c>
      <c r="W1611" s="12">
        <f t="shared" si="283"/>
        <v>40849.333333333336</v>
      </c>
      <c r="X1611" s="17" t="str">
        <f t="shared" si="284"/>
        <v>September</v>
      </c>
      <c r="Y1611" t="str">
        <f t="shared" si="285"/>
        <v>2011</v>
      </c>
    </row>
    <row r="1612" spans="1:25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275"/>
        <v>271.85000000000002</v>
      </c>
      <c r="P1612" s="8">
        <f t="shared" si="276"/>
        <v>48.544642857142854</v>
      </c>
      <c r="Q1612" t="str">
        <f t="shared" si="277"/>
        <v>music</v>
      </c>
      <c r="R1612" t="str">
        <f t="shared" si="278"/>
        <v>rock</v>
      </c>
      <c r="S1612">
        <f t="shared" si="279"/>
        <v>10</v>
      </c>
      <c r="T1612">
        <f t="shared" si="280"/>
        <v>6</v>
      </c>
      <c r="U1612">
        <f t="shared" si="281"/>
        <v>4</v>
      </c>
      <c r="V1612" s="12">
        <f t="shared" si="282"/>
        <v>41228.924884259257</v>
      </c>
      <c r="W1612" s="12">
        <f t="shared" si="283"/>
        <v>41258.924884259257</v>
      </c>
      <c r="X1612" s="17" t="str">
        <f t="shared" si="284"/>
        <v>November</v>
      </c>
      <c r="Y1612" t="str">
        <f t="shared" si="285"/>
        <v>2012</v>
      </c>
    </row>
    <row r="1613" spans="1:25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275"/>
        <v>125.125</v>
      </c>
      <c r="P1613" s="8">
        <f t="shared" si="276"/>
        <v>37.074074074074076</v>
      </c>
      <c r="Q1613" t="str">
        <f t="shared" si="277"/>
        <v>music</v>
      </c>
      <c r="R1613" t="str">
        <f t="shared" si="278"/>
        <v>rock</v>
      </c>
      <c r="S1613">
        <f t="shared" si="279"/>
        <v>10</v>
      </c>
      <c r="T1613">
        <f t="shared" si="280"/>
        <v>6</v>
      </c>
      <c r="U1613">
        <f t="shared" si="281"/>
        <v>4</v>
      </c>
      <c r="V1613" s="12">
        <f t="shared" si="282"/>
        <v>41409.00037037037</v>
      </c>
      <c r="W1613" s="12">
        <f t="shared" si="283"/>
        <v>41430.00037037037</v>
      </c>
      <c r="X1613" s="17" t="str">
        <f t="shared" si="284"/>
        <v>May</v>
      </c>
      <c r="Y1613" t="str">
        <f t="shared" si="285"/>
        <v>2013</v>
      </c>
    </row>
    <row r="1614" spans="1:25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275"/>
        <v>110.00000000000001</v>
      </c>
      <c r="P1614" s="8">
        <f t="shared" si="276"/>
        <v>50</v>
      </c>
      <c r="Q1614" t="str">
        <f t="shared" si="277"/>
        <v>music</v>
      </c>
      <c r="R1614" t="str">
        <f t="shared" si="278"/>
        <v>rock</v>
      </c>
      <c r="S1614">
        <f t="shared" si="279"/>
        <v>10</v>
      </c>
      <c r="T1614">
        <f t="shared" si="280"/>
        <v>6</v>
      </c>
      <c r="U1614">
        <f t="shared" si="281"/>
        <v>4</v>
      </c>
      <c r="V1614" s="12">
        <f t="shared" si="282"/>
        <v>41246.874814814815</v>
      </c>
      <c r="W1614" s="12">
        <f t="shared" si="283"/>
        <v>41276.874814814815</v>
      </c>
      <c r="X1614" s="17" t="str">
        <f t="shared" si="284"/>
        <v>December</v>
      </c>
      <c r="Y1614" t="str">
        <f t="shared" si="285"/>
        <v>2012</v>
      </c>
    </row>
    <row r="1615" spans="1:25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275"/>
        <v>101.49999999999999</v>
      </c>
      <c r="P1615" s="8">
        <f t="shared" si="276"/>
        <v>39.03846153846154</v>
      </c>
      <c r="Q1615" t="str">
        <f t="shared" si="277"/>
        <v>music</v>
      </c>
      <c r="R1615" t="str">
        <f t="shared" si="278"/>
        <v>rock</v>
      </c>
      <c r="S1615">
        <f t="shared" si="279"/>
        <v>10</v>
      </c>
      <c r="T1615">
        <f t="shared" si="280"/>
        <v>6</v>
      </c>
      <c r="U1615">
        <f t="shared" si="281"/>
        <v>4</v>
      </c>
      <c r="V1615" s="12">
        <f t="shared" si="282"/>
        <v>41082.069467592592</v>
      </c>
      <c r="W1615" s="12">
        <f t="shared" si="283"/>
        <v>41112.069467592592</v>
      </c>
      <c r="X1615" s="17" t="str">
        <f t="shared" si="284"/>
        <v>June</v>
      </c>
      <c r="Y1615" t="str">
        <f t="shared" si="285"/>
        <v>2012</v>
      </c>
    </row>
    <row r="1616" spans="1:25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275"/>
        <v>102.69999999999999</v>
      </c>
      <c r="P1616" s="8">
        <f t="shared" si="276"/>
        <v>66.688311688311686</v>
      </c>
      <c r="Q1616" t="str">
        <f t="shared" si="277"/>
        <v>music</v>
      </c>
      <c r="R1616" t="str">
        <f t="shared" si="278"/>
        <v>rock</v>
      </c>
      <c r="S1616">
        <f t="shared" si="279"/>
        <v>10</v>
      </c>
      <c r="T1616">
        <f t="shared" si="280"/>
        <v>6</v>
      </c>
      <c r="U1616">
        <f t="shared" si="281"/>
        <v>4</v>
      </c>
      <c r="V1616" s="12">
        <f t="shared" si="282"/>
        <v>41794.981122685182</v>
      </c>
      <c r="W1616" s="12">
        <f t="shared" si="283"/>
        <v>41854.708333333336</v>
      </c>
      <c r="X1616" s="17" t="str">
        <f t="shared" si="284"/>
        <v>June</v>
      </c>
      <c r="Y1616" t="str">
        <f t="shared" si="285"/>
        <v>2014</v>
      </c>
    </row>
    <row r="1617" spans="1:25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275"/>
        <v>114.12500000000001</v>
      </c>
      <c r="P1617" s="8">
        <f t="shared" si="276"/>
        <v>67.132352941176464</v>
      </c>
      <c r="Q1617" t="str">
        <f t="shared" si="277"/>
        <v>music</v>
      </c>
      <c r="R1617" t="str">
        <f t="shared" si="278"/>
        <v>rock</v>
      </c>
      <c r="S1617">
        <f t="shared" si="279"/>
        <v>10</v>
      </c>
      <c r="T1617">
        <f t="shared" si="280"/>
        <v>6</v>
      </c>
      <c r="U1617">
        <f t="shared" si="281"/>
        <v>4</v>
      </c>
      <c r="V1617" s="12">
        <f t="shared" si="282"/>
        <v>40845.050879629627</v>
      </c>
      <c r="W1617" s="12">
        <f t="shared" si="283"/>
        <v>40890.092546296299</v>
      </c>
      <c r="X1617" s="17" t="str">
        <f t="shared" si="284"/>
        <v>October</v>
      </c>
      <c r="Y1617" t="str">
        <f t="shared" si="285"/>
        <v>2011</v>
      </c>
    </row>
    <row r="1618" spans="1:25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275"/>
        <v>104.2</v>
      </c>
      <c r="P1618" s="8">
        <f t="shared" si="276"/>
        <v>66.369426751592357</v>
      </c>
      <c r="Q1618" t="str">
        <f t="shared" si="277"/>
        <v>music</v>
      </c>
      <c r="R1618" t="str">
        <f t="shared" si="278"/>
        <v>rock</v>
      </c>
      <c r="S1618">
        <f t="shared" si="279"/>
        <v>10</v>
      </c>
      <c r="T1618">
        <f t="shared" si="280"/>
        <v>6</v>
      </c>
      <c r="U1618">
        <f t="shared" si="281"/>
        <v>4</v>
      </c>
      <c r="V1618" s="12">
        <f t="shared" si="282"/>
        <v>41194.715520833335</v>
      </c>
      <c r="W1618" s="12">
        <f t="shared" si="283"/>
        <v>41235.916666666664</v>
      </c>
      <c r="X1618" s="17" t="str">
        <f t="shared" si="284"/>
        <v>October</v>
      </c>
      <c r="Y1618" t="str">
        <f t="shared" si="285"/>
        <v>2012</v>
      </c>
    </row>
    <row r="1619" spans="1:25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275"/>
        <v>145.85714285714286</v>
      </c>
      <c r="P1619" s="8">
        <f t="shared" si="276"/>
        <v>64.620253164556956</v>
      </c>
      <c r="Q1619" t="str">
        <f t="shared" si="277"/>
        <v>music</v>
      </c>
      <c r="R1619" t="str">
        <f t="shared" si="278"/>
        <v>rock</v>
      </c>
      <c r="S1619">
        <f t="shared" si="279"/>
        <v>10</v>
      </c>
      <c r="T1619">
        <f t="shared" si="280"/>
        <v>6</v>
      </c>
      <c r="U1619">
        <f t="shared" si="281"/>
        <v>4</v>
      </c>
      <c r="V1619" s="12">
        <f t="shared" si="282"/>
        <v>41546.664212962962</v>
      </c>
      <c r="W1619" s="12">
        <f t="shared" si="283"/>
        <v>41579.791666666664</v>
      </c>
      <c r="X1619" s="17" t="str">
        <f t="shared" si="284"/>
        <v>September</v>
      </c>
      <c r="Y1619" t="str">
        <f t="shared" si="285"/>
        <v>2013</v>
      </c>
    </row>
    <row r="1620" spans="1:25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275"/>
        <v>105.06666666666666</v>
      </c>
      <c r="P1620" s="8">
        <f t="shared" si="276"/>
        <v>58.370370370370374</v>
      </c>
      <c r="Q1620" t="str">
        <f t="shared" si="277"/>
        <v>music</v>
      </c>
      <c r="R1620" t="str">
        <f t="shared" si="278"/>
        <v>rock</v>
      </c>
      <c r="S1620">
        <f t="shared" si="279"/>
        <v>10</v>
      </c>
      <c r="T1620">
        <f t="shared" si="280"/>
        <v>6</v>
      </c>
      <c r="U1620">
        <f t="shared" si="281"/>
        <v>4</v>
      </c>
      <c r="V1620" s="12">
        <f t="shared" si="282"/>
        <v>41301.654340277775</v>
      </c>
      <c r="W1620" s="12">
        <f t="shared" si="283"/>
        <v>41341.654340277775</v>
      </c>
      <c r="X1620" s="17" t="str">
        <f t="shared" si="284"/>
        <v>January</v>
      </c>
      <c r="Y1620" t="str">
        <f t="shared" si="285"/>
        <v>2013</v>
      </c>
    </row>
    <row r="1621" spans="1:25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275"/>
        <v>133.33333333333331</v>
      </c>
      <c r="P1621" s="8">
        <f t="shared" si="276"/>
        <v>86.956521739130437</v>
      </c>
      <c r="Q1621" t="str">
        <f t="shared" si="277"/>
        <v>music</v>
      </c>
      <c r="R1621" t="str">
        <f t="shared" si="278"/>
        <v>rock</v>
      </c>
      <c r="S1621">
        <f t="shared" si="279"/>
        <v>10</v>
      </c>
      <c r="T1621">
        <f t="shared" si="280"/>
        <v>6</v>
      </c>
      <c r="U1621">
        <f t="shared" si="281"/>
        <v>4</v>
      </c>
      <c r="V1621" s="12">
        <f t="shared" si="282"/>
        <v>41876.18618055556</v>
      </c>
      <c r="W1621" s="12">
        <f t="shared" si="283"/>
        <v>41897.18618055556</v>
      </c>
      <c r="X1621" s="17" t="str">
        <f t="shared" si="284"/>
        <v>August</v>
      </c>
      <c r="Y1621" t="str">
        <f t="shared" si="285"/>
        <v>2014</v>
      </c>
    </row>
    <row r="1622" spans="1:25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275"/>
        <v>112.99999999999999</v>
      </c>
      <c r="P1622" s="8">
        <f t="shared" si="276"/>
        <v>66.470588235294116</v>
      </c>
      <c r="Q1622" t="str">
        <f t="shared" si="277"/>
        <v>music</v>
      </c>
      <c r="R1622" t="str">
        <f t="shared" si="278"/>
        <v>rock</v>
      </c>
      <c r="S1622">
        <f t="shared" si="279"/>
        <v>10</v>
      </c>
      <c r="T1622">
        <f t="shared" si="280"/>
        <v>6</v>
      </c>
      <c r="U1622">
        <f t="shared" si="281"/>
        <v>4</v>
      </c>
      <c r="V1622" s="12">
        <f t="shared" si="282"/>
        <v>41321.339583333334</v>
      </c>
      <c r="W1622" s="12">
        <f t="shared" si="283"/>
        <v>41328.339583333334</v>
      </c>
      <c r="X1622" s="17" t="str">
        <f t="shared" si="284"/>
        <v>February</v>
      </c>
      <c r="Y1622" t="str">
        <f t="shared" si="285"/>
        <v>2013</v>
      </c>
    </row>
    <row r="1623" spans="1:25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275"/>
        <v>121.2</v>
      </c>
      <c r="P1623" s="8">
        <f t="shared" si="276"/>
        <v>163.78378378378378</v>
      </c>
      <c r="Q1623" t="str">
        <f t="shared" si="277"/>
        <v>music</v>
      </c>
      <c r="R1623" t="str">
        <f t="shared" si="278"/>
        <v>rock</v>
      </c>
      <c r="S1623">
        <f t="shared" si="279"/>
        <v>10</v>
      </c>
      <c r="T1623">
        <f t="shared" si="280"/>
        <v>6</v>
      </c>
      <c r="U1623">
        <f t="shared" si="281"/>
        <v>4</v>
      </c>
      <c r="V1623" s="12">
        <f t="shared" si="282"/>
        <v>41003.60665509259</v>
      </c>
      <c r="W1623" s="12">
        <f t="shared" si="283"/>
        <v>41057.165972222225</v>
      </c>
      <c r="X1623" s="17" t="str">
        <f t="shared" si="284"/>
        <v>April</v>
      </c>
      <c r="Y1623" t="str">
        <f t="shared" si="285"/>
        <v>2012</v>
      </c>
    </row>
    <row r="1624" spans="1:25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275"/>
        <v>101.72463768115942</v>
      </c>
      <c r="P1624" s="8">
        <f t="shared" si="276"/>
        <v>107.98461538461538</v>
      </c>
      <c r="Q1624" t="str">
        <f t="shared" si="277"/>
        <v>music</v>
      </c>
      <c r="R1624" t="str">
        <f t="shared" si="278"/>
        <v>rock</v>
      </c>
      <c r="S1624">
        <f t="shared" si="279"/>
        <v>10</v>
      </c>
      <c r="T1624">
        <f t="shared" si="280"/>
        <v>6</v>
      </c>
      <c r="U1624">
        <f t="shared" si="281"/>
        <v>4</v>
      </c>
      <c r="V1624" s="12">
        <f t="shared" si="282"/>
        <v>41950.29483796296</v>
      </c>
      <c r="W1624" s="12">
        <f t="shared" si="283"/>
        <v>41990.332638888889</v>
      </c>
      <c r="X1624" s="17" t="str">
        <f t="shared" si="284"/>
        <v>November</v>
      </c>
      <c r="Y1624" t="str">
        <f t="shared" si="285"/>
        <v>2014</v>
      </c>
    </row>
    <row r="1625" spans="1:25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275"/>
        <v>101.06666666666666</v>
      </c>
      <c r="P1625" s="8">
        <f t="shared" si="276"/>
        <v>42.111111111111114</v>
      </c>
      <c r="Q1625" t="str">
        <f t="shared" si="277"/>
        <v>music</v>
      </c>
      <c r="R1625" t="str">
        <f t="shared" si="278"/>
        <v>rock</v>
      </c>
      <c r="S1625">
        <f t="shared" si="279"/>
        <v>10</v>
      </c>
      <c r="T1625">
        <f t="shared" si="280"/>
        <v>6</v>
      </c>
      <c r="U1625">
        <f t="shared" si="281"/>
        <v>4</v>
      </c>
      <c r="V1625" s="12">
        <f t="shared" si="282"/>
        <v>41453.688530092593</v>
      </c>
      <c r="W1625" s="12">
        <f t="shared" si="283"/>
        <v>41513.688530092593</v>
      </c>
      <c r="X1625" s="17" t="str">
        <f t="shared" si="284"/>
        <v>June</v>
      </c>
      <c r="Y1625" t="str">
        <f t="shared" si="285"/>
        <v>2013</v>
      </c>
    </row>
    <row r="1626" spans="1:25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275"/>
        <v>118</v>
      </c>
      <c r="P1626" s="8">
        <f t="shared" si="276"/>
        <v>47.2</v>
      </c>
      <c r="Q1626" t="str">
        <f t="shared" si="277"/>
        <v>music</v>
      </c>
      <c r="R1626" t="str">
        <f t="shared" si="278"/>
        <v>rock</v>
      </c>
      <c r="S1626">
        <f t="shared" si="279"/>
        <v>10</v>
      </c>
      <c r="T1626">
        <f t="shared" si="280"/>
        <v>6</v>
      </c>
      <c r="U1626">
        <f t="shared" si="281"/>
        <v>4</v>
      </c>
      <c r="V1626" s="12">
        <f t="shared" si="282"/>
        <v>41243.367303240739</v>
      </c>
      <c r="W1626" s="12">
        <f t="shared" si="283"/>
        <v>41283.367303240739</v>
      </c>
      <c r="X1626" s="17" t="str">
        <f t="shared" si="284"/>
        <v>November</v>
      </c>
      <c r="Y1626" t="str">
        <f t="shared" si="285"/>
        <v>2012</v>
      </c>
    </row>
    <row r="1627" spans="1:25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275"/>
        <v>155.33333333333331</v>
      </c>
      <c r="P1627" s="8">
        <f t="shared" si="276"/>
        <v>112.01923076923077</v>
      </c>
      <c r="Q1627" t="str">
        <f t="shared" si="277"/>
        <v>music</v>
      </c>
      <c r="R1627" t="str">
        <f t="shared" si="278"/>
        <v>rock</v>
      </c>
      <c r="S1627">
        <f t="shared" si="279"/>
        <v>10</v>
      </c>
      <c r="T1627">
        <f t="shared" si="280"/>
        <v>6</v>
      </c>
      <c r="U1627">
        <f t="shared" si="281"/>
        <v>4</v>
      </c>
      <c r="V1627" s="12">
        <f t="shared" si="282"/>
        <v>41135.699687500004</v>
      </c>
      <c r="W1627" s="12">
        <f t="shared" si="283"/>
        <v>41163.699687500004</v>
      </c>
      <c r="X1627" s="17" t="str">
        <f t="shared" si="284"/>
        <v>August</v>
      </c>
      <c r="Y1627" t="str">
        <f t="shared" si="285"/>
        <v>2012</v>
      </c>
    </row>
    <row r="1628" spans="1:25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275"/>
        <v>101.18750000000001</v>
      </c>
      <c r="P1628" s="8">
        <f t="shared" si="276"/>
        <v>74.953703703703709</v>
      </c>
      <c r="Q1628" t="str">
        <f t="shared" si="277"/>
        <v>music</v>
      </c>
      <c r="R1628" t="str">
        <f t="shared" si="278"/>
        <v>rock</v>
      </c>
      <c r="S1628">
        <f t="shared" si="279"/>
        <v>10</v>
      </c>
      <c r="T1628">
        <f t="shared" si="280"/>
        <v>6</v>
      </c>
      <c r="U1628">
        <f t="shared" si="281"/>
        <v>4</v>
      </c>
      <c r="V1628" s="12">
        <f t="shared" si="282"/>
        <v>41579.847997685189</v>
      </c>
      <c r="W1628" s="12">
        <f t="shared" si="283"/>
        <v>41609.889664351853</v>
      </c>
      <c r="X1628" s="17" t="str">
        <f t="shared" si="284"/>
        <v>November</v>
      </c>
      <c r="Y1628" t="str">
        <f t="shared" si="285"/>
        <v>2013</v>
      </c>
    </row>
    <row r="1629" spans="1:25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275"/>
        <v>117</v>
      </c>
      <c r="P1629" s="8">
        <f t="shared" si="276"/>
        <v>61.578947368421055</v>
      </c>
      <c r="Q1629" t="str">
        <f t="shared" si="277"/>
        <v>music</v>
      </c>
      <c r="R1629" t="str">
        <f t="shared" si="278"/>
        <v>rock</v>
      </c>
      <c r="S1629">
        <f t="shared" si="279"/>
        <v>10</v>
      </c>
      <c r="T1629">
        <f t="shared" si="280"/>
        <v>6</v>
      </c>
      <c r="U1629">
        <f t="shared" si="281"/>
        <v>4</v>
      </c>
      <c r="V1629" s="12">
        <f t="shared" si="282"/>
        <v>41205.707048611112</v>
      </c>
      <c r="W1629" s="12">
        <f t="shared" si="283"/>
        <v>41239.207638888889</v>
      </c>
      <c r="X1629" s="17" t="str">
        <f t="shared" si="284"/>
        <v>October</v>
      </c>
      <c r="Y1629" t="str">
        <f t="shared" si="285"/>
        <v>2012</v>
      </c>
    </row>
    <row r="1630" spans="1:25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275"/>
        <v>100.925</v>
      </c>
      <c r="P1630" s="8">
        <f t="shared" si="276"/>
        <v>45.875</v>
      </c>
      <c r="Q1630" t="str">
        <f t="shared" si="277"/>
        <v>music</v>
      </c>
      <c r="R1630" t="str">
        <f t="shared" si="278"/>
        <v>rock</v>
      </c>
      <c r="S1630">
        <f t="shared" si="279"/>
        <v>10</v>
      </c>
      <c r="T1630">
        <f t="shared" si="280"/>
        <v>6</v>
      </c>
      <c r="U1630">
        <f t="shared" si="281"/>
        <v>4</v>
      </c>
      <c r="V1630" s="12">
        <f t="shared" si="282"/>
        <v>41774.737060185187</v>
      </c>
      <c r="W1630" s="12">
        <f t="shared" si="283"/>
        <v>41807.737060185187</v>
      </c>
      <c r="X1630" s="17" t="str">
        <f t="shared" si="284"/>
        <v>May</v>
      </c>
      <c r="Y1630" t="str">
        <f t="shared" si="285"/>
        <v>2014</v>
      </c>
    </row>
    <row r="1631" spans="1:25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275"/>
        <v>103.66666666666666</v>
      </c>
      <c r="P1631" s="8">
        <f t="shared" si="276"/>
        <v>75.853658536585371</v>
      </c>
      <c r="Q1631" t="str">
        <f t="shared" si="277"/>
        <v>music</v>
      </c>
      <c r="R1631" t="str">
        <f t="shared" si="278"/>
        <v>rock</v>
      </c>
      <c r="S1631">
        <f t="shared" si="279"/>
        <v>10</v>
      </c>
      <c r="T1631">
        <f t="shared" si="280"/>
        <v>6</v>
      </c>
      <c r="U1631">
        <f t="shared" si="281"/>
        <v>4</v>
      </c>
      <c r="V1631" s="12">
        <f t="shared" si="282"/>
        <v>41645.867280092592</v>
      </c>
      <c r="W1631" s="12">
        <f t="shared" si="283"/>
        <v>41690.867280092592</v>
      </c>
      <c r="X1631" s="17" t="str">
        <f t="shared" si="284"/>
        <v>January</v>
      </c>
      <c r="Y1631" t="str">
        <f t="shared" si="285"/>
        <v>2014</v>
      </c>
    </row>
    <row r="1632" spans="1:25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275"/>
        <v>265.25</v>
      </c>
      <c r="P1632" s="8">
        <f t="shared" si="276"/>
        <v>84.206349206349202</v>
      </c>
      <c r="Q1632" t="str">
        <f t="shared" si="277"/>
        <v>music</v>
      </c>
      <c r="R1632" t="str">
        <f t="shared" si="278"/>
        <v>rock</v>
      </c>
      <c r="S1632">
        <f t="shared" si="279"/>
        <v>10</v>
      </c>
      <c r="T1632">
        <f t="shared" si="280"/>
        <v>6</v>
      </c>
      <c r="U1632">
        <f t="shared" si="281"/>
        <v>4</v>
      </c>
      <c r="V1632" s="12">
        <f t="shared" si="282"/>
        <v>40939.837673611109</v>
      </c>
      <c r="W1632" s="12">
        <f t="shared" si="283"/>
        <v>40970.290972222225</v>
      </c>
      <c r="X1632" s="17" t="str">
        <f t="shared" si="284"/>
        <v>January</v>
      </c>
      <c r="Y1632" t="str">
        <f t="shared" si="285"/>
        <v>2012</v>
      </c>
    </row>
    <row r="1633" spans="1:25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275"/>
        <v>155.91</v>
      </c>
      <c r="P1633" s="8">
        <f t="shared" si="276"/>
        <v>117.22556390977444</v>
      </c>
      <c r="Q1633" t="str">
        <f t="shared" si="277"/>
        <v>music</v>
      </c>
      <c r="R1633" t="str">
        <f t="shared" si="278"/>
        <v>rock</v>
      </c>
      <c r="S1633">
        <f t="shared" si="279"/>
        <v>10</v>
      </c>
      <c r="T1633">
        <f t="shared" si="280"/>
        <v>6</v>
      </c>
      <c r="U1633">
        <f t="shared" si="281"/>
        <v>4</v>
      </c>
      <c r="V1633" s="12">
        <f t="shared" si="282"/>
        <v>41164.859502314815</v>
      </c>
      <c r="W1633" s="12">
        <f t="shared" si="283"/>
        <v>41194.859502314815</v>
      </c>
      <c r="X1633" s="17" t="str">
        <f t="shared" si="284"/>
        <v>September</v>
      </c>
      <c r="Y1633" t="str">
        <f t="shared" si="285"/>
        <v>2012</v>
      </c>
    </row>
    <row r="1634" spans="1:25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275"/>
        <v>101.62500000000001</v>
      </c>
      <c r="P1634" s="8">
        <f t="shared" si="276"/>
        <v>86.489361702127653</v>
      </c>
      <c r="Q1634" t="str">
        <f t="shared" si="277"/>
        <v>music</v>
      </c>
      <c r="R1634" t="str">
        <f t="shared" si="278"/>
        <v>rock</v>
      </c>
      <c r="S1634">
        <f t="shared" si="279"/>
        <v>10</v>
      </c>
      <c r="T1634">
        <f t="shared" si="280"/>
        <v>6</v>
      </c>
      <c r="U1634">
        <f t="shared" si="281"/>
        <v>4</v>
      </c>
      <c r="V1634" s="12">
        <f t="shared" si="282"/>
        <v>40750.340902777774</v>
      </c>
      <c r="W1634" s="12">
        <f t="shared" si="283"/>
        <v>40810.340902777774</v>
      </c>
      <c r="X1634" s="17" t="str">
        <f t="shared" si="284"/>
        <v>July</v>
      </c>
      <c r="Y1634" t="str">
        <f t="shared" si="285"/>
        <v>2011</v>
      </c>
    </row>
    <row r="1635" spans="1:25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275"/>
        <v>100</v>
      </c>
      <c r="P1635" s="8">
        <f t="shared" si="276"/>
        <v>172.41379310344828</v>
      </c>
      <c r="Q1635" t="str">
        <f t="shared" si="277"/>
        <v>music</v>
      </c>
      <c r="R1635" t="str">
        <f t="shared" si="278"/>
        <v>rock</v>
      </c>
      <c r="S1635">
        <f t="shared" si="279"/>
        <v>10</v>
      </c>
      <c r="T1635">
        <f t="shared" si="280"/>
        <v>6</v>
      </c>
      <c r="U1635">
        <f t="shared" si="281"/>
        <v>4</v>
      </c>
      <c r="V1635" s="12">
        <f t="shared" si="282"/>
        <v>40896.883750000001</v>
      </c>
      <c r="W1635" s="12">
        <f t="shared" si="283"/>
        <v>40924.208333333336</v>
      </c>
      <c r="X1635" s="17" t="str">
        <f t="shared" si="284"/>
        <v>December</v>
      </c>
      <c r="Y1635" t="str">
        <f t="shared" si="285"/>
        <v>2011</v>
      </c>
    </row>
    <row r="1636" spans="1:25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275"/>
        <v>100.49999999999999</v>
      </c>
      <c r="P1636" s="8">
        <f t="shared" si="276"/>
        <v>62.8125</v>
      </c>
      <c r="Q1636" t="str">
        <f t="shared" si="277"/>
        <v>music</v>
      </c>
      <c r="R1636" t="str">
        <f t="shared" si="278"/>
        <v>rock</v>
      </c>
      <c r="S1636">
        <f t="shared" si="279"/>
        <v>10</v>
      </c>
      <c r="T1636">
        <f t="shared" si="280"/>
        <v>6</v>
      </c>
      <c r="U1636">
        <f t="shared" si="281"/>
        <v>4</v>
      </c>
      <c r="V1636" s="12">
        <f t="shared" si="282"/>
        <v>40658.189826388887</v>
      </c>
      <c r="W1636" s="12">
        <f t="shared" si="283"/>
        <v>40696.249305555553</v>
      </c>
      <c r="X1636" s="17" t="str">
        <f t="shared" si="284"/>
        <v>April</v>
      </c>
      <c r="Y1636" t="str">
        <f t="shared" si="285"/>
        <v>2011</v>
      </c>
    </row>
    <row r="1637" spans="1:25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275"/>
        <v>125.29999999999998</v>
      </c>
      <c r="P1637" s="8">
        <f t="shared" si="276"/>
        <v>67.729729729729726</v>
      </c>
      <c r="Q1637" t="str">
        <f t="shared" si="277"/>
        <v>music</v>
      </c>
      <c r="R1637" t="str">
        <f t="shared" si="278"/>
        <v>rock</v>
      </c>
      <c r="S1637">
        <f t="shared" si="279"/>
        <v>10</v>
      </c>
      <c r="T1637">
        <f t="shared" si="280"/>
        <v>6</v>
      </c>
      <c r="U1637">
        <f t="shared" si="281"/>
        <v>4</v>
      </c>
      <c r="V1637" s="12">
        <f t="shared" si="282"/>
        <v>42502.868761574078</v>
      </c>
      <c r="W1637" s="12">
        <f t="shared" si="283"/>
        <v>42562.868761574078</v>
      </c>
      <c r="X1637" s="17" t="str">
        <f t="shared" si="284"/>
        <v>May</v>
      </c>
      <c r="Y1637" t="str">
        <f t="shared" si="285"/>
        <v>2016</v>
      </c>
    </row>
    <row r="1638" spans="1:25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275"/>
        <v>103.55555555555556</v>
      </c>
      <c r="P1638" s="8">
        <f t="shared" si="276"/>
        <v>53.5632183908046</v>
      </c>
      <c r="Q1638" t="str">
        <f t="shared" si="277"/>
        <v>music</v>
      </c>
      <c r="R1638" t="str">
        <f t="shared" si="278"/>
        <v>rock</v>
      </c>
      <c r="S1638">
        <f t="shared" si="279"/>
        <v>10</v>
      </c>
      <c r="T1638">
        <f t="shared" si="280"/>
        <v>6</v>
      </c>
      <c r="U1638">
        <f t="shared" si="281"/>
        <v>4</v>
      </c>
      <c r="V1638" s="12">
        <f t="shared" si="282"/>
        <v>40663.08666666667</v>
      </c>
      <c r="W1638" s="12">
        <f t="shared" si="283"/>
        <v>40706.166666666664</v>
      </c>
      <c r="X1638" s="17" t="str">
        <f t="shared" si="284"/>
        <v>April</v>
      </c>
      <c r="Y1638" t="str">
        <f t="shared" si="285"/>
        <v>2011</v>
      </c>
    </row>
    <row r="1639" spans="1:25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275"/>
        <v>103.8</v>
      </c>
      <c r="P1639" s="8">
        <f t="shared" si="276"/>
        <v>34.6</v>
      </c>
      <c r="Q1639" t="str">
        <f t="shared" si="277"/>
        <v>music</v>
      </c>
      <c r="R1639" t="str">
        <f t="shared" si="278"/>
        <v>rock</v>
      </c>
      <c r="S1639">
        <f t="shared" si="279"/>
        <v>10</v>
      </c>
      <c r="T1639">
        <f t="shared" si="280"/>
        <v>6</v>
      </c>
      <c r="U1639">
        <f t="shared" si="281"/>
        <v>4</v>
      </c>
      <c r="V1639" s="12">
        <f t="shared" si="282"/>
        <v>40122.751620370371</v>
      </c>
      <c r="W1639" s="12">
        <f t="shared" si="283"/>
        <v>40178.98541666667</v>
      </c>
      <c r="X1639" s="17" t="str">
        <f t="shared" si="284"/>
        <v>November</v>
      </c>
      <c r="Y1639" t="str">
        <f t="shared" si="285"/>
        <v>2009</v>
      </c>
    </row>
    <row r="1640" spans="1:25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275"/>
        <v>105</v>
      </c>
      <c r="P1640" s="8">
        <f t="shared" si="276"/>
        <v>38.888888888888886</v>
      </c>
      <c r="Q1640" t="str">
        <f t="shared" si="277"/>
        <v>music</v>
      </c>
      <c r="R1640" t="str">
        <f t="shared" si="278"/>
        <v>rock</v>
      </c>
      <c r="S1640">
        <f t="shared" si="279"/>
        <v>10</v>
      </c>
      <c r="T1640">
        <f t="shared" si="280"/>
        <v>6</v>
      </c>
      <c r="U1640">
        <f t="shared" si="281"/>
        <v>4</v>
      </c>
      <c r="V1640" s="12">
        <f t="shared" si="282"/>
        <v>41288.68712962963</v>
      </c>
      <c r="W1640" s="12">
        <f t="shared" si="283"/>
        <v>41333.892361111109</v>
      </c>
      <c r="X1640" s="17" t="str">
        <f t="shared" si="284"/>
        <v>January</v>
      </c>
      <c r="Y1640" t="str">
        <f t="shared" si="285"/>
        <v>2013</v>
      </c>
    </row>
    <row r="1641" spans="1:25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275"/>
        <v>100</v>
      </c>
      <c r="P1641" s="8">
        <f t="shared" si="276"/>
        <v>94.736842105263165</v>
      </c>
      <c r="Q1641" t="str">
        <f t="shared" si="277"/>
        <v>music</v>
      </c>
      <c r="R1641" t="str">
        <f t="shared" si="278"/>
        <v>rock</v>
      </c>
      <c r="S1641">
        <f t="shared" si="279"/>
        <v>10</v>
      </c>
      <c r="T1641">
        <f t="shared" si="280"/>
        <v>6</v>
      </c>
      <c r="U1641">
        <f t="shared" si="281"/>
        <v>4</v>
      </c>
      <c r="V1641" s="12">
        <f t="shared" si="282"/>
        <v>40941.652372685188</v>
      </c>
      <c r="W1641" s="12">
        <f t="shared" si="283"/>
        <v>40971.652372685188</v>
      </c>
      <c r="X1641" s="17" t="str">
        <f t="shared" si="284"/>
        <v>February</v>
      </c>
      <c r="Y1641" t="str">
        <f t="shared" si="285"/>
        <v>2012</v>
      </c>
    </row>
    <row r="1642" spans="1:25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275"/>
        <v>169.86</v>
      </c>
      <c r="P1642" s="8">
        <f t="shared" si="276"/>
        <v>39.967058823529413</v>
      </c>
      <c r="Q1642" t="str">
        <f t="shared" si="277"/>
        <v>music</v>
      </c>
      <c r="R1642" t="str">
        <f t="shared" si="278"/>
        <v>rock</v>
      </c>
      <c r="S1642">
        <f t="shared" si="279"/>
        <v>10</v>
      </c>
      <c r="T1642">
        <f t="shared" si="280"/>
        <v>6</v>
      </c>
      <c r="U1642">
        <f t="shared" si="281"/>
        <v>4</v>
      </c>
      <c r="V1642" s="12">
        <f t="shared" si="282"/>
        <v>40379.23096064815</v>
      </c>
      <c r="W1642" s="12">
        <f t="shared" si="283"/>
        <v>40393.082638888889</v>
      </c>
      <c r="X1642" s="17" t="str">
        <f t="shared" si="284"/>
        <v>July</v>
      </c>
      <c r="Y1642" t="str">
        <f t="shared" si="285"/>
        <v>2010</v>
      </c>
    </row>
    <row r="1643" spans="1:25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275"/>
        <v>101.4</v>
      </c>
      <c r="P1643" s="8">
        <f t="shared" si="276"/>
        <v>97.5</v>
      </c>
      <c r="Q1643" t="str">
        <f t="shared" si="277"/>
        <v>music</v>
      </c>
      <c r="R1643" t="str">
        <f t="shared" si="278"/>
        <v>pop</v>
      </c>
      <c r="S1643">
        <f t="shared" si="279"/>
        <v>9</v>
      </c>
      <c r="T1643">
        <f t="shared" si="280"/>
        <v>6</v>
      </c>
      <c r="U1643">
        <f t="shared" si="281"/>
        <v>3</v>
      </c>
      <c r="V1643" s="12">
        <f t="shared" si="282"/>
        <v>41962.596574074079</v>
      </c>
      <c r="W1643" s="12">
        <f t="shared" si="283"/>
        <v>41992.596574074079</v>
      </c>
      <c r="X1643" s="17" t="str">
        <f t="shared" si="284"/>
        <v>November</v>
      </c>
      <c r="Y1643" t="str">
        <f t="shared" si="285"/>
        <v>2014</v>
      </c>
    </row>
    <row r="1644" spans="1:25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275"/>
        <v>100</v>
      </c>
      <c r="P1644" s="8">
        <f t="shared" si="276"/>
        <v>42.857142857142854</v>
      </c>
      <c r="Q1644" t="str">
        <f t="shared" si="277"/>
        <v>music</v>
      </c>
      <c r="R1644" t="str">
        <f t="shared" si="278"/>
        <v>pop</v>
      </c>
      <c r="S1644">
        <f t="shared" si="279"/>
        <v>9</v>
      </c>
      <c r="T1644">
        <f t="shared" si="280"/>
        <v>6</v>
      </c>
      <c r="U1644">
        <f t="shared" si="281"/>
        <v>3</v>
      </c>
      <c r="V1644" s="12">
        <f t="shared" si="282"/>
        <v>40688.024618055555</v>
      </c>
      <c r="W1644" s="12">
        <f t="shared" si="283"/>
        <v>40708.024618055555</v>
      </c>
      <c r="X1644" s="17" t="str">
        <f t="shared" si="284"/>
        <v>May</v>
      </c>
      <c r="Y1644" t="str">
        <f t="shared" si="285"/>
        <v>2011</v>
      </c>
    </row>
    <row r="1645" spans="1:25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275"/>
        <v>124.70000000000002</v>
      </c>
      <c r="P1645" s="8">
        <f t="shared" si="276"/>
        <v>168.51351351351352</v>
      </c>
      <c r="Q1645" t="str">
        <f t="shared" si="277"/>
        <v>music</v>
      </c>
      <c r="R1645" t="str">
        <f t="shared" si="278"/>
        <v>pop</v>
      </c>
      <c r="S1645">
        <f t="shared" si="279"/>
        <v>9</v>
      </c>
      <c r="T1645">
        <f t="shared" si="280"/>
        <v>6</v>
      </c>
      <c r="U1645">
        <f t="shared" si="281"/>
        <v>3</v>
      </c>
      <c r="V1645" s="12">
        <f t="shared" si="282"/>
        <v>41146.824212962965</v>
      </c>
      <c r="W1645" s="12">
        <f t="shared" si="283"/>
        <v>41176.824212962965</v>
      </c>
      <c r="X1645" s="17" t="str">
        <f t="shared" si="284"/>
        <v>August</v>
      </c>
      <c r="Y1645" t="str">
        <f t="shared" si="285"/>
        <v>2012</v>
      </c>
    </row>
    <row r="1646" spans="1:25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275"/>
        <v>109.5</v>
      </c>
      <c r="P1646" s="8">
        <f t="shared" si="276"/>
        <v>85.546875</v>
      </c>
      <c r="Q1646" t="str">
        <f t="shared" si="277"/>
        <v>music</v>
      </c>
      <c r="R1646" t="str">
        <f t="shared" si="278"/>
        <v>pop</v>
      </c>
      <c r="S1646">
        <f t="shared" si="279"/>
        <v>9</v>
      </c>
      <c r="T1646">
        <f t="shared" si="280"/>
        <v>6</v>
      </c>
      <c r="U1646">
        <f t="shared" si="281"/>
        <v>3</v>
      </c>
      <c r="V1646" s="12">
        <f t="shared" si="282"/>
        <v>41175.05972222222</v>
      </c>
      <c r="W1646" s="12">
        <f t="shared" si="283"/>
        <v>41235.101388888892</v>
      </c>
      <c r="X1646" s="17" t="str">
        <f t="shared" si="284"/>
        <v>September</v>
      </c>
      <c r="Y1646" t="str">
        <f t="shared" si="285"/>
        <v>2012</v>
      </c>
    </row>
    <row r="1647" spans="1:25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275"/>
        <v>110.80000000000001</v>
      </c>
      <c r="P1647" s="8">
        <f t="shared" si="276"/>
        <v>554</v>
      </c>
      <c r="Q1647" t="str">
        <f t="shared" si="277"/>
        <v>music</v>
      </c>
      <c r="R1647" t="str">
        <f t="shared" si="278"/>
        <v>pop</v>
      </c>
      <c r="S1647">
        <f t="shared" si="279"/>
        <v>9</v>
      </c>
      <c r="T1647">
        <f t="shared" si="280"/>
        <v>6</v>
      </c>
      <c r="U1647">
        <f t="shared" si="281"/>
        <v>3</v>
      </c>
      <c r="V1647" s="12">
        <f t="shared" si="282"/>
        <v>41521.617361111108</v>
      </c>
      <c r="W1647" s="12">
        <f t="shared" si="283"/>
        <v>41535.617361111108</v>
      </c>
      <c r="X1647" s="17" t="str">
        <f t="shared" si="284"/>
        <v>September</v>
      </c>
      <c r="Y1647" t="str">
        <f t="shared" si="285"/>
        <v>2013</v>
      </c>
    </row>
    <row r="1648" spans="1:25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275"/>
        <v>110.2</v>
      </c>
      <c r="P1648" s="8">
        <f t="shared" si="276"/>
        <v>26.554216867469879</v>
      </c>
      <c r="Q1648" t="str">
        <f t="shared" si="277"/>
        <v>music</v>
      </c>
      <c r="R1648" t="str">
        <f t="shared" si="278"/>
        <v>pop</v>
      </c>
      <c r="S1648">
        <f t="shared" si="279"/>
        <v>9</v>
      </c>
      <c r="T1648">
        <f t="shared" si="280"/>
        <v>6</v>
      </c>
      <c r="U1648">
        <f t="shared" si="281"/>
        <v>3</v>
      </c>
      <c r="V1648" s="12">
        <f t="shared" si="282"/>
        <v>41833.450266203705</v>
      </c>
      <c r="W1648" s="12">
        <f t="shared" si="283"/>
        <v>41865.757638888892</v>
      </c>
      <c r="X1648" s="17" t="str">
        <f t="shared" si="284"/>
        <v>July</v>
      </c>
      <c r="Y1648" t="str">
        <f t="shared" si="285"/>
        <v>2014</v>
      </c>
    </row>
    <row r="1649" spans="1:25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275"/>
        <v>104.71999999999998</v>
      </c>
      <c r="P1649" s="8">
        <f t="shared" si="276"/>
        <v>113.82608695652173</v>
      </c>
      <c r="Q1649" t="str">
        <f t="shared" si="277"/>
        <v>music</v>
      </c>
      <c r="R1649" t="str">
        <f t="shared" si="278"/>
        <v>pop</v>
      </c>
      <c r="S1649">
        <f t="shared" si="279"/>
        <v>9</v>
      </c>
      <c r="T1649">
        <f t="shared" si="280"/>
        <v>6</v>
      </c>
      <c r="U1649">
        <f t="shared" si="281"/>
        <v>3</v>
      </c>
      <c r="V1649" s="12">
        <f t="shared" si="282"/>
        <v>41039.409456018519</v>
      </c>
      <c r="W1649" s="12">
        <f t="shared" si="283"/>
        <v>41069.409456018519</v>
      </c>
      <c r="X1649" s="17" t="str">
        <f t="shared" si="284"/>
        <v>May</v>
      </c>
      <c r="Y1649" t="str">
        <f t="shared" si="285"/>
        <v>2012</v>
      </c>
    </row>
    <row r="1650" spans="1:25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275"/>
        <v>125.26086956521738</v>
      </c>
      <c r="P1650" s="8">
        <f t="shared" si="276"/>
        <v>32.011111111111113</v>
      </c>
      <c r="Q1650" t="str">
        <f t="shared" si="277"/>
        <v>music</v>
      </c>
      <c r="R1650" t="str">
        <f t="shared" si="278"/>
        <v>pop</v>
      </c>
      <c r="S1650">
        <f t="shared" si="279"/>
        <v>9</v>
      </c>
      <c r="T1650">
        <f t="shared" si="280"/>
        <v>6</v>
      </c>
      <c r="U1650">
        <f t="shared" si="281"/>
        <v>3</v>
      </c>
      <c r="V1650" s="12">
        <f t="shared" si="282"/>
        <v>40592.704652777778</v>
      </c>
      <c r="W1650" s="12">
        <f t="shared" si="283"/>
        <v>40622.662986111114</v>
      </c>
      <c r="X1650" s="17" t="str">
        <f t="shared" si="284"/>
        <v>February</v>
      </c>
      <c r="Y1650" t="str">
        <f t="shared" si="285"/>
        <v>2011</v>
      </c>
    </row>
    <row r="1651" spans="1:25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275"/>
        <v>100.58763157894737</v>
      </c>
      <c r="P1651" s="8">
        <f t="shared" si="276"/>
        <v>47.189259259259259</v>
      </c>
      <c r="Q1651" t="str">
        <f t="shared" si="277"/>
        <v>music</v>
      </c>
      <c r="R1651" t="str">
        <f t="shared" si="278"/>
        <v>pop</v>
      </c>
      <c r="S1651">
        <f t="shared" si="279"/>
        <v>9</v>
      </c>
      <c r="T1651">
        <f t="shared" si="280"/>
        <v>6</v>
      </c>
      <c r="U1651">
        <f t="shared" si="281"/>
        <v>3</v>
      </c>
      <c r="V1651" s="12">
        <f t="shared" si="282"/>
        <v>41737.684664351851</v>
      </c>
      <c r="W1651" s="12">
        <f t="shared" si="283"/>
        <v>41782.684664351851</v>
      </c>
      <c r="X1651" s="17" t="str">
        <f t="shared" si="284"/>
        <v>April</v>
      </c>
      <c r="Y1651" t="str">
        <f t="shared" si="285"/>
        <v>2014</v>
      </c>
    </row>
    <row r="1652" spans="1:25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275"/>
        <v>141.55000000000001</v>
      </c>
      <c r="P1652" s="8">
        <f t="shared" si="276"/>
        <v>88.46875</v>
      </c>
      <c r="Q1652" t="str">
        <f t="shared" si="277"/>
        <v>music</v>
      </c>
      <c r="R1652" t="str">
        <f t="shared" si="278"/>
        <v>pop</v>
      </c>
      <c r="S1652">
        <f t="shared" si="279"/>
        <v>9</v>
      </c>
      <c r="T1652">
        <f t="shared" si="280"/>
        <v>6</v>
      </c>
      <c r="U1652">
        <f t="shared" si="281"/>
        <v>3</v>
      </c>
      <c r="V1652" s="12">
        <f t="shared" si="282"/>
        <v>41526.435613425929</v>
      </c>
      <c r="W1652" s="12">
        <f t="shared" si="283"/>
        <v>41556.435613425929</v>
      </c>
      <c r="X1652" s="17" t="str">
        <f t="shared" si="284"/>
        <v>September</v>
      </c>
      <c r="Y1652" t="str">
        <f t="shared" si="285"/>
        <v>2013</v>
      </c>
    </row>
    <row r="1653" spans="1:25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275"/>
        <v>100.75</v>
      </c>
      <c r="P1653" s="8">
        <f t="shared" si="276"/>
        <v>100.75</v>
      </c>
      <c r="Q1653" t="str">
        <f t="shared" si="277"/>
        <v>music</v>
      </c>
      <c r="R1653" t="str">
        <f t="shared" si="278"/>
        <v>pop</v>
      </c>
      <c r="S1653">
        <f t="shared" si="279"/>
        <v>9</v>
      </c>
      <c r="T1653">
        <f t="shared" si="280"/>
        <v>6</v>
      </c>
      <c r="U1653">
        <f t="shared" si="281"/>
        <v>3</v>
      </c>
      <c r="V1653" s="12">
        <f t="shared" si="282"/>
        <v>40625.900694444441</v>
      </c>
      <c r="W1653" s="12">
        <f t="shared" si="283"/>
        <v>40659.290972222225</v>
      </c>
      <c r="X1653" s="17" t="str">
        <f t="shared" si="284"/>
        <v>March</v>
      </c>
      <c r="Y1653" t="str">
        <f t="shared" si="285"/>
        <v>2011</v>
      </c>
    </row>
    <row r="1654" spans="1:25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275"/>
        <v>100.66666666666666</v>
      </c>
      <c r="P1654" s="8">
        <f t="shared" si="276"/>
        <v>64.714285714285708</v>
      </c>
      <c r="Q1654" t="str">
        <f t="shared" si="277"/>
        <v>music</v>
      </c>
      <c r="R1654" t="str">
        <f t="shared" si="278"/>
        <v>pop</v>
      </c>
      <c r="S1654">
        <f t="shared" si="279"/>
        <v>9</v>
      </c>
      <c r="T1654">
        <f t="shared" si="280"/>
        <v>6</v>
      </c>
      <c r="U1654">
        <f t="shared" si="281"/>
        <v>3</v>
      </c>
      <c r="V1654" s="12">
        <f t="shared" si="282"/>
        <v>41572.492974537039</v>
      </c>
      <c r="W1654" s="12">
        <f t="shared" si="283"/>
        <v>41602.534641203703</v>
      </c>
      <c r="X1654" s="17" t="str">
        <f t="shared" si="284"/>
        <v>October</v>
      </c>
      <c r="Y1654" t="str">
        <f t="shared" si="285"/>
        <v>2013</v>
      </c>
    </row>
    <row r="1655" spans="1:25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275"/>
        <v>174.2304</v>
      </c>
      <c r="P1655" s="8">
        <f t="shared" si="276"/>
        <v>51.854285714285716</v>
      </c>
      <c r="Q1655" t="str">
        <f t="shared" si="277"/>
        <v>music</v>
      </c>
      <c r="R1655" t="str">
        <f t="shared" si="278"/>
        <v>pop</v>
      </c>
      <c r="S1655">
        <f t="shared" si="279"/>
        <v>9</v>
      </c>
      <c r="T1655">
        <f t="shared" si="280"/>
        <v>6</v>
      </c>
      <c r="U1655">
        <f t="shared" si="281"/>
        <v>3</v>
      </c>
      <c r="V1655" s="12">
        <f t="shared" si="282"/>
        <v>40626.834444444445</v>
      </c>
      <c r="W1655" s="12">
        <f t="shared" si="283"/>
        <v>40657.834444444445</v>
      </c>
      <c r="X1655" s="17" t="str">
        <f t="shared" si="284"/>
        <v>March</v>
      </c>
      <c r="Y1655" t="str">
        <f t="shared" si="285"/>
        <v>2011</v>
      </c>
    </row>
    <row r="1656" spans="1:25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275"/>
        <v>119.90909090909089</v>
      </c>
      <c r="P1656" s="8">
        <f t="shared" si="276"/>
        <v>38.794117647058826</v>
      </c>
      <c r="Q1656" t="str">
        <f t="shared" si="277"/>
        <v>music</v>
      </c>
      <c r="R1656" t="str">
        <f t="shared" si="278"/>
        <v>pop</v>
      </c>
      <c r="S1656">
        <f t="shared" si="279"/>
        <v>9</v>
      </c>
      <c r="T1656">
        <f t="shared" si="280"/>
        <v>6</v>
      </c>
      <c r="U1656">
        <f t="shared" si="281"/>
        <v>3</v>
      </c>
      <c r="V1656" s="12">
        <f t="shared" si="282"/>
        <v>40987.890740740739</v>
      </c>
      <c r="W1656" s="12">
        <f t="shared" si="283"/>
        <v>41017.890740740739</v>
      </c>
      <c r="X1656" s="17" t="str">
        <f t="shared" si="284"/>
        <v>March</v>
      </c>
      <c r="Y1656" t="str">
        <f t="shared" si="285"/>
        <v>2012</v>
      </c>
    </row>
    <row r="1657" spans="1:25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275"/>
        <v>142.86666666666667</v>
      </c>
      <c r="P1657" s="8">
        <f t="shared" si="276"/>
        <v>44.645833333333336</v>
      </c>
      <c r="Q1657" t="str">
        <f t="shared" si="277"/>
        <v>music</v>
      </c>
      <c r="R1657" t="str">
        <f t="shared" si="278"/>
        <v>pop</v>
      </c>
      <c r="S1657">
        <f t="shared" si="279"/>
        <v>9</v>
      </c>
      <c r="T1657">
        <f t="shared" si="280"/>
        <v>6</v>
      </c>
      <c r="U1657">
        <f t="shared" si="281"/>
        <v>3</v>
      </c>
      <c r="V1657" s="12">
        <f t="shared" si="282"/>
        <v>40974.791898148149</v>
      </c>
      <c r="W1657" s="12">
        <f t="shared" si="283"/>
        <v>41004.750231481477</v>
      </c>
      <c r="X1657" s="17" t="str">
        <f t="shared" si="284"/>
        <v>March</v>
      </c>
      <c r="Y1657" t="str">
        <f t="shared" si="285"/>
        <v>2012</v>
      </c>
    </row>
    <row r="1658" spans="1:25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275"/>
        <v>100.33493333333334</v>
      </c>
      <c r="P1658" s="8">
        <f t="shared" si="276"/>
        <v>156.77333333333334</v>
      </c>
      <c r="Q1658" t="str">
        <f t="shared" si="277"/>
        <v>music</v>
      </c>
      <c r="R1658" t="str">
        <f t="shared" si="278"/>
        <v>pop</v>
      </c>
      <c r="S1658">
        <f t="shared" si="279"/>
        <v>9</v>
      </c>
      <c r="T1658">
        <f t="shared" si="280"/>
        <v>6</v>
      </c>
      <c r="U1658">
        <f t="shared" si="281"/>
        <v>3</v>
      </c>
      <c r="V1658" s="12">
        <f t="shared" si="282"/>
        <v>41226.928842592592</v>
      </c>
      <c r="W1658" s="12">
        <f t="shared" si="283"/>
        <v>41256.928842592592</v>
      </c>
      <c r="X1658" s="17" t="str">
        <f t="shared" si="284"/>
        <v>November</v>
      </c>
      <c r="Y1658" t="str">
        <f t="shared" si="285"/>
        <v>2012</v>
      </c>
    </row>
    <row r="1659" spans="1:25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275"/>
        <v>104.93380000000001</v>
      </c>
      <c r="P1659" s="8">
        <f t="shared" si="276"/>
        <v>118.70339366515837</v>
      </c>
      <c r="Q1659" t="str">
        <f t="shared" si="277"/>
        <v>music</v>
      </c>
      <c r="R1659" t="str">
        <f t="shared" si="278"/>
        <v>pop</v>
      </c>
      <c r="S1659">
        <f t="shared" si="279"/>
        <v>9</v>
      </c>
      <c r="T1659">
        <f t="shared" si="280"/>
        <v>6</v>
      </c>
      <c r="U1659">
        <f t="shared" si="281"/>
        <v>3</v>
      </c>
      <c r="V1659" s="12">
        <f t="shared" si="282"/>
        <v>41023.782037037039</v>
      </c>
      <c r="W1659" s="12">
        <f t="shared" si="283"/>
        <v>41053.782037037039</v>
      </c>
      <c r="X1659" s="17" t="str">
        <f t="shared" si="284"/>
        <v>April</v>
      </c>
      <c r="Y1659" t="str">
        <f t="shared" si="285"/>
        <v>2012</v>
      </c>
    </row>
    <row r="1660" spans="1:25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275"/>
        <v>132.23333333333335</v>
      </c>
      <c r="P1660" s="8">
        <f t="shared" si="276"/>
        <v>74.149532710280369</v>
      </c>
      <c r="Q1660" t="str">
        <f t="shared" si="277"/>
        <v>music</v>
      </c>
      <c r="R1660" t="str">
        <f t="shared" si="278"/>
        <v>pop</v>
      </c>
      <c r="S1660">
        <f t="shared" si="279"/>
        <v>9</v>
      </c>
      <c r="T1660">
        <f t="shared" si="280"/>
        <v>6</v>
      </c>
      <c r="U1660">
        <f t="shared" si="281"/>
        <v>3</v>
      </c>
      <c r="V1660" s="12">
        <f t="shared" si="282"/>
        <v>41223.22184027778</v>
      </c>
      <c r="W1660" s="12">
        <f t="shared" si="283"/>
        <v>41261.597222222219</v>
      </c>
      <c r="X1660" s="17" t="str">
        <f t="shared" si="284"/>
        <v>November</v>
      </c>
      <c r="Y1660" t="str">
        <f t="shared" si="285"/>
        <v>2012</v>
      </c>
    </row>
    <row r="1661" spans="1:25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275"/>
        <v>112.79999999999998</v>
      </c>
      <c r="P1661" s="8">
        <f t="shared" si="276"/>
        <v>12.533333333333333</v>
      </c>
      <c r="Q1661" t="str">
        <f t="shared" si="277"/>
        <v>music</v>
      </c>
      <c r="R1661" t="str">
        <f t="shared" si="278"/>
        <v>pop</v>
      </c>
      <c r="S1661">
        <f t="shared" si="279"/>
        <v>9</v>
      </c>
      <c r="T1661">
        <f t="shared" si="280"/>
        <v>6</v>
      </c>
      <c r="U1661">
        <f t="shared" si="281"/>
        <v>3</v>
      </c>
      <c r="V1661" s="12">
        <f t="shared" si="282"/>
        <v>41596.913437499999</v>
      </c>
      <c r="W1661" s="12">
        <f t="shared" si="283"/>
        <v>41625.5</v>
      </c>
      <c r="X1661" s="17" t="str">
        <f t="shared" si="284"/>
        <v>November</v>
      </c>
      <c r="Y1661" t="str">
        <f t="shared" si="285"/>
        <v>2013</v>
      </c>
    </row>
    <row r="1662" spans="1:25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275"/>
        <v>1253.75</v>
      </c>
      <c r="P1662" s="8">
        <f t="shared" si="276"/>
        <v>27.861111111111111</v>
      </c>
      <c r="Q1662" t="str">
        <f t="shared" si="277"/>
        <v>music</v>
      </c>
      <c r="R1662" t="str">
        <f t="shared" si="278"/>
        <v>pop</v>
      </c>
      <c r="S1662">
        <f t="shared" si="279"/>
        <v>9</v>
      </c>
      <c r="T1662">
        <f t="shared" si="280"/>
        <v>6</v>
      </c>
      <c r="U1662">
        <f t="shared" si="281"/>
        <v>3</v>
      </c>
      <c r="V1662" s="12">
        <f t="shared" si="282"/>
        <v>42459.693865740745</v>
      </c>
      <c r="W1662" s="12">
        <f t="shared" si="283"/>
        <v>42490.915972222225</v>
      </c>
      <c r="X1662" s="17" t="str">
        <f t="shared" si="284"/>
        <v>March</v>
      </c>
      <c r="Y1662" t="str">
        <f t="shared" si="285"/>
        <v>2016</v>
      </c>
    </row>
    <row r="1663" spans="1:25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275"/>
        <v>102.50632911392405</v>
      </c>
      <c r="P1663" s="8">
        <f t="shared" si="276"/>
        <v>80.178217821782184</v>
      </c>
      <c r="Q1663" t="str">
        <f t="shared" si="277"/>
        <v>music</v>
      </c>
      <c r="R1663" t="str">
        <f t="shared" si="278"/>
        <v>pop</v>
      </c>
      <c r="S1663">
        <f t="shared" si="279"/>
        <v>9</v>
      </c>
      <c r="T1663">
        <f t="shared" si="280"/>
        <v>6</v>
      </c>
      <c r="U1663">
        <f t="shared" si="281"/>
        <v>3</v>
      </c>
      <c r="V1663" s="12">
        <f t="shared" si="282"/>
        <v>42343.998043981483</v>
      </c>
      <c r="W1663" s="12">
        <f t="shared" si="283"/>
        <v>42386.875</v>
      </c>
      <c r="X1663" s="17" t="str">
        <f t="shared" si="284"/>
        <v>December</v>
      </c>
      <c r="Y1663" t="str">
        <f t="shared" si="285"/>
        <v>2015</v>
      </c>
    </row>
    <row r="1664" spans="1:25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275"/>
        <v>102.6375</v>
      </c>
      <c r="P1664" s="8">
        <f t="shared" si="276"/>
        <v>132.43548387096774</v>
      </c>
      <c r="Q1664" t="str">
        <f t="shared" si="277"/>
        <v>music</v>
      </c>
      <c r="R1664" t="str">
        <f t="shared" si="278"/>
        <v>pop</v>
      </c>
      <c r="S1664">
        <f t="shared" si="279"/>
        <v>9</v>
      </c>
      <c r="T1664">
        <f t="shared" si="280"/>
        <v>6</v>
      </c>
      <c r="U1664">
        <f t="shared" si="281"/>
        <v>3</v>
      </c>
      <c r="V1664" s="12">
        <f t="shared" si="282"/>
        <v>40848.198333333334</v>
      </c>
      <c r="W1664" s="12">
        <f t="shared" si="283"/>
        <v>40908.239999999998</v>
      </c>
      <c r="X1664" s="17" t="str">
        <f t="shared" si="284"/>
        <v>November</v>
      </c>
      <c r="Y1664" t="str">
        <f t="shared" si="285"/>
        <v>2011</v>
      </c>
    </row>
    <row r="1665" spans="1:25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275"/>
        <v>108</v>
      </c>
      <c r="P1665" s="8">
        <f t="shared" si="276"/>
        <v>33.75</v>
      </c>
      <c r="Q1665" t="str">
        <f t="shared" si="277"/>
        <v>music</v>
      </c>
      <c r="R1665" t="str">
        <f t="shared" si="278"/>
        <v>pop</v>
      </c>
      <c r="S1665">
        <f t="shared" si="279"/>
        <v>9</v>
      </c>
      <c r="T1665">
        <f t="shared" si="280"/>
        <v>6</v>
      </c>
      <c r="U1665">
        <f t="shared" si="281"/>
        <v>3</v>
      </c>
      <c r="V1665" s="12">
        <f t="shared" si="282"/>
        <v>42006.02207175926</v>
      </c>
      <c r="W1665" s="12">
        <f t="shared" si="283"/>
        <v>42036.02207175926</v>
      </c>
      <c r="X1665" s="17" t="str">
        <f t="shared" si="284"/>
        <v>January</v>
      </c>
      <c r="Y1665" t="str">
        <f t="shared" si="285"/>
        <v>2015</v>
      </c>
    </row>
    <row r="1666" spans="1:25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286">E1666/D1666*100</f>
        <v>122.40879999999999</v>
      </c>
      <c r="P1666" s="8">
        <f t="shared" ref="P1666:P1729" si="287">E1666/L1666</f>
        <v>34.384494382022467</v>
      </c>
      <c r="Q1666" t="str">
        <f t="shared" ref="Q1666:Q1729" si="288">LEFT(N1666,T1666-1)</f>
        <v>music</v>
      </c>
      <c r="R1666" t="str">
        <f t="shared" ref="R1666:R1729" si="289">RIGHT(N1666,U1666)</f>
        <v>pop</v>
      </c>
      <c r="S1666">
        <f t="shared" ref="S1666:S1729" si="290">LEN(N1666)</f>
        <v>9</v>
      </c>
      <c r="T1666">
        <f t="shared" ref="T1666:T1729" si="291">FIND("/",N1666)</f>
        <v>6</v>
      </c>
      <c r="U1666">
        <f t="shared" ref="U1666:U1729" si="292">S1666-T1666</f>
        <v>3</v>
      </c>
      <c r="V1666" s="12">
        <f t="shared" ref="V1666:V1729" si="293">(((J1666/60)/60)/24)+DATE(1970,1,1)</f>
        <v>40939.761782407404</v>
      </c>
      <c r="W1666" s="12">
        <f t="shared" ref="W1666:W1729" si="294">(((I1666/60)/60)/24)+DATE(1970,1,1)</f>
        <v>40984.165972222225</v>
      </c>
      <c r="X1666" s="17" t="str">
        <f t="shared" ref="X1666:X1729" si="295">TEXT(V1666,"mmmm")</f>
        <v>January</v>
      </c>
      <c r="Y1666" t="str">
        <f t="shared" ref="Y1666:Y1729" si="296">TEXT(V1666,"yyyy")</f>
        <v>2012</v>
      </c>
    </row>
    <row r="1667" spans="1:25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286"/>
        <v>119.45714285714286</v>
      </c>
      <c r="P1667" s="8">
        <f t="shared" si="287"/>
        <v>44.956989247311824</v>
      </c>
      <c r="Q1667" t="str">
        <f t="shared" si="288"/>
        <v>music</v>
      </c>
      <c r="R1667" t="str">
        <f t="shared" si="289"/>
        <v>pop</v>
      </c>
      <c r="S1667">
        <f t="shared" si="290"/>
        <v>9</v>
      </c>
      <c r="T1667">
        <f t="shared" si="291"/>
        <v>6</v>
      </c>
      <c r="U1667">
        <f t="shared" si="292"/>
        <v>3</v>
      </c>
      <c r="V1667" s="12">
        <f t="shared" si="293"/>
        <v>40564.649456018517</v>
      </c>
      <c r="W1667" s="12">
        <f t="shared" si="294"/>
        <v>40596.125</v>
      </c>
      <c r="X1667" s="17" t="str">
        <f t="shared" si="295"/>
        <v>January</v>
      </c>
      <c r="Y1667" t="str">
        <f t="shared" si="296"/>
        <v>2011</v>
      </c>
    </row>
    <row r="1668" spans="1:25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286"/>
        <v>160.88</v>
      </c>
      <c r="P1668" s="8">
        <f t="shared" si="287"/>
        <v>41.04081632653061</v>
      </c>
      <c r="Q1668" t="str">
        <f t="shared" si="288"/>
        <v>music</v>
      </c>
      <c r="R1668" t="str">
        <f t="shared" si="289"/>
        <v>pop</v>
      </c>
      <c r="S1668">
        <f t="shared" si="290"/>
        <v>9</v>
      </c>
      <c r="T1668">
        <f t="shared" si="291"/>
        <v>6</v>
      </c>
      <c r="U1668">
        <f t="shared" si="292"/>
        <v>3</v>
      </c>
      <c r="V1668" s="12">
        <f t="shared" si="293"/>
        <v>41331.253159722226</v>
      </c>
      <c r="W1668" s="12">
        <f t="shared" si="294"/>
        <v>41361.211493055554</v>
      </c>
      <c r="X1668" s="17" t="str">
        <f t="shared" si="295"/>
        <v>February</v>
      </c>
      <c r="Y1668" t="str">
        <f t="shared" si="296"/>
        <v>2013</v>
      </c>
    </row>
    <row r="1669" spans="1:25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286"/>
        <v>126.85294117647059</v>
      </c>
      <c r="P1669" s="8">
        <f t="shared" si="287"/>
        <v>52.597560975609753</v>
      </c>
      <c r="Q1669" t="str">
        <f t="shared" si="288"/>
        <v>music</v>
      </c>
      <c r="R1669" t="str">
        <f t="shared" si="289"/>
        <v>pop</v>
      </c>
      <c r="S1669">
        <f t="shared" si="290"/>
        <v>9</v>
      </c>
      <c r="T1669">
        <f t="shared" si="291"/>
        <v>6</v>
      </c>
      <c r="U1669">
        <f t="shared" si="292"/>
        <v>3</v>
      </c>
      <c r="V1669" s="12">
        <f t="shared" si="293"/>
        <v>41682.0705787037</v>
      </c>
      <c r="W1669" s="12">
        <f t="shared" si="294"/>
        <v>41709.290972222225</v>
      </c>
      <c r="X1669" s="17" t="str">
        <f t="shared" si="295"/>
        <v>February</v>
      </c>
      <c r="Y1669" t="str">
        <f t="shared" si="296"/>
        <v>2014</v>
      </c>
    </row>
    <row r="1670" spans="1:25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286"/>
        <v>102.6375</v>
      </c>
      <c r="P1670" s="8">
        <f t="shared" si="287"/>
        <v>70.784482758620683</v>
      </c>
      <c r="Q1670" t="str">
        <f t="shared" si="288"/>
        <v>music</v>
      </c>
      <c r="R1670" t="str">
        <f t="shared" si="289"/>
        <v>pop</v>
      </c>
      <c r="S1670">
        <f t="shared" si="290"/>
        <v>9</v>
      </c>
      <c r="T1670">
        <f t="shared" si="291"/>
        <v>6</v>
      </c>
      <c r="U1670">
        <f t="shared" si="292"/>
        <v>3</v>
      </c>
      <c r="V1670" s="12">
        <f t="shared" si="293"/>
        <v>40845.14975694444</v>
      </c>
      <c r="W1670" s="12">
        <f t="shared" si="294"/>
        <v>40875.191423611112</v>
      </c>
      <c r="X1670" s="17" t="str">
        <f t="shared" si="295"/>
        <v>October</v>
      </c>
      <c r="Y1670" t="str">
        <f t="shared" si="296"/>
        <v>2011</v>
      </c>
    </row>
    <row r="1671" spans="1:25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286"/>
        <v>139.75</v>
      </c>
      <c r="P1671" s="8">
        <f t="shared" si="287"/>
        <v>53.75</v>
      </c>
      <c r="Q1671" t="str">
        <f t="shared" si="288"/>
        <v>music</v>
      </c>
      <c r="R1671" t="str">
        <f t="shared" si="289"/>
        <v>pop</v>
      </c>
      <c r="S1671">
        <f t="shared" si="290"/>
        <v>9</v>
      </c>
      <c r="T1671">
        <f t="shared" si="291"/>
        <v>6</v>
      </c>
      <c r="U1671">
        <f t="shared" si="292"/>
        <v>3</v>
      </c>
      <c r="V1671" s="12">
        <f t="shared" si="293"/>
        <v>42461.885138888887</v>
      </c>
      <c r="W1671" s="12">
        <f t="shared" si="294"/>
        <v>42521.885138888887</v>
      </c>
      <c r="X1671" s="17" t="str">
        <f t="shared" si="295"/>
        <v>April</v>
      </c>
      <c r="Y1671" t="str">
        <f t="shared" si="296"/>
        <v>2016</v>
      </c>
    </row>
    <row r="1672" spans="1:25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286"/>
        <v>102.60000000000001</v>
      </c>
      <c r="P1672" s="8">
        <f t="shared" si="287"/>
        <v>44.608695652173914</v>
      </c>
      <c r="Q1672" t="str">
        <f t="shared" si="288"/>
        <v>music</v>
      </c>
      <c r="R1672" t="str">
        <f t="shared" si="289"/>
        <v>pop</v>
      </c>
      <c r="S1672">
        <f t="shared" si="290"/>
        <v>9</v>
      </c>
      <c r="T1672">
        <f t="shared" si="291"/>
        <v>6</v>
      </c>
      <c r="U1672">
        <f t="shared" si="292"/>
        <v>3</v>
      </c>
      <c r="V1672" s="12">
        <f t="shared" si="293"/>
        <v>40313.930543981485</v>
      </c>
      <c r="W1672" s="12">
        <f t="shared" si="294"/>
        <v>40364.166666666664</v>
      </c>
      <c r="X1672" s="17" t="str">
        <f t="shared" si="295"/>
        <v>May</v>
      </c>
      <c r="Y1672" t="str">
        <f t="shared" si="296"/>
        <v>2010</v>
      </c>
    </row>
    <row r="1673" spans="1:25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286"/>
        <v>100.67349999999999</v>
      </c>
      <c r="P1673" s="8">
        <f t="shared" si="287"/>
        <v>26.148961038961041</v>
      </c>
      <c r="Q1673" t="str">
        <f t="shared" si="288"/>
        <v>music</v>
      </c>
      <c r="R1673" t="str">
        <f t="shared" si="289"/>
        <v>pop</v>
      </c>
      <c r="S1673">
        <f t="shared" si="290"/>
        <v>9</v>
      </c>
      <c r="T1673">
        <f t="shared" si="291"/>
        <v>6</v>
      </c>
      <c r="U1673">
        <f t="shared" si="292"/>
        <v>3</v>
      </c>
      <c r="V1673" s="12">
        <f t="shared" si="293"/>
        <v>42553.54414351852</v>
      </c>
      <c r="W1673" s="12">
        <f t="shared" si="294"/>
        <v>42583.54414351852</v>
      </c>
      <c r="X1673" s="17" t="str">
        <f t="shared" si="295"/>
        <v>July</v>
      </c>
      <c r="Y1673" t="str">
        <f t="shared" si="296"/>
        <v>2016</v>
      </c>
    </row>
    <row r="1674" spans="1:25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286"/>
        <v>112.94117647058823</v>
      </c>
      <c r="P1674" s="8">
        <f t="shared" si="287"/>
        <v>39.183673469387756</v>
      </c>
      <c r="Q1674" t="str">
        <f t="shared" si="288"/>
        <v>music</v>
      </c>
      <c r="R1674" t="str">
        <f t="shared" si="289"/>
        <v>pop</v>
      </c>
      <c r="S1674">
        <f t="shared" si="290"/>
        <v>9</v>
      </c>
      <c r="T1674">
        <f t="shared" si="291"/>
        <v>6</v>
      </c>
      <c r="U1674">
        <f t="shared" si="292"/>
        <v>3</v>
      </c>
      <c r="V1674" s="12">
        <f t="shared" si="293"/>
        <v>41034.656597222223</v>
      </c>
      <c r="W1674" s="12">
        <f t="shared" si="294"/>
        <v>41064.656597222223</v>
      </c>
      <c r="X1674" s="17" t="str">
        <f t="shared" si="295"/>
        <v>May</v>
      </c>
      <c r="Y1674" t="str">
        <f t="shared" si="296"/>
        <v>2012</v>
      </c>
    </row>
    <row r="1675" spans="1:25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286"/>
        <v>128.09523809523807</v>
      </c>
      <c r="P1675" s="8">
        <f t="shared" si="287"/>
        <v>45.593220338983052</v>
      </c>
      <c r="Q1675" t="str">
        <f t="shared" si="288"/>
        <v>music</v>
      </c>
      <c r="R1675" t="str">
        <f t="shared" si="289"/>
        <v>pop</v>
      </c>
      <c r="S1675">
        <f t="shared" si="290"/>
        <v>9</v>
      </c>
      <c r="T1675">
        <f t="shared" si="291"/>
        <v>6</v>
      </c>
      <c r="U1675">
        <f t="shared" si="292"/>
        <v>3</v>
      </c>
      <c r="V1675" s="12">
        <f t="shared" si="293"/>
        <v>42039.878379629634</v>
      </c>
      <c r="W1675" s="12">
        <f t="shared" si="294"/>
        <v>42069.878379629634</v>
      </c>
      <c r="X1675" s="17" t="str">
        <f t="shared" si="295"/>
        <v>February</v>
      </c>
      <c r="Y1675" t="str">
        <f t="shared" si="296"/>
        <v>2015</v>
      </c>
    </row>
    <row r="1676" spans="1:25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286"/>
        <v>201.7</v>
      </c>
      <c r="P1676" s="8">
        <f t="shared" si="287"/>
        <v>89.247787610619469</v>
      </c>
      <c r="Q1676" t="str">
        <f t="shared" si="288"/>
        <v>music</v>
      </c>
      <c r="R1676" t="str">
        <f t="shared" si="289"/>
        <v>pop</v>
      </c>
      <c r="S1676">
        <f t="shared" si="290"/>
        <v>9</v>
      </c>
      <c r="T1676">
        <f t="shared" si="291"/>
        <v>6</v>
      </c>
      <c r="U1676">
        <f t="shared" si="292"/>
        <v>3</v>
      </c>
      <c r="V1676" s="12">
        <f t="shared" si="293"/>
        <v>42569.605393518519</v>
      </c>
      <c r="W1676" s="12">
        <f t="shared" si="294"/>
        <v>42600.290972222225</v>
      </c>
      <c r="X1676" s="17" t="str">
        <f t="shared" si="295"/>
        <v>July</v>
      </c>
      <c r="Y1676" t="str">
        <f t="shared" si="296"/>
        <v>2016</v>
      </c>
    </row>
    <row r="1677" spans="1:25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286"/>
        <v>137.416</v>
      </c>
      <c r="P1677" s="8">
        <f t="shared" si="287"/>
        <v>40.416470588235299</v>
      </c>
      <c r="Q1677" t="str">
        <f t="shared" si="288"/>
        <v>music</v>
      </c>
      <c r="R1677" t="str">
        <f t="shared" si="289"/>
        <v>pop</v>
      </c>
      <c r="S1677">
        <f t="shared" si="290"/>
        <v>9</v>
      </c>
      <c r="T1677">
        <f t="shared" si="291"/>
        <v>6</v>
      </c>
      <c r="U1677">
        <f t="shared" si="292"/>
        <v>3</v>
      </c>
      <c r="V1677" s="12">
        <f t="shared" si="293"/>
        <v>40802.733101851853</v>
      </c>
      <c r="W1677" s="12">
        <f t="shared" si="294"/>
        <v>40832.918749999997</v>
      </c>
      <c r="X1677" s="17" t="str">
        <f t="shared" si="295"/>
        <v>September</v>
      </c>
      <c r="Y1677" t="str">
        <f t="shared" si="296"/>
        <v>2011</v>
      </c>
    </row>
    <row r="1678" spans="1:25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286"/>
        <v>115.33333333333333</v>
      </c>
      <c r="P1678" s="8">
        <f t="shared" si="287"/>
        <v>82.38095238095238</v>
      </c>
      <c r="Q1678" t="str">
        <f t="shared" si="288"/>
        <v>music</v>
      </c>
      <c r="R1678" t="str">
        <f t="shared" si="289"/>
        <v>pop</v>
      </c>
      <c r="S1678">
        <f t="shared" si="290"/>
        <v>9</v>
      </c>
      <c r="T1678">
        <f t="shared" si="291"/>
        <v>6</v>
      </c>
      <c r="U1678">
        <f t="shared" si="292"/>
        <v>3</v>
      </c>
      <c r="V1678" s="12">
        <f t="shared" si="293"/>
        <v>40973.72623842593</v>
      </c>
      <c r="W1678" s="12">
        <f t="shared" si="294"/>
        <v>41020.165972222225</v>
      </c>
      <c r="X1678" s="17" t="str">
        <f t="shared" si="295"/>
        <v>March</v>
      </c>
      <c r="Y1678" t="str">
        <f t="shared" si="296"/>
        <v>2012</v>
      </c>
    </row>
    <row r="1679" spans="1:25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286"/>
        <v>111.66666666666667</v>
      </c>
      <c r="P1679" s="8">
        <f t="shared" si="287"/>
        <v>159.52380952380952</v>
      </c>
      <c r="Q1679" t="str">
        <f t="shared" si="288"/>
        <v>music</v>
      </c>
      <c r="R1679" t="str">
        <f t="shared" si="289"/>
        <v>pop</v>
      </c>
      <c r="S1679">
        <f t="shared" si="290"/>
        <v>9</v>
      </c>
      <c r="T1679">
        <f t="shared" si="291"/>
        <v>6</v>
      </c>
      <c r="U1679">
        <f t="shared" si="292"/>
        <v>3</v>
      </c>
      <c r="V1679" s="12">
        <f t="shared" si="293"/>
        <v>42416.407129629632</v>
      </c>
      <c r="W1679" s="12">
        <f t="shared" si="294"/>
        <v>42476.249305555553</v>
      </c>
      <c r="X1679" s="17" t="str">
        <f t="shared" si="295"/>
        <v>February</v>
      </c>
      <c r="Y1679" t="str">
        <f t="shared" si="296"/>
        <v>2016</v>
      </c>
    </row>
    <row r="1680" spans="1:25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286"/>
        <v>118.39999999999999</v>
      </c>
      <c r="P1680" s="8">
        <f t="shared" si="287"/>
        <v>36.244897959183675</v>
      </c>
      <c r="Q1680" t="str">
        <f t="shared" si="288"/>
        <v>music</v>
      </c>
      <c r="R1680" t="str">
        <f t="shared" si="289"/>
        <v>pop</v>
      </c>
      <c r="S1680">
        <f t="shared" si="290"/>
        <v>9</v>
      </c>
      <c r="T1680">
        <f t="shared" si="291"/>
        <v>6</v>
      </c>
      <c r="U1680">
        <f t="shared" si="292"/>
        <v>3</v>
      </c>
      <c r="V1680" s="12">
        <f t="shared" si="293"/>
        <v>41662.854988425926</v>
      </c>
      <c r="W1680" s="12">
        <f t="shared" si="294"/>
        <v>41676.854988425926</v>
      </c>
      <c r="X1680" s="17" t="str">
        <f t="shared" si="295"/>
        <v>January</v>
      </c>
      <c r="Y1680" t="str">
        <f t="shared" si="296"/>
        <v>2014</v>
      </c>
    </row>
    <row r="1681" spans="1:25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286"/>
        <v>175</v>
      </c>
      <c r="P1681" s="8">
        <f t="shared" si="287"/>
        <v>62.5</v>
      </c>
      <c r="Q1681" t="str">
        <f t="shared" si="288"/>
        <v>music</v>
      </c>
      <c r="R1681" t="str">
        <f t="shared" si="289"/>
        <v>pop</v>
      </c>
      <c r="S1681">
        <f t="shared" si="290"/>
        <v>9</v>
      </c>
      <c r="T1681">
        <f t="shared" si="291"/>
        <v>6</v>
      </c>
      <c r="U1681">
        <f t="shared" si="292"/>
        <v>3</v>
      </c>
      <c r="V1681" s="12">
        <f t="shared" si="293"/>
        <v>40723.068807870368</v>
      </c>
      <c r="W1681" s="12">
        <f t="shared" si="294"/>
        <v>40746.068807870368</v>
      </c>
      <c r="X1681" s="17" t="str">
        <f t="shared" si="295"/>
        <v>June</v>
      </c>
      <c r="Y1681" t="str">
        <f t="shared" si="296"/>
        <v>2011</v>
      </c>
    </row>
    <row r="1682" spans="1:25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286"/>
        <v>117.5</v>
      </c>
      <c r="P1682" s="8">
        <f t="shared" si="287"/>
        <v>47</v>
      </c>
      <c r="Q1682" t="str">
        <f t="shared" si="288"/>
        <v>music</v>
      </c>
      <c r="R1682" t="str">
        <f t="shared" si="289"/>
        <v>pop</v>
      </c>
      <c r="S1682">
        <f t="shared" si="290"/>
        <v>9</v>
      </c>
      <c r="T1682">
        <f t="shared" si="291"/>
        <v>6</v>
      </c>
      <c r="U1682">
        <f t="shared" si="292"/>
        <v>3</v>
      </c>
      <c r="V1682" s="12">
        <f t="shared" si="293"/>
        <v>41802.757719907408</v>
      </c>
      <c r="W1682" s="12">
        <f t="shared" si="294"/>
        <v>41832.757719907408</v>
      </c>
      <c r="X1682" s="17" t="str">
        <f t="shared" si="295"/>
        <v>June</v>
      </c>
      <c r="Y1682" t="str">
        <f t="shared" si="296"/>
        <v>2014</v>
      </c>
    </row>
    <row r="1683" spans="1:25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286"/>
        <v>101.42212307692309</v>
      </c>
      <c r="P1683" s="8">
        <f t="shared" si="287"/>
        <v>74.575090497737563</v>
      </c>
      <c r="Q1683" t="str">
        <f t="shared" si="288"/>
        <v>music</v>
      </c>
      <c r="R1683" t="str">
        <f t="shared" si="289"/>
        <v>faith</v>
      </c>
      <c r="S1683">
        <f t="shared" si="290"/>
        <v>11</v>
      </c>
      <c r="T1683">
        <f t="shared" si="291"/>
        <v>6</v>
      </c>
      <c r="U1683">
        <f t="shared" si="292"/>
        <v>5</v>
      </c>
      <c r="V1683" s="12">
        <f t="shared" si="293"/>
        <v>42774.121342592596</v>
      </c>
      <c r="W1683" s="12">
        <f t="shared" si="294"/>
        <v>42823.083333333328</v>
      </c>
      <c r="X1683" s="17" t="str">
        <f t="shared" si="295"/>
        <v>February</v>
      </c>
      <c r="Y1683" t="str">
        <f t="shared" si="296"/>
        <v>2017</v>
      </c>
    </row>
    <row r="1684" spans="1:25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286"/>
        <v>0</v>
      </c>
      <c r="P1684" s="8" t="e">
        <f t="shared" si="287"/>
        <v>#DIV/0!</v>
      </c>
      <c r="Q1684" t="str">
        <f t="shared" si="288"/>
        <v>music</v>
      </c>
      <c r="R1684" t="str">
        <f t="shared" si="289"/>
        <v>faith</v>
      </c>
      <c r="S1684">
        <f t="shared" si="290"/>
        <v>11</v>
      </c>
      <c r="T1684">
        <f t="shared" si="291"/>
        <v>6</v>
      </c>
      <c r="U1684">
        <f t="shared" si="292"/>
        <v>5</v>
      </c>
      <c r="V1684" s="12">
        <f t="shared" si="293"/>
        <v>42779.21365740741</v>
      </c>
      <c r="W1684" s="12">
        <f t="shared" si="294"/>
        <v>42839.171990740739</v>
      </c>
      <c r="X1684" s="17" t="str">
        <f t="shared" si="295"/>
        <v>February</v>
      </c>
      <c r="Y1684" t="str">
        <f t="shared" si="296"/>
        <v>2017</v>
      </c>
    </row>
    <row r="1685" spans="1:25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286"/>
        <v>21.714285714285715</v>
      </c>
      <c r="P1685" s="8">
        <f t="shared" si="287"/>
        <v>76</v>
      </c>
      <c r="Q1685" t="str">
        <f t="shared" si="288"/>
        <v>music</v>
      </c>
      <c r="R1685" t="str">
        <f t="shared" si="289"/>
        <v>faith</v>
      </c>
      <c r="S1685">
        <f t="shared" si="290"/>
        <v>11</v>
      </c>
      <c r="T1685">
        <f t="shared" si="291"/>
        <v>6</v>
      </c>
      <c r="U1685">
        <f t="shared" si="292"/>
        <v>5</v>
      </c>
      <c r="V1685" s="12">
        <f t="shared" si="293"/>
        <v>42808.781689814816</v>
      </c>
      <c r="W1685" s="12">
        <f t="shared" si="294"/>
        <v>42832.781689814816</v>
      </c>
      <c r="X1685" s="17" t="str">
        <f t="shared" si="295"/>
        <v>March</v>
      </c>
      <c r="Y1685" t="str">
        <f t="shared" si="296"/>
        <v>2017</v>
      </c>
    </row>
    <row r="1686" spans="1:25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286"/>
        <v>109.125</v>
      </c>
      <c r="P1686" s="8">
        <f t="shared" si="287"/>
        <v>86.43564356435644</v>
      </c>
      <c r="Q1686" t="str">
        <f t="shared" si="288"/>
        <v>music</v>
      </c>
      <c r="R1686" t="str">
        <f t="shared" si="289"/>
        <v>faith</v>
      </c>
      <c r="S1686">
        <f t="shared" si="290"/>
        <v>11</v>
      </c>
      <c r="T1686">
        <f t="shared" si="291"/>
        <v>6</v>
      </c>
      <c r="U1686">
        <f t="shared" si="292"/>
        <v>5</v>
      </c>
      <c r="V1686" s="12">
        <f t="shared" si="293"/>
        <v>42783.815289351856</v>
      </c>
      <c r="W1686" s="12">
        <f t="shared" si="294"/>
        <v>42811.773622685185</v>
      </c>
      <c r="X1686" s="17" t="str">
        <f t="shared" si="295"/>
        <v>February</v>
      </c>
      <c r="Y1686" t="str">
        <f t="shared" si="296"/>
        <v>2017</v>
      </c>
    </row>
    <row r="1687" spans="1:25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286"/>
        <v>102.85714285714285</v>
      </c>
      <c r="P1687" s="8">
        <f t="shared" si="287"/>
        <v>24</v>
      </c>
      <c r="Q1687" t="str">
        <f t="shared" si="288"/>
        <v>music</v>
      </c>
      <c r="R1687" t="str">
        <f t="shared" si="289"/>
        <v>faith</v>
      </c>
      <c r="S1687">
        <f t="shared" si="290"/>
        <v>11</v>
      </c>
      <c r="T1687">
        <f t="shared" si="291"/>
        <v>6</v>
      </c>
      <c r="U1687">
        <f t="shared" si="292"/>
        <v>5</v>
      </c>
      <c r="V1687" s="12">
        <f t="shared" si="293"/>
        <v>42788.2502662037</v>
      </c>
      <c r="W1687" s="12">
        <f t="shared" si="294"/>
        <v>42818.208599537036</v>
      </c>
      <c r="X1687" s="17" t="str">
        <f t="shared" si="295"/>
        <v>February</v>
      </c>
      <c r="Y1687" t="str">
        <f t="shared" si="296"/>
        <v>2017</v>
      </c>
    </row>
    <row r="1688" spans="1:25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286"/>
        <v>0.36</v>
      </c>
      <c r="P1688" s="8">
        <f t="shared" si="287"/>
        <v>18</v>
      </c>
      <c r="Q1688" t="str">
        <f t="shared" si="288"/>
        <v>music</v>
      </c>
      <c r="R1688" t="str">
        <f t="shared" si="289"/>
        <v>faith</v>
      </c>
      <c r="S1688">
        <f t="shared" si="290"/>
        <v>11</v>
      </c>
      <c r="T1688">
        <f t="shared" si="291"/>
        <v>6</v>
      </c>
      <c r="U1688">
        <f t="shared" si="292"/>
        <v>5</v>
      </c>
      <c r="V1688" s="12">
        <f t="shared" si="293"/>
        <v>42792.843969907408</v>
      </c>
      <c r="W1688" s="12">
        <f t="shared" si="294"/>
        <v>42852.802303240736</v>
      </c>
      <c r="X1688" s="17" t="str">
        <f t="shared" si="295"/>
        <v>February</v>
      </c>
      <c r="Y1688" t="str">
        <f t="shared" si="296"/>
        <v>2017</v>
      </c>
    </row>
    <row r="1689" spans="1:25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286"/>
        <v>31.25</v>
      </c>
      <c r="P1689" s="8">
        <f t="shared" si="287"/>
        <v>80.128205128205124</v>
      </c>
      <c r="Q1689" t="str">
        <f t="shared" si="288"/>
        <v>music</v>
      </c>
      <c r="R1689" t="str">
        <f t="shared" si="289"/>
        <v>faith</v>
      </c>
      <c r="S1689">
        <f t="shared" si="290"/>
        <v>11</v>
      </c>
      <c r="T1689">
        <f t="shared" si="291"/>
        <v>6</v>
      </c>
      <c r="U1689">
        <f t="shared" si="292"/>
        <v>5</v>
      </c>
      <c r="V1689" s="12">
        <f t="shared" si="293"/>
        <v>42802.046817129631</v>
      </c>
      <c r="W1689" s="12">
        <f t="shared" si="294"/>
        <v>42835.84375</v>
      </c>
      <c r="X1689" s="17" t="str">
        <f t="shared" si="295"/>
        <v>March</v>
      </c>
      <c r="Y1689" t="str">
        <f t="shared" si="296"/>
        <v>2017</v>
      </c>
    </row>
    <row r="1690" spans="1:25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286"/>
        <v>44.3</v>
      </c>
      <c r="P1690" s="8">
        <f t="shared" si="287"/>
        <v>253.14285714285714</v>
      </c>
      <c r="Q1690" t="str">
        <f t="shared" si="288"/>
        <v>music</v>
      </c>
      <c r="R1690" t="str">
        <f t="shared" si="289"/>
        <v>faith</v>
      </c>
      <c r="S1690">
        <f t="shared" si="290"/>
        <v>11</v>
      </c>
      <c r="T1690">
        <f t="shared" si="291"/>
        <v>6</v>
      </c>
      <c r="U1690">
        <f t="shared" si="292"/>
        <v>5</v>
      </c>
      <c r="V1690" s="12">
        <f t="shared" si="293"/>
        <v>42804.534652777773</v>
      </c>
      <c r="W1690" s="12">
        <f t="shared" si="294"/>
        <v>42834.492986111116</v>
      </c>
      <c r="X1690" s="17" t="str">
        <f t="shared" si="295"/>
        <v>March</v>
      </c>
      <c r="Y1690" t="str">
        <f t="shared" si="296"/>
        <v>2017</v>
      </c>
    </row>
    <row r="1691" spans="1:25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286"/>
        <v>100</v>
      </c>
      <c r="P1691" s="8">
        <f t="shared" si="287"/>
        <v>171.42857142857142</v>
      </c>
      <c r="Q1691" t="str">
        <f t="shared" si="288"/>
        <v>music</v>
      </c>
      <c r="R1691" t="str">
        <f t="shared" si="289"/>
        <v>faith</v>
      </c>
      <c r="S1691">
        <f t="shared" si="290"/>
        <v>11</v>
      </c>
      <c r="T1691">
        <f t="shared" si="291"/>
        <v>6</v>
      </c>
      <c r="U1691">
        <f t="shared" si="292"/>
        <v>5</v>
      </c>
      <c r="V1691" s="12">
        <f t="shared" si="293"/>
        <v>42780.942476851851</v>
      </c>
      <c r="W1691" s="12">
        <f t="shared" si="294"/>
        <v>42810.900810185187</v>
      </c>
      <c r="X1691" s="17" t="str">
        <f t="shared" si="295"/>
        <v>February</v>
      </c>
      <c r="Y1691" t="str">
        <f t="shared" si="296"/>
        <v>2017</v>
      </c>
    </row>
    <row r="1692" spans="1:25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286"/>
        <v>25.4</v>
      </c>
      <c r="P1692" s="8">
        <f t="shared" si="287"/>
        <v>57.727272727272727</v>
      </c>
      <c r="Q1692" t="str">
        <f t="shared" si="288"/>
        <v>music</v>
      </c>
      <c r="R1692" t="str">
        <f t="shared" si="289"/>
        <v>faith</v>
      </c>
      <c r="S1692">
        <f t="shared" si="290"/>
        <v>11</v>
      </c>
      <c r="T1692">
        <f t="shared" si="291"/>
        <v>6</v>
      </c>
      <c r="U1692">
        <f t="shared" si="292"/>
        <v>5</v>
      </c>
      <c r="V1692" s="12">
        <f t="shared" si="293"/>
        <v>42801.43104166667</v>
      </c>
      <c r="W1692" s="12">
        <f t="shared" si="294"/>
        <v>42831.389374999999</v>
      </c>
      <c r="X1692" s="17" t="str">
        <f t="shared" si="295"/>
        <v>March</v>
      </c>
      <c r="Y1692" t="str">
        <f t="shared" si="296"/>
        <v>2017</v>
      </c>
    </row>
    <row r="1693" spans="1:25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286"/>
        <v>33.473333333333329</v>
      </c>
      <c r="P1693" s="8">
        <f t="shared" si="287"/>
        <v>264.26315789473682</v>
      </c>
      <c r="Q1693" t="str">
        <f t="shared" si="288"/>
        <v>music</v>
      </c>
      <c r="R1693" t="str">
        <f t="shared" si="289"/>
        <v>faith</v>
      </c>
      <c r="S1693">
        <f t="shared" si="290"/>
        <v>11</v>
      </c>
      <c r="T1693">
        <f t="shared" si="291"/>
        <v>6</v>
      </c>
      <c r="U1693">
        <f t="shared" si="292"/>
        <v>5</v>
      </c>
      <c r="V1693" s="12">
        <f t="shared" si="293"/>
        <v>42795.701481481476</v>
      </c>
      <c r="W1693" s="12">
        <f t="shared" si="294"/>
        <v>42828.041666666672</v>
      </c>
      <c r="X1693" s="17" t="str">
        <f t="shared" si="295"/>
        <v>March</v>
      </c>
      <c r="Y1693" t="str">
        <f t="shared" si="296"/>
        <v>2017</v>
      </c>
    </row>
    <row r="1694" spans="1:25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286"/>
        <v>47.8</v>
      </c>
      <c r="P1694" s="8">
        <f t="shared" si="287"/>
        <v>159.33333333333334</v>
      </c>
      <c r="Q1694" t="str">
        <f t="shared" si="288"/>
        <v>music</v>
      </c>
      <c r="R1694" t="str">
        <f t="shared" si="289"/>
        <v>faith</v>
      </c>
      <c r="S1694">
        <f t="shared" si="290"/>
        <v>11</v>
      </c>
      <c r="T1694">
        <f t="shared" si="291"/>
        <v>6</v>
      </c>
      <c r="U1694">
        <f t="shared" si="292"/>
        <v>5</v>
      </c>
      <c r="V1694" s="12">
        <f t="shared" si="293"/>
        <v>42788.151238425926</v>
      </c>
      <c r="W1694" s="12">
        <f t="shared" si="294"/>
        <v>42820.999305555553</v>
      </c>
      <c r="X1694" s="17" t="str">
        <f t="shared" si="295"/>
        <v>February</v>
      </c>
      <c r="Y1694" t="str">
        <f t="shared" si="296"/>
        <v>2017</v>
      </c>
    </row>
    <row r="1695" spans="1:25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286"/>
        <v>9.3333333333333339</v>
      </c>
      <c r="P1695" s="8">
        <f t="shared" si="287"/>
        <v>35</v>
      </c>
      <c r="Q1695" t="str">
        <f t="shared" si="288"/>
        <v>music</v>
      </c>
      <c r="R1695" t="str">
        <f t="shared" si="289"/>
        <v>faith</v>
      </c>
      <c r="S1695">
        <f t="shared" si="290"/>
        <v>11</v>
      </c>
      <c r="T1695">
        <f t="shared" si="291"/>
        <v>6</v>
      </c>
      <c r="U1695">
        <f t="shared" si="292"/>
        <v>5</v>
      </c>
      <c r="V1695" s="12">
        <f t="shared" si="293"/>
        <v>42803.920277777783</v>
      </c>
      <c r="W1695" s="12">
        <f t="shared" si="294"/>
        <v>42834.833333333328</v>
      </c>
      <c r="X1695" s="17" t="str">
        <f t="shared" si="295"/>
        <v>March</v>
      </c>
      <c r="Y1695" t="str">
        <f t="shared" si="296"/>
        <v>2017</v>
      </c>
    </row>
    <row r="1696" spans="1:25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286"/>
        <v>0.05</v>
      </c>
      <c r="P1696" s="8">
        <f t="shared" si="287"/>
        <v>5</v>
      </c>
      <c r="Q1696" t="str">
        <f t="shared" si="288"/>
        <v>music</v>
      </c>
      <c r="R1696" t="str">
        <f t="shared" si="289"/>
        <v>faith</v>
      </c>
      <c r="S1696">
        <f t="shared" si="290"/>
        <v>11</v>
      </c>
      <c r="T1696">
        <f t="shared" si="291"/>
        <v>6</v>
      </c>
      <c r="U1696">
        <f t="shared" si="292"/>
        <v>5</v>
      </c>
      <c r="V1696" s="12">
        <f t="shared" si="293"/>
        <v>42791.669837962967</v>
      </c>
      <c r="W1696" s="12">
        <f t="shared" si="294"/>
        <v>42821.191666666666</v>
      </c>
      <c r="X1696" s="17" t="str">
        <f t="shared" si="295"/>
        <v>February</v>
      </c>
      <c r="Y1696" t="str">
        <f t="shared" si="296"/>
        <v>2017</v>
      </c>
    </row>
    <row r="1697" spans="1:25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286"/>
        <v>11.708333333333334</v>
      </c>
      <c r="P1697" s="8">
        <f t="shared" si="287"/>
        <v>61.086956521739133</v>
      </c>
      <c r="Q1697" t="str">
        <f t="shared" si="288"/>
        <v>music</v>
      </c>
      <c r="R1697" t="str">
        <f t="shared" si="289"/>
        <v>faith</v>
      </c>
      <c r="S1697">
        <f t="shared" si="290"/>
        <v>11</v>
      </c>
      <c r="T1697">
        <f t="shared" si="291"/>
        <v>6</v>
      </c>
      <c r="U1697">
        <f t="shared" si="292"/>
        <v>5</v>
      </c>
      <c r="V1697" s="12">
        <f t="shared" si="293"/>
        <v>42801.031412037039</v>
      </c>
      <c r="W1697" s="12">
        <f t="shared" si="294"/>
        <v>42835.041666666672</v>
      </c>
      <c r="X1697" s="17" t="str">
        <f t="shared" si="295"/>
        <v>March</v>
      </c>
      <c r="Y1697" t="str">
        <f t="shared" si="296"/>
        <v>2017</v>
      </c>
    </row>
    <row r="1698" spans="1:25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286"/>
        <v>0</v>
      </c>
      <c r="P1698" s="8" t="e">
        <f t="shared" si="287"/>
        <v>#DIV/0!</v>
      </c>
      <c r="Q1698" t="str">
        <f t="shared" si="288"/>
        <v>music</v>
      </c>
      <c r="R1698" t="str">
        <f t="shared" si="289"/>
        <v>faith</v>
      </c>
      <c r="S1698">
        <f t="shared" si="290"/>
        <v>11</v>
      </c>
      <c r="T1698">
        <f t="shared" si="291"/>
        <v>6</v>
      </c>
      <c r="U1698">
        <f t="shared" si="292"/>
        <v>5</v>
      </c>
      <c r="V1698" s="12">
        <f t="shared" si="293"/>
        <v>42796.069571759261</v>
      </c>
      <c r="W1698" s="12">
        <f t="shared" si="294"/>
        <v>42826.027905092589</v>
      </c>
      <c r="X1698" s="17" t="str">
        <f t="shared" si="295"/>
        <v>March</v>
      </c>
      <c r="Y1698" t="str">
        <f t="shared" si="296"/>
        <v>2017</v>
      </c>
    </row>
    <row r="1699" spans="1:25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286"/>
        <v>20.208000000000002</v>
      </c>
      <c r="P1699" s="8">
        <f t="shared" si="287"/>
        <v>114.81818181818181</v>
      </c>
      <c r="Q1699" t="str">
        <f t="shared" si="288"/>
        <v>music</v>
      </c>
      <c r="R1699" t="str">
        <f t="shared" si="289"/>
        <v>faith</v>
      </c>
      <c r="S1699">
        <f t="shared" si="290"/>
        <v>11</v>
      </c>
      <c r="T1699">
        <f t="shared" si="291"/>
        <v>6</v>
      </c>
      <c r="U1699">
        <f t="shared" si="292"/>
        <v>5</v>
      </c>
      <c r="V1699" s="12">
        <f t="shared" si="293"/>
        <v>42805.032962962956</v>
      </c>
      <c r="W1699" s="12">
        <f t="shared" si="294"/>
        <v>42834.991296296299</v>
      </c>
      <c r="X1699" s="17" t="str">
        <f t="shared" si="295"/>
        <v>March</v>
      </c>
      <c r="Y1699" t="str">
        <f t="shared" si="296"/>
        <v>2017</v>
      </c>
    </row>
    <row r="1700" spans="1:25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286"/>
        <v>0</v>
      </c>
      <c r="P1700" s="8" t="e">
        <f t="shared" si="287"/>
        <v>#DIV/0!</v>
      </c>
      <c r="Q1700" t="str">
        <f t="shared" si="288"/>
        <v>music</v>
      </c>
      <c r="R1700" t="str">
        <f t="shared" si="289"/>
        <v>faith</v>
      </c>
      <c r="S1700">
        <f t="shared" si="290"/>
        <v>11</v>
      </c>
      <c r="T1700">
        <f t="shared" si="291"/>
        <v>6</v>
      </c>
      <c r="U1700">
        <f t="shared" si="292"/>
        <v>5</v>
      </c>
      <c r="V1700" s="12">
        <f t="shared" si="293"/>
        <v>42796.207870370374</v>
      </c>
      <c r="W1700" s="12">
        <f t="shared" si="294"/>
        <v>42820.147916666669</v>
      </c>
      <c r="X1700" s="17" t="str">
        <f t="shared" si="295"/>
        <v>March</v>
      </c>
      <c r="Y1700" t="str">
        <f t="shared" si="296"/>
        <v>2017</v>
      </c>
    </row>
    <row r="1701" spans="1:25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286"/>
        <v>4.2311459353574925</v>
      </c>
      <c r="P1701" s="8">
        <f t="shared" si="287"/>
        <v>54</v>
      </c>
      <c r="Q1701" t="str">
        <f t="shared" si="288"/>
        <v>music</v>
      </c>
      <c r="R1701" t="str">
        <f t="shared" si="289"/>
        <v>faith</v>
      </c>
      <c r="S1701">
        <f t="shared" si="290"/>
        <v>11</v>
      </c>
      <c r="T1701">
        <f t="shared" si="291"/>
        <v>6</v>
      </c>
      <c r="U1701">
        <f t="shared" si="292"/>
        <v>5</v>
      </c>
      <c r="V1701" s="12">
        <f t="shared" si="293"/>
        <v>42806.863946759258</v>
      </c>
      <c r="W1701" s="12">
        <f t="shared" si="294"/>
        <v>42836.863946759258</v>
      </c>
      <c r="X1701" s="17" t="str">
        <f t="shared" si="295"/>
        <v>March</v>
      </c>
      <c r="Y1701" t="str">
        <f t="shared" si="296"/>
        <v>2017</v>
      </c>
    </row>
    <row r="1702" spans="1:25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286"/>
        <v>26.06</v>
      </c>
      <c r="P1702" s="8">
        <f t="shared" si="287"/>
        <v>65.974683544303801</v>
      </c>
      <c r="Q1702" t="str">
        <f t="shared" si="288"/>
        <v>music</v>
      </c>
      <c r="R1702" t="str">
        <f t="shared" si="289"/>
        <v>faith</v>
      </c>
      <c r="S1702">
        <f t="shared" si="290"/>
        <v>11</v>
      </c>
      <c r="T1702">
        <f t="shared" si="291"/>
        <v>6</v>
      </c>
      <c r="U1702">
        <f t="shared" si="292"/>
        <v>5</v>
      </c>
      <c r="V1702" s="12">
        <f t="shared" si="293"/>
        <v>42796.071643518517</v>
      </c>
      <c r="W1702" s="12">
        <f t="shared" si="294"/>
        <v>42826.166666666672</v>
      </c>
      <c r="X1702" s="17" t="str">
        <f t="shared" si="295"/>
        <v>March</v>
      </c>
      <c r="Y1702" t="str">
        <f t="shared" si="296"/>
        <v>2017</v>
      </c>
    </row>
    <row r="1703" spans="1:25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286"/>
        <v>0.19801980198019803</v>
      </c>
      <c r="P1703" s="8">
        <f t="shared" si="287"/>
        <v>5</v>
      </c>
      <c r="Q1703" t="str">
        <f t="shared" si="288"/>
        <v>music</v>
      </c>
      <c r="R1703" t="str">
        <f t="shared" si="289"/>
        <v>faith</v>
      </c>
      <c r="S1703">
        <f t="shared" si="290"/>
        <v>11</v>
      </c>
      <c r="T1703">
        <f t="shared" si="291"/>
        <v>6</v>
      </c>
      <c r="U1703">
        <f t="shared" si="292"/>
        <v>5</v>
      </c>
      <c r="V1703" s="12">
        <f t="shared" si="293"/>
        <v>41989.664409722223</v>
      </c>
      <c r="W1703" s="12">
        <f t="shared" si="294"/>
        <v>42019.664409722223</v>
      </c>
      <c r="X1703" s="17" t="str">
        <f t="shared" si="295"/>
        <v>December</v>
      </c>
      <c r="Y1703" t="str">
        <f t="shared" si="296"/>
        <v>2014</v>
      </c>
    </row>
    <row r="1704" spans="1:25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286"/>
        <v>6.0606060606060606E-3</v>
      </c>
      <c r="P1704" s="8">
        <f t="shared" si="287"/>
        <v>1</v>
      </c>
      <c r="Q1704" t="str">
        <f t="shared" si="288"/>
        <v>music</v>
      </c>
      <c r="R1704" t="str">
        <f t="shared" si="289"/>
        <v>faith</v>
      </c>
      <c r="S1704">
        <f t="shared" si="290"/>
        <v>11</v>
      </c>
      <c r="T1704">
        <f t="shared" si="291"/>
        <v>6</v>
      </c>
      <c r="U1704">
        <f t="shared" si="292"/>
        <v>5</v>
      </c>
      <c r="V1704" s="12">
        <f t="shared" si="293"/>
        <v>42063.869791666672</v>
      </c>
      <c r="W1704" s="12">
        <f t="shared" si="294"/>
        <v>42093.828125</v>
      </c>
      <c r="X1704" s="17" t="str">
        <f t="shared" si="295"/>
        <v>February</v>
      </c>
      <c r="Y1704" t="str">
        <f t="shared" si="296"/>
        <v>2015</v>
      </c>
    </row>
    <row r="1705" spans="1:25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286"/>
        <v>1.02</v>
      </c>
      <c r="P1705" s="8">
        <f t="shared" si="287"/>
        <v>25.5</v>
      </c>
      <c r="Q1705" t="str">
        <f t="shared" si="288"/>
        <v>music</v>
      </c>
      <c r="R1705" t="str">
        <f t="shared" si="289"/>
        <v>faith</v>
      </c>
      <c r="S1705">
        <f t="shared" si="290"/>
        <v>11</v>
      </c>
      <c r="T1705">
        <f t="shared" si="291"/>
        <v>6</v>
      </c>
      <c r="U1705">
        <f t="shared" si="292"/>
        <v>5</v>
      </c>
      <c r="V1705" s="12">
        <f t="shared" si="293"/>
        <v>42187.281678240746</v>
      </c>
      <c r="W1705" s="12">
        <f t="shared" si="294"/>
        <v>42247.281678240746</v>
      </c>
      <c r="X1705" s="17" t="str">
        <f t="shared" si="295"/>
        <v>July</v>
      </c>
      <c r="Y1705" t="str">
        <f t="shared" si="296"/>
        <v>2015</v>
      </c>
    </row>
    <row r="1706" spans="1:25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286"/>
        <v>65.100000000000009</v>
      </c>
      <c r="P1706" s="8">
        <f t="shared" si="287"/>
        <v>118.36363636363636</v>
      </c>
      <c r="Q1706" t="str">
        <f t="shared" si="288"/>
        <v>music</v>
      </c>
      <c r="R1706" t="str">
        <f t="shared" si="289"/>
        <v>faith</v>
      </c>
      <c r="S1706">
        <f t="shared" si="290"/>
        <v>11</v>
      </c>
      <c r="T1706">
        <f t="shared" si="291"/>
        <v>6</v>
      </c>
      <c r="U1706">
        <f t="shared" si="292"/>
        <v>5</v>
      </c>
      <c r="V1706" s="12">
        <f t="shared" si="293"/>
        <v>42021.139733796299</v>
      </c>
      <c r="W1706" s="12">
        <f t="shared" si="294"/>
        <v>42051.139733796299</v>
      </c>
      <c r="X1706" s="17" t="str">
        <f t="shared" si="295"/>
        <v>January</v>
      </c>
      <c r="Y1706" t="str">
        <f t="shared" si="296"/>
        <v>2015</v>
      </c>
    </row>
    <row r="1707" spans="1:25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286"/>
        <v>0</v>
      </c>
      <c r="P1707" s="8" t="e">
        <f t="shared" si="287"/>
        <v>#DIV/0!</v>
      </c>
      <c r="Q1707" t="str">
        <f t="shared" si="288"/>
        <v>music</v>
      </c>
      <c r="R1707" t="str">
        <f t="shared" si="289"/>
        <v>faith</v>
      </c>
      <c r="S1707">
        <f t="shared" si="290"/>
        <v>11</v>
      </c>
      <c r="T1707">
        <f t="shared" si="291"/>
        <v>6</v>
      </c>
      <c r="U1707">
        <f t="shared" si="292"/>
        <v>5</v>
      </c>
      <c r="V1707" s="12">
        <f t="shared" si="293"/>
        <v>42245.016736111109</v>
      </c>
      <c r="W1707" s="12">
        <f t="shared" si="294"/>
        <v>42256.666666666672</v>
      </c>
      <c r="X1707" s="17" t="str">
        <f t="shared" si="295"/>
        <v>August</v>
      </c>
      <c r="Y1707" t="str">
        <f t="shared" si="296"/>
        <v>2015</v>
      </c>
    </row>
    <row r="1708" spans="1:25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286"/>
        <v>0</v>
      </c>
      <c r="P1708" s="8" t="e">
        <f t="shared" si="287"/>
        <v>#DIV/0!</v>
      </c>
      <c r="Q1708" t="str">
        <f t="shared" si="288"/>
        <v>music</v>
      </c>
      <c r="R1708" t="str">
        <f t="shared" si="289"/>
        <v>faith</v>
      </c>
      <c r="S1708">
        <f t="shared" si="290"/>
        <v>11</v>
      </c>
      <c r="T1708">
        <f t="shared" si="291"/>
        <v>6</v>
      </c>
      <c r="U1708">
        <f t="shared" si="292"/>
        <v>5</v>
      </c>
      <c r="V1708" s="12">
        <f t="shared" si="293"/>
        <v>42179.306388888886</v>
      </c>
      <c r="W1708" s="12">
        <f t="shared" si="294"/>
        <v>42239.306388888886</v>
      </c>
      <c r="X1708" s="17" t="str">
        <f t="shared" si="295"/>
        <v>June</v>
      </c>
      <c r="Y1708" t="str">
        <f t="shared" si="296"/>
        <v>2015</v>
      </c>
    </row>
    <row r="1709" spans="1:25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286"/>
        <v>9.74</v>
      </c>
      <c r="P1709" s="8">
        <f t="shared" si="287"/>
        <v>54.111111111111114</v>
      </c>
      <c r="Q1709" t="str">
        <f t="shared" si="288"/>
        <v>music</v>
      </c>
      <c r="R1709" t="str">
        <f t="shared" si="289"/>
        <v>faith</v>
      </c>
      <c r="S1709">
        <f t="shared" si="290"/>
        <v>11</v>
      </c>
      <c r="T1709">
        <f t="shared" si="291"/>
        <v>6</v>
      </c>
      <c r="U1709">
        <f t="shared" si="292"/>
        <v>5</v>
      </c>
      <c r="V1709" s="12">
        <f t="shared" si="293"/>
        <v>42427.721006944441</v>
      </c>
      <c r="W1709" s="12">
        <f t="shared" si="294"/>
        <v>42457.679340277777</v>
      </c>
      <c r="X1709" s="17" t="str">
        <f t="shared" si="295"/>
        <v>February</v>
      </c>
      <c r="Y1709" t="str">
        <f t="shared" si="296"/>
        <v>2016</v>
      </c>
    </row>
    <row r="1710" spans="1:25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286"/>
        <v>0</v>
      </c>
      <c r="P1710" s="8" t="e">
        <f t="shared" si="287"/>
        <v>#DIV/0!</v>
      </c>
      <c r="Q1710" t="str">
        <f t="shared" si="288"/>
        <v>music</v>
      </c>
      <c r="R1710" t="str">
        <f t="shared" si="289"/>
        <v>faith</v>
      </c>
      <c r="S1710">
        <f t="shared" si="290"/>
        <v>11</v>
      </c>
      <c r="T1710">
        <f t="shared" si="291"/>
        <v>6</v>
      </c>
      <c r="U1710">
        <f t="shared" si="292"/>
        <v>5</v>
      </c>
      <c r="V1710" s="12">
        <f t="shared" si="293"/>
        <v>42451.866967592592</v>
      </c>
      <c r="W1710" s="12">
        <f t="shared" si="294"/>
        <v>42491.866967592592</v>
      </c>
      <c r="X1710" s="17" t="str">
        <f t="shared" si="295"/>
        <v>March</v>
      </c>
      <c r="Y1710" t="str">
        <f t="shared" si="296"/>
        <v>2016</v>
      </c>
    </row>
    <row r="1711" spans="1:25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286"/>
        <v>4.8571428571428568</v>
      </c>
      <c r="P1711" s="8">
        <f t="shared" si="287"/>
        <v>21.25</v>
      </c>
      <c r="Q1711" t="str">
        <f t="shared" si="288"/>
        <v>music</v>
      </c>
      <c r="R1711" t="str">
        <f t="shared" si="289"/>
        <v>faith</v>
      </c>
      <c r="S1711">
        <f t="shared" si="290"/>
        <v>11</v>
      </c>
      <c r="T1711">
        <f t="shared" si="291"/>
        <v>6</v>
      </c>
      <c r="U1711">
        <f t="shared" si="292"/>
        <v>5</v>
      </c>
      <c r="V1711" s="12">
        <f t="shared" si="293"/>
        <v>41841.56381944444</v>
      </c>
      <c r="W1711" s="12">
        <f t="shared" si="294"/>
        <v>41882.818749999999</v>
      </c>
      <c r="X1711" s="17" t="str">
        <f t="shared" si="295"/>
        <v>July</v>
      </c>
      <c r="Y1711" t="str">
        <f t="shared" si="296"/>
        <v>2014</v>
      </c>
    </row>
    <row r="1712" spans="1:25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286"/>
        <v>0.67999999999999994</v>
      </c>
      <c r="P1712" s="8">
        <f t="shared" si="287"/>
        <v>34</v>
      </c>
      <c r="Q1712" t="str">
        <f t="shared" si="288"/>
        <v>music</v>
      </c>
      <c r="R1712" t="str">
        <f t="shared" si="289"/>
        <v>faith</v>
      </c>
      <c r="S1712">
        <f t="shared" si="290"/>
        <v>11</v>
      </c>
      <c r="T1712">
        <f t="shared" si="291"/>
        <v>6</v>
      </c>
      <c r="U1712">
        <f t="shared" si="292"/>
        <v>5</v>
      </c>
      <c r="V1712" s="12">
        <f t="shared" si="293"/>
        <v>42341.59129629629</v>
      </c>
      <c r="W1712" s="12">
        <f t="shared" si="294"/>
        <v>42387.541666666672</v>
      </c>
      <c r="X1712" s="17" t="str">
        <f t="shared" si="295"/>
        <v>December</v>
      </c>
      <c r="Y1712" t="str">
        <f t="shared" si="296"/>
        <v>2015</v>
      </c>
    </row>
    <row r="1713" spans="1:25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286"/>
        <v>10.5</v>
      </c>
      <c r="P1713" s="8">
        <f t="shared" si="287"/>
        <v>525</v>
      </c>
      <c r="Q1713" t="str">
        <f t="shared" si="288"/>
        <v>music</v>
      </c>
      <c r="R1713" t="str">
        <f t="shared" si="289"/>
        <v>faith</v>
      </c>
      <c r="S1713">
        <f t="shared" si="290"/>
        <v>11</v>
      </c>
      <c r="T1713">
        <f t="shared" si="291"/>
        <v>6</v>
      </c>
      <c r="U1713">
        <f t="shared" si="292"/>
        <v>5</v>
      </c>
      <c r="V1713" s="12">
        <f t="shared" si="293"/>
        <v>41852.646226851852</v>
      </c>
      <c r="W1713" s="12">
        <f t="shared" si="294"/>
        <v>41883.646226851852</v>
      </c>
      <c r="X1713" s="17" t="str">
        <f t="shared" si="295"/>
        <v>August</v>
      </c>
      <c r="Y1713" t="str">
        <f t="shared" si="296"/>
        <v>2014</v>
      </c>
    </row>
    <row r="1714" spans="1:25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286"/>
        <v>0</v>
      </c>
      <c r="P1714" s="8" t="e">
        <f t="shared" si="287"/>
        <v>#DIV/0!</v>
      </c>
      <c r="Q1714" t="str">
        <f t="shared" si="288"/>
        <v>music</v>
      </c>
      <c r="R1714" t="str">
        <f t="shared" si="289"/>
        <v>faith</v>
      </c>
      <c r="S1714">
        <f t="shared" si="290"/>
        <v>11</v>
      </c>
      <c r="T1714">
        <f t="shared" si="291"/>
        <v>6</v>
      </c>
      <c r="U1714">
        <f t="shared" si="292"/>
        <v>5</v>
      </c>
      <c r="V1714" s="12">
        <f t="shared" si="293"/>
        <v>42125.913807870369</v>
      </c>
      <c r="W1714" s="12">
        <f t="shared" si="294"/>
        <v>42185.913807870369</v>
      </c>
      <c r="X1714" s="17" t="str">
        <f t="shared" si="295"/>
        <v>May</v>
      </c>
      <c r="Y1714" t="str">
        <f t="shared" si="296"/>
        <v>2015</v>
      </c>
    </row>
    <row r="1715" spans="1:25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286"/>
        <v>1.6666666666666667</v>
      </c>
      <c r="P1715" s="8">
        <f t="shared" si="287"/>
        <v>50</v>
      </c>
      <c r="Q1715" t="str">
        <f t="shared" si="288"/>
        <v>music</v>
      </c>
      <c r="R1715" t="str">
        <f t="shared" si="289"/>
        <v>faith</v>
      </c>
      <c r="S1715">
        <f t="shared" si="290"/>
        <v>11</v>
      </c>
      <c r="T1715">
        <f t="shared" si="291"/>
        <v>6</v>
      </c>
      <c r="U1715">
        <f t="shared" si="292"/>
        <v>5</v>
      </c>
      <c r="V1715" s="12">
        <f t="shared" si="293"/>
        <v>41887.801064814819</v>
      </c>
      <c r="W1715" s="12">
        <f t="shared" si="294"/>
        <v>41917.801064814819</v>
      </c>
      <c r="X1715" s="17" t="str">
        <f t="shared" si="295"/>
        <v>September</v>
      </c>
      <c r="Y1715" t="str">
        <f t="shared" si="296"/>
        <v>2014</v>
      </c>
    </row>
    <row r="1716" spans="1:25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286"/>
        <v>7.8680000000000003</v>
      </c>
      <c r="P1716" s="8">
        <f t="shared" si="287"/>
        <v>115.70588235294117</v>
      </c>
      <c r="Q1716" t="str">
        <f t="shared" si="288"/>
        <v>music</v>
      </c>
      <c r="R1716" t="str">
        <f t="shared" si="289"/>
        <v>faith</v>
      </c>
      <c r="S1716">
        <f t="shared" si="290"/>
        <v>11</v>
      </c>
      <c r="T1716">
        <f t="shared" si="291"/>
        <v>6</v>
      </c>
      <c r="U1716">
        <f t="shared" si="292"/>
        <v>5</v>
      </c>
      <c r="V1716" s="12">
        <f t="shared" si="293"/>
        <v>42095.918530092589</v>
      </c>
      <c r="W1716" s="12">
        <f t="shared" si="294"/>
        <v>42125.918530092589</v>
      </c>
      <c r="X1716" s="17" t="str">
        <f t="shared" si="295"/>
        <v>April</v>
      </c>
      <c r="Y1716" t="str">
        <f t="shared" si="296"/>
        <v>2015</v>
      </c>
    </row>
    <row r="1717" spans="1:25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286"/>
        <v>0.22</v>
      </c>
      <c r="P1717" s="8">
        <f t="shared" si="287"/>
        <v>5.5</v>
      </c>
      <c r="Q1717" t="str">
        <f t="shared" si="288"/>
        <v>music</v>
      </c>
      <c r="R1717" t="str">
        <f t="shared" si="289"/>
        <v>faith</v>
      </c>
      <c r="S1717">
        <f t="shared" si="290"/>
        <v>11</v>
      </c>
      <c r="T1717">
        <f t="shared" si="291"/>
        <v>6</v>
      </c>
      <c r="U1717">
        <f t="shared" si="292"/>
        <v>5</v>
      </c>
      <c r="V1717" s="12">
        <f t="shared" si="293"/>
        <v>42064.217418981483</v>
      </c>
      <c r="W1717" s="12">
        <f t="shared" si="294"/>
        <v>42094.140277777777</v>
      </c>
      <c r="X1717" s="17" t="str">
        <f t="shared" si="295"/>
        <v>March</v>
      </c>
      <c r="Y1717" t="str">
        <f t="shared" si="296"/>
        <v>2015</v>
      </c>
    </row>
    <row r="1718" spans="1:25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286"/>
        <v>7.5</v>
      </c>
      <c r="P1718" s="8">
        <f t="shared" si="287"/>
        <v>50</v>
      </c>
      <c r="Q1718" t="str">
        <f t="shared" si="288"/>
        <v>music</v>
      </c>
      <c r="R1718" t="str">
        <f t="shared" si="289"/>
        <v>faith</v>
      </c>
      <c r="S1718">
        <f t="shared" si="290"/>
        <v>11</v>
      </c>
      <c r="T1718">
        <f t="shared" si="291"/>
        <v>6</v>
      </c>
      <c r="U1718">
        <f t="shared" si="292"/>
        <v>5</v>
      </c>
      <c r="V1718" s="12">
        <f t="shared" si="293"/>
        <v>42673.577534722222</v>
      </c>
      <c r="W1718" s="12">
        <f t="shared" si="294"/>
        <v>42713.619201388887</v>
      </c>
      <c r="X1718" s="17" t="str">
        <f t="shared" si="295"/>
        <v>October</v>
      </c>
      <c r="Y1718" t="str">
        <f t="shared" si="296"/>
        <v>2016</v>
      </c>
    </row>
    <row r="1719" spans="1:25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286"/>
        <v>42.725880551301685</v>
      </c>
      <c r="P1719" s="8">
        <f t="shared" si="287"/>
        <v>34.024390243902438</v>
      </c>
      <c r="Q1719" t="str">
        <f t="shared" si="288"/>
        <v>music</v>
      </c>
      <c r="R1719" t="str">
        <f t="shared" si="289"/>
        <v>faith</v>
      </c>
      <c r="S1719">
        <f t="shared" si="290"/>
        <v>11</v>
      </c>
      <c r="T1719">
        <f t="shared" si="291"/>
        <v>6</v>
      </c>
      <c r="U1719">
        <f t="shared" si="292"/>
        <v>5</v>
      </c>
      <c r="V1719" s="12">
        <f t="shared" si="293"/>
        <v>42460.98192129629</v>
      </c>
      <c r="W1719" s="12">
        <f t="shared" si="294"/>
        <v>42481.166666666672</v>
      </c>
      <c r="X1719" s="17" t="str">
        <f t="shared" si="295"/>
        <v>March</v>
      </c>
      <c r="Y1719" t="str">
        <f t="shared" si="296"/>
        <v>2016</v>
      </c>
    </row>
    <row r="1720" spans="1:25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286"/>
        <v>0.2142857142857143</v>
      </c>
      <c r="P1720" s="8">
        <f t="shared" si="287"/>
        <v>37.5</v>
      </c>
      <c r="Q1720" t="str">
        <f t="shared" si="288"/>
        <v>music</v>
      </c>
      <c r="R1720" t="str">
        <f t="shared" si="289"/>
        <v>faith</v>
      </c>
      <c r="S1720">
        <f t="shared" si="290"/>
        <v>11</v>
      </c>
      <c r="T1720">
        <f t="shared" si="291"/>
        <v>6</v>
      </c>
      <c r="U1720">
        <f t="shared" si="292"/>
        <v>5</v>
      </c>
      <c r="V1720" s="12">
        <f t="shared" si="293"/>
        <v>42460.610520833332</v>
      </c>
      <c r="W1720" s="12">
        <f t="shared" si="294"/>
        <v>42504.207638888889</v>
      </c>
      <c r="X1720" s="17" t="str">
        <f t="shared" si="295"/>
        <v>March</v>
      </c>
      <c r="Y1720" t="str">
        <f t="shared" si="296"/>
        <v>2016</v>
      </c>
    </row>
    <row r="1721" spans="1:25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286"/>
        <v>0.87500000000000011</v>
      </c>
      <c r="P1721" s="8">
        <f t="shared" si="287"/>
        <v>11.666666666666666</v>
      </c>
      <c r="Q1721" t="str">
        <f t="shared" si="288"/>
        <v>music</v>
      </c>
      <c r="R1721" t="str">
        <f t="shared" si="289"/>
        <v>faith</v>
      </c>
      <c r="S1721">
        <f t="shared" si="290"/>
        <v>11</v>
      </c>
      <c r="T1721">
        <f t="shared" si="291"/>
        <v>6</v>
      </c>
      <c r="U1721">
        <f t="shared" si="292"/>
        <v>5</v>
      </c>
      <c r="V1721" s="12">
        <f t="shared" si="293"/>
        <v>41869.534618055557</v>
      </c>
      <c r="W1721" s="12">
        <f t="shared" si="294"/>
        <v>41899.534618055557</v>
      </c>
      <c r="X1721" s="17" t="str">
        <f t="shared" si="295"/>
        <v>August</v>
      </c>
      <c r="Y1721" t="str">
        <f t="shared" si="296"/>
        <v>2014</v>
      </c>
    </row>
    <row r="1722" spans="1:25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286"/>
        <v>5.625</v>
      </c>
      <c r="P1722" s="8">
        <f t="shared" si="287"/>
        <v>28.125</v>
      </c>
      <c r="Q1722" t="str">
        <f t="shared" si="288"/>
        <v>music</v>
      </c>
      <c r="R1722" t="str">
        <f t="shared" si="289"/>
        <v>faith</v>
      </c>
      <c r="S1722">
        <f t="shared" si="290"/>
        <v>11</v>
      </c>
      <c r="T1722">
        <f t="shared" si="291"/>
        <v>6</v>
      </c>
      <c r="U1722">
        <f t="shared" si="292"/>
        <v>5</v>
      </c>
      <c r="V1722" s="12">
        <f t="shared" si="293"/>
        <v>41922.783229166671</v>
      </c>
      <c r="W1722" s="12">
        <f t="shared" si="294"/>
        <v>41952.824895833335</v>
      </c>
      <c r="X1722" s="17" t="str">
        <f t="shared" si="295"/>
        <v>October</v>
      </c>
      <c r="Y1722" t="str">
        <f t="shared" si="296"/>
        <v>2014</v>
      </c>
    </row>
    <row r="1723" spans="1:25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286"/>
        <v>0</v>
      </c>
      <c r="P1723" s="8" t="e">
        <f t="shared" si="287"/>
        <v>#DIV/0!</v>
      </c>
      <c r="Q1723" t="str">
        <f t="shared" si="288"/>
        <v>music</v>
      </c>
      <c r="R1723" t="str">
        <f t="shared" si="289"/>
        <v>faith</v>
      </c>
      <c r="S1723">
        <f t="shared" si="290"/>
        <v>11</v>
      </c>
      <c r="T1723">
        <f t="shared" si="291"/>
        <v>6</v>
      </c>
      <c r="U1723">
        <f t="shared" si="292"/>
        <v>5</v>
      </c>
      <c r="V1723" s="12">
        <f t="shared" si="293"/>
        <v>42319.461377314816</v>
      </c>
      <c r="W1723" s="12">
        <f t="shared" si="294"/>
        <v>42349.461377314816</v>
      </c>
      <c r="X1723" s="17" t="str">
        <f t="shared" si="295"/>
        <v>November</v>
      </c>
      <c r="Y1723" t="str">
        <f t="shared" si="296"/>
        <v>2015</v>
      </c>
    </row>
    <row r="1724" spans="1:25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286"/>
        <v>3.4722222222222224E-2</v>
      </c>
      <c r="P1724" s="8">
        <f t="shared" si="287"/>
        <v>1</v>
      </c>
      <c r="Q1724" t="str">
        <f t="shared" si="288"/>
        <v>music</v>
      </c>
      <c r="R1724" t="str">
        <f t="shared" si="289"/>
        <v>faith</v>
      </c>
      <c r="S1724">
        <f t="shared" si="290"/>
        <v>11</v>
      </c>
      <c r="T1724">
        <f t="shared" si="291"/>
        <v>6</v>
      </c>
      <c r="U1724">
        <f t="shared" si="292"/>
        <v>5</v>
      </c>
      <c r="V1724" s="12">
        <f t="shared" si="293"/>
        <v>42425.960983796293</v>
      </c>
      <c r="W1724" s="12">
        <f t="shared" si="294"/>
        <v>42463.006944444445</v>
      </c>
      <c r="X1724" s="17" t="str">
        <f t="shared" si="295"/>
        <v>February</v>
      </c>
      <c r="Y1724" t="str">
        <f t="shared" si="296"/>
        <v>2016</v>
      </c>
    </row>
    <row r="1725" spans="1:25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286"/>
        <v>6.5</v>
      </c>
      <c r="P1725" s="8">
        <f t="shared" si="287"/>
        <v>216.66666666666666</v>
      </c>
      <c r="Q1725" t="str">
        <f t="shared" si="288"/>
        <v>music</v>
      </c>
      <c r="R1725" t="str">
        <f t="shared" si="289"/>
        <v>faith</v>
      </c>
      <c r="S1725">
        <f t="shared" si="290"/>
        <v>11</v>
      </c>
      <c r="T1725">
        <f t="shared" si="291"/>
        <v>6</v>
      </c>
      <c r="U1725">
        <f t="shared" si="292"/>
        <v>5</v>
      </c>
      <c r="V1725" s="12">
        <f t="shared" si="293"/>
        <v>42129.82540509259</v>
      </c>
      <c r="W1725" s="12">
        <f t="shared" si="294"/>
        <v>42186.25</v>
      </c>
      <c r="X1725" s="17" t="str">
        <f t="shared" si="295"/>
        <v>May</v>
      </c>
      <c r="Y1725" t="str">
        <f t="shared" si="296"/>
        <v>2015</v>
      </c>
    </row>
    <row r="1726" spans="1:25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286"/>
        <v>0.58333333333333337</v>
      </c>
      <c r="P1726" s="8">
        <f t="shared" si="287"/>
        <v>8.75</v>
      </c>
      <c r="Q1726" t="str">
        <f t="shared" si="288"/>
        <v>music</v>
      </c>
      <c r="R1726" t="str">
        <f t="shared" si="289"/>
        <v>faith</v>
      </c>
      <c r="S1726">
        <f t="shared" si="290"/>
        <v>11</v>
      </c>
      <c r="T1726">
        <f t="shared" si="291"/>
        <v>6</v>
      </c>
      <c r="U1726">
        <f t="shared" si="292"/>
        <v>5</v>
      </c>
      <c r="V1726" s="12">
        <f t="shared" si="293"/>
        <v>41912.932430555556</v>
      </c>
      <c r="W1726" s="12">
        <f t="shared" si="294"/>
        <v>41942.932430555556</v>
      </c>
      <c r="X1726" s="17" t="str">
        <f t="shared" si="295"/>
        <v>September</v>
      </c>
      <c r="Y1726" t="str">
        <f t="shared" si="296"/>
        <v>2014</v>
      </c>
    </row>
    <row r="1727" spans="1:25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286"/>
        <v>10.181818181818182</v>
      </c>
      <c r="P1727" s="8">
        <f t="shared" si="287"/>
        <v>62.222222222222221</v>
      </c>
      <c r="Q1727" t="str">
        <f t="shared" si="288"/>
        <v>music</v>
      </c>
      <c r="R1727" t="str">
        <f t="shared" si="289"/>
        <v>faith</v>
      </c>
      <c r="S1727">
        <f t="shared" si="290"/>
        <v>11</v>
      </c>
      <c r="T1727">
        <f t="shared" si="291"/>
        <v>6</v>
      </c>
      <c r="U1727">
        <f t="shared" si="292"/>
        <v>5</v>
      </c>
      <c r="V1727" s="12">
        <f t="shared" si="293"/>
        <v>41845.968159722222</v>
      </c>
      <c r="W1727" s="12">
        <f t="shared" si="294"/>
        <v>41875.968159722222</v>
      </c>
      <c r="X1727" s="17" t="str">
        <f t="shared" si="295"/>
        <v>July</v>
      </c>
      <c r="Y1727" t="str">
        <f t="shared" si="296"/>
        <v>2014</v>
      </c>
    </row>
    <row r="1728" spans="1:25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286"/>
        <v>33.784615384615385</v>
      </c>
      <c r="P1728" s="8">
        <f t="shared" si="287"/>
        <v>137.25</v>
      </c>
      <c r="Q1728" t="str">
        <f t="shared" si="288"/>
        <v>music</v>
      </c>
      <c r="R1728" t="str">
        <f t="shared" si="289"/>
        <v>faith</v>
      </c>
      <c r="S1728">
        <f t="shared" si="290"/>
        <v>11</v>
      </c>
      <c r="T1728">
        <f t="shared" si="291"/>
        <v>6</v>
      </c>
      <c r="U1728">
        <f t="shared" si="292"/>
        <v>5</v>
      </c>
      <c r="V1728" s="12">
        <f t="shared" si="293"/>
        <v>41788.919722222221</v>
      </c>
      <c r="W1728" s="12">
        <f t="shared" si="294"/>
        <v>41817.919722222221</v>
      </c>
      <c r="X1728" s="17" t="str">
        <f t="shared" si="295"/>
        <v>May</v>
      </c>
      <c r="Y1728" t="str">
        <f t="shared" si="296"/>
        <v>2014</v>
      </c>
    </row>
    <row r="1729" spans="1:25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286"/>
        <v>3.3333333333333333E-2</v>
      </c>
      <c r="P1729" s="8">
        <f t="shared" si="287"/>
        <v>1</v>
      </c>
      <c r="Q1729" t="str">
        <f t="shared" si="288"/>
        <v>music</v>
      </c>
      <c r="R1729" t="str">
        <f t="shared" si="289"/>
        <v>faith</v>
      </c>
      <c r="S1729">
        <f t="shared" si="290"/>
        <v>11</v>
      </c>
      <c r="T1729">
        <f t="shared" si="291"/>
        <v>6</v>
      </c>
      <c r="U1729">
        <f t="shared" si="292"/>
        <v>5</v>
      </c>
      <c r="V1729" s="12">
        <f t="shared" si="293"/>
        <v>42044.927974537044</v>
      </c>
      <c r="W1729" s="12">
        <f t="shared" si="294"/>
        <v>42099.458333333328</v>
      </c>
      <c r="X1729" s="17" t="str">
        <f t="shared" si="295"/>
        <v>February</v>
      </c>
      <c r="Y1729" t="str">
        <f t="shared" si="296"/>
        <v>2015</v>
      </c>
    </row>
    <row r="1730" spans="1:25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297">E1730/D1730*100</f>
        <v>68.400000000000006</v>
      </c>
      <c r="P1730" s="8">
        <f t="shared" ref="P1730:P1793" si="298">E1730/L1730</f>
        <v>122.14285714285714</v>
      </c>
      <c r="Q1730" t="str">
        <f t="shared" ref="Q1730:Q1793" si="299">LEFT(N1730,T1730-1)</f>
        <v>music</v>
      </c>
      <c r="R1730" t="str">
        <f t="shared" ref="R1730:R1793" si="300">RIGHT(N1730,U1730)</f>
        <v>faith</v>
      </c>
      <c r="S1730">
        <f t="shared" ref="S1730:S1793" si="301">LEN(N1730)</f>
        <v>11</v>
      </c>
      <c r="T1730">
        <f t="shared" ref="T1730:T1793" si="302">FIND("/",N1730)</f>
        <v>6</v>
      </c>
      <c r="U1730">
        <f t="shared" ref="U1730:U1793" si="303">S1730-T1730</f>
        <v>5</v>
      </c>
      <c r="V1730" s="12">
        <f t="shared" ref="V1730:V1793" si="304">(((J1730/60)/60)/24)+DATE(1970,1,1)</f>
        <v>42268.625856481478</v>
      </c>
      <c r="W1730" s="12">
        <f t="shared" ref="W1730:W1793" si="305">(((I1730/60)/60)/24)+DATE(1970,1,1)</f>
        <v>42298.625856481478</v>
      </c>
      <c r="X1730" s="17" t="str">
        <f t="shared" ref="X1730:X1793" si="306">TEXT(V1730,"mmmm")</f>
        <v>September</v>
      </c>
      <c r="Y1730" t="str">
        <f t="shared" ref="Y1730:Y1793" si="307">TEXT(V1730,"yyyy")</f>
        <v>2015</v>
      </c>
    </row>
    <row r="1731" spans="1:25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297"/>
        <v>0</v>
      </c>
      <c r="P1731" s="8" t="e">
        <f t="shared" si="298"/>
        <v>#DIV/0!</v>
      </c>
      <c r="Q1731" t="str">
        <f t="shared" si="299"/>
        <v>music</v>
      </c>
      <c r="R1731" t="str">
        <f t="shared" si="300"/>
        <v>faith</v>
      </c>
      <c r="S1731">
        <f t="shared" si="301"/>
        <v>11</v>
      </c>
      <c r="T1731">
        <f t="shared" si="302"/>
        <v>6</v>
      </c>
      <c r="U1731">
        <f t="shared" si="303"/>
        <v>5</v>
      </c>
      <c r="V1731" s="12">
        <f t="shared" si="304"/>
        <v>42471.052152777775</v>
      </c>
      <c r="W1731" s="12">
        <f t="shared" si="305"/>
        <v>42531.052152777775</v>
      </c>
      <c r="X1731" s="17" t="str">
        <f t="shared" si="306"/>
        <v>April</v>
      </c>
      <c r="Y1731" t="str">
        <f t="shared" si="307"/>
        <v>2016</v>
      </c>
    </row>
    <row r="1732" spans="1:25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297"/>
        <v>0</v>
      </c>
      <c r="P1732" s="8" t="e">
        <f t="shared" si="298"/>
        <v>#DIV/0!</v>
      </c>
      <c r="Q1732" t="str">
        <f t="shared" si="299"/>
        <v>music</v>
      </c>
      <c r="R1732" t="str">
        <f t="shared" si="300"/>
        <v>faith</v>
      </c>
      <c r="S1732">
        <f t="shared" si="301"/>
        <v>11</v>
      </c>
      <c r="T1732">
        <f t="shared" si="302"/>
        <v>6</v>
      </c>
      <c r="U1732">
        <f t="shared" si="303"/>
        <v>5</v>
      </c>
      <c r="V1732" s="12">
        <f t="shared" si="304"/>
        <v>42272.087766203709</v>
      </c>
      <c r="W1732" s="12">
        <f t="shared" si="305"/>
        <v>42302.087766203709</v>
      </c>
      <c r="X1732" s="17" t="str">
        <f t="shared" si="306"/>
        <v>September</v>
      </c>
      <c r="Y1732" t="str">
        <f t="shared" si="307"/>
        <v>2015</v>
      </c>
    </row>
    <row r="1733" spans="1:25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297"/>
        <v>0</v>
      </c>
      <c r="P1733" s="8" t="e">
        <f t="shared" si="298"/>
        <v>#DIV/0!</v>
      </c>
      <c r="Q1733" t="str">
        <f t="shared" si="299"/>
        <v>music</v>
      </c>
      <c r="R1733" t="str">
        <f t="shared" si="300"/>
        <v>faith</v>
      </c>
      <c r="S1733">
        <f t="shared" si="301"/>
        <v>11</v>
      </c>
      <c r="T1733">
        <f t="shared" si="302"/>
        <v>6</v>
      </c>
      <c r="U1733">
        <f t="shared" si="303"/>
        <v>5</v>
      </c>
      <c r="V1733" s="12">
        <f t="shared" si="304"/>
        <v>42152.906851851847</v>
      </c>
      <c r="W1733" s="12">
        <f t="shared" si="305"/>
        <v>42166.625</v>
      </c>
      <c r="X1733" s="17" t="str">
        <f t="shared" si="306"/>
        <v>May</v>
      </c>
      <c r="Y1733" t="str">
        <f t="shared" si="307"/>
        <v>2015</v>
      </c>
    </row>
    <row r="1734" spans="1:25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297"/>
        <v>0</v>
      </c>
      <c r="P1734" s="8" t="e">
        <f t="shared" si="298"/>
        <v>#DIV/0!</v>
      </c>
      <c r="Q1734" t="str">
        <f t="shared" si="299"/>
        <v>music</v>
      </c>
      <c r="R1734" t="str">
        <f t="shared" si="300"/>
        <v>faith</v>
      </c>
      <c r="S1734">
        <f t="shared" si="301"/>
        <v>11</v>
      </c>
      <c r="T1734">
        <f t="shared" si="302"/>
        <v>6</v>
      </c>
      <c r="U1734">
        <f t="shared" si="303"/>
        <v>5</v>
      </c>
      <c r="V1734" s="12">
        <f t="shared" si="304"/>
        <v>42325.683807870373</v>
      </c>
      <c r="W1734" s="12">
        <f t="shared" si="305"/>
        <v>42385.208333333328</v>
      </c>
      <c r="X1734" s="17" t="str">
        <f t="shared" si="306"/>
        <v>November</v>
      </c>
      <c r="Y1734" t="str">
        <f t="shared" si="307"/>
        <v>2015</v>
      </c>
    </row>
    <row r="1735" spans="1:25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297"/>
        <v>0</v>
      </c>
      <c r="P1735" s="8" t="e">
        <f t="shared" si="298"/>
        <v>#DIV/0!</v>
      </c>
      <c r="Q1735" t="str">
        <f t="shared" si="299"/>
        <v>music</v>
      </c>
      <c r="R1735" t="str">
        <f t="shared" si="300"/>
        <v>faith</v>
      </c>
      <c r="S1735">
        <f t="shared" si="301"/>
        <v>11</v>
      </c>
      <c r="T1735">
        <f t="shared" si="302"/>
        <v>6</v>
      </c>
      <c r="U1735">
        <f t="shared" si="303"/>
        <v>5</v>
      </c>
      <c r="V1735" s="12">
        <f t="shared" si="304"/>
        <v>42614.675625000003</v>
      </c>
      <c r="W1735" s="12">
        <f t="shared" si="305"/>
        <v>42626.895833333328</v>
      </c>
      <c r="X1735" s="17" t="str">
        <f t="shared" si="306"/>
        <v>September</v>
      </c>
      <c r="Y1735" t="str">
        <f t="shared" si="307"/>
        <v>2016</v>
      </c>
    </row>
    <row r="1736" spans="1:25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297"/>
        <v>2.2222222222222223E-2</v>
      </c>
      <c r="P1736" s="8">
        <f t="shared" si="298"/>
        <v>1</v>
      </c>
      <c r="Q1736" t="str">
        <f t="shared" si="299"/>
        <v>music</v>
      </c>
      <c r="R1736" t="str">
        <f t="shared" si="300"/>
        <v>faith</v>
      </c>
      <c r="S1736">
        <f t="shared" si="301"/>
        <v>11</v>
      </c>
      <c r="T1736">
        <f t="shared" si="302"/>
        <v>6</v>
      </c>
      <c r="U1736">
        <f t="shared" si="303"/>
        <v>5</v>
      </c>
      <c r="V1736" s="12">
        <f t="shared" si="304"/>
        <v>42102.036527777775</v>
      </c>
      <c r="W1736" s="12">
        <f t="shared" si="305"/>
        <v>42132.036527777775</v>
      </c>
      <c r="X1736" s="17" t="str">
        <f t="shared" si="306"/>
        <v>April</v>
      </c>
      <c r="Y1736" t="str">
        <f t="shared" si="307"/>
        <v>2015</v>
      </c>
    </row>
    <row r="1737" spans="1:25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297"/>
        <v>11</v>
      </c>
      <c r="P1737" s="8">
        <f t="shared" si="298"/>
        <v>55</v>
      </c>
      <c r="Q1737" t="str">
        <f t="shared" si="299"/>
        <v>music</v>
      </c>
      <c r="R1737" t="str">
        <f t="shared" si="300"/>
        <v>faith</v>
      </c>
      <c r="S1737">
        <f t="shared" si="301"/>
        <v>11</v>
      </c>
      <c r="T1737">
        <f t="shared" si="302"/>
        <v>6</v>
      </c>
      <c r="U1737">
        <f t="shared" si="303"/>
        <v>5</v>
      </c>
      <c r="V1737" s="12">
        <f t="shared" si="304"/>
        <v>42559.814178240747</v>
      </c>
      <c r="W1737" s="12">
        <f t="shared" si="305"/>
        <v>42589.814178240747</v>
      </c>
      <c r="X1737" s="17" t="str">
        <f t="shared" si="306"/>
        <v>July</v>
      </c>
      <c r="Y1737" t="str">
        <f t="shared" si="307"/>
        <v>2016</v>
      </c>
    </row>
    <row r="1738" spans="1:25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297"/>
        <v>0.73333333333333328</v>
      </c>
      <c r="P1738" s="8">
        <f t="shared" si="298"/>
        <v>22</v>
      </c>
      <c r="Q1738" t="str">
        <f t="shared" si="299"/>
        <v>music</v>
      </c>
      <c r="R1738" t="str">
        <f t="shared" si="300"/>
        <v>faith</v>
      </c>
      <c r="S1738">
        <f t="shared" si="301"/>
        <v>11</v>
      </c>
      <c r="T1738">
        <f t="shared" si="302"/>
        <v>6</v>
      </c>
      <c r="U1738">
        <f t="shared" si="303"/>
        <v>5</v>
      </c>
      <c r="V1738" s="12">
        <f t="shared" si="304"/>
        <v>42286.861493055556</v>
      </c>
      <c r="W1738" s="12">
        <f t="shared" si="305"/>
        <v>42316.90315972222</v>
      </c>
      <c r="X1738" s="17" t="str">
        <f t="shared" si="306"/>
        <v>October</v>
      </c>
      <c r="Y1738" t="str">
        <f t="shared" si="307"/>
        <v>2015</v>
      </c>
    </row>
    <row r="1739" spans="1:25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297"/>
        <v>21.25</v>
      </c>
      <c r="P1739" s="8">
        <f t="shared" si="298"/>
        <v>56.666666666666664</v>
      </c>
      <c r="Q1739" t="str">
        <f t="shared" si="299"/>
        <v>music</v>
      </c>
      <c r="R1739" t="str">
        <f t="shared" si="300"/>
        <v>faith</v>
      </c>
      <c r="S1739">
        <f t="shared" si="301"/>
        <v>11</v>
      </c>
      <c r="T1739">
        <f t="shared" si="302"/>
        <v>6</v>
      </c>
      <c r="U1739">
        <f t="shared" si="303"/>
        <v>5</v>
      </c>
      <c r="V1739" s="12">
        <f t="shared" si="304"/>
        <v>42175.948981481488</v>
      </c>
      <c r="W1739" s="12">
        <f t="shared" si="305"/>
        <v>42205.948981481488</v>
      </c>
      <c r="X1739" s="17" t="str">
        <f t="shared" si="306"/>
        <v>June</v>
      </c>
      <c r="Y1739" t="str">
        <f t="shared" si="307"/>
        <v>2015</v>
      </c>
    </row>
    <row r="1740" spans="1:25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297"/>
        <v>0.4</v>
      </c>
      <c r="P1740" s="8">
        <f t="shared" si="298"/>
        <v>20</v>
      </c>
      <c r="Q1740" t="str">
        <f t="shared" si="299"/>
        <v>music</v>
      </c>
      <c r="R1740" t="str">
        <f t="shared" si="300"/>
        <v>faith</v>
      </c>
      <c r="S1740">
        <f t="shared" si="301"/>
        <v>11</v>
      </c>
      <c r="T1740">
        <f t="shared" si="302"/>
        <v>6</v>
      </c>
      <c r="U1740">
        <f t="shared" si="303"/>
        <v>5</v>
      </c>
      <c r="V1740" s="12">
        <f t="shared" si="304"/>
        <v>41884.874328703707</v>
      </c>
      <c r="W1740" s="12">
        <f t="shared" si="305"/>
        <v>41914.874328703707</v>
      </c>
      <c r="X1740" s="17" t="str">
        <f t="shared" si="306"/>
        <v>September</v>
      </c>
      <c r="Y1740" t="str">
        <f t="shared" si="307"/>
        <v>2014</v>
      </c>
    </row>
    <row r="1741" spans="1:25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297"/>
        <v>0.1</v>
      </c>
      <c r="P1741" s="8">
        <f t="shared" si="298"/>
        <v>1</v>
      </c>
      <c r="Q1741" t="str">
        <f t="shared" si="299"/>
        <v>music</v>
      </c>
      <c r="R1741" t="str">
        <f t="shared" si="300"/>
        <v>faith</v>
      </c>
      <c r="S1741">
        <f t="shared" si="301"/>
        <v>11</v>
      </c>
      <c r="T1741">
        <f t="shared" si="302"/>
        <v>6</v>
      </c>
      <c r="U1741">
        <f t="shared" si="303"/>
        <v>5</v>
      </c>
      <c r="V1741" s="12">
        <f t="shared" si="304"/>
        <v>42435.874212962968</v>
      </c>
      <c r="W1741" s="12">
        <f t="shared" si="305"/>
        <v>42494.832546296297</v>
      </c>
      <c r="X1741" s="17" t="str">
        <f t="shared" si="306"/>
        <v>March</v>
      </c>
      <c r="Y1741" t="str">
        <f t="shared" si="307"/>
        <v>2016</v>
      </c>
    </row>
    <row r="1742" spans="1:25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297"/>
        <v>0</v>
      </c>
      <c r="P1742" s="8" t="e">
        <f t="shared" si="298"/>
        <v>#DIV/0!</v>
      </c>
      <c r="Q1742" t="str">
        <f t="shared" si="299"/>
        <v>music</v>
      </c>
      <c r="R1742" t="str">
        <f t="shared" si="300"/>
        <v>faith</v>
      </c>
      <c r="S1742">
        <f t="shared" si="301"/>
        <v>11</v>
      </c>
      <c r="T1742">
        <f t="shared" si="302"/>
        <v>6</v>
      </c>
      <c r="U1742">
        <f t="shared" si="303"/>
        <v>5</v>
      </c>
      <c r="V1742" s="12">
        <f t="shared" si="304"/>
        <v>42171.817384259266</v>
      </c>
      <c r="W1742" s="12">
        <f t="shared" si="305"/>
        <v>42201.817384259266</v>
      </c>
      <c r="X1742" s="17" t="str">
        <f t="shared" si="306"/>
        <v>June</v>
      </c>
      <c r="Y1742" t="str">
        <f t="shared" si="307"/>
        <v>2015</v>
      </c>
    </row>
    <row r="1743" spans="1:25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297"/>
        <v>110.83333333333334</v>
      </c>
      <c r="P1743" s="8">
        <f t="shared" si="298"/>
        <v>25.576923076923077</v>
      </c>
      <c r="Q1743" t="str">
        <f t="shared" si="299"/>
        <v>photography</v>
      </c>
      <c r="R1743" t="str">
        <f t="shared" si="300"/>
        <v>photobooks</v>
      </c>
      <c r="S1743">
        <f t="shared" si="301"/>
        <v>22</v>
      </c>
      <c r="T1743">
        <f t="shared" si="302"/>
        <v>12</v>
      </c>
      <c r="U1743">
        <f t="shared" si="303"/>
        <v>10</v>
      </c>
      <c r="V1743" s="12">
        <f t="shared" si="304"/>
        <v>42120.628136574072</v>
      </c>
      <c r="W1743" s="12">
        <f t="shared" si="305"/>
        <v>42165.628136574072</v>
      </c>
      <c r="X1743" s="17" t="str">
        <f t="shared" si="306"/>
        <v>April</v>
      </c>
      <c r="Y1743" t="str">
        <f t="shared" si="307"/>
        <v>2015</v>
      </c>
    </row>
    <row r="1744" spans="1:25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297"/>
        <v>108.74999999999999</v>
      </c>
      <c r="P1744" s="8">
        <f t="shared" si="298"/>
        <v>63.970588235294116</v>
      </c>
      <c r="Q1744" t="str">
        <f t="shared" si="299"/>
        <v>photography</v>
      </c>
      <c r="R1744" t="str">
        <f t="shared" si="300"/>
        <v>photobooks</v>
      </c>
      <c r="S1744">
        <f t="shared" si="301"/>
        <v>22</v>
      </c>
      <c r="T1744">
        <f t="shared" si="302"/>
        <v>12</v>
      </c>
      <c r="U1744">
        <f t="shared" si="303"/>
        <v>10</v>
      </c>
      <c r="V1744" s="12">
        <f t="shared" si="304"/>
        <v>42710.876967592587</v>
      </c>
      <c r="W1744" s="12">
        <f t="shared" si="305"/>
        <v>42742.875</v>
      </c>
      <c r="X1744" s="17" t="str">
        <f t="shared" si="306"/>
        <v>December</v>
      </c>
      <c r="Y1744" t="str">
        <f t="shared" si="307"/>
        <v>2016</v>
      </c>
    </row>
    <row r="1745" spans="1:25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297"/>
        <v>100.41666666666667</v>
      </c>
      <c r="P1745" s="8">
        <f t="shared" si="298"/>
        <v>89.925373134328353</v>
      </c>
      <c r="Q1745" t="str">
        <f t="shared" si="299"/>
        <v>photography</v>
      </c>
      <c r="R1745" t="str">
        <f t="shared" si="300"/>
        <v>photobooks</v>
      </c>
      <c r="S1745">
        <f t="shared" si="301"/>
        <v>22</v>
      </c>
      <c r="T1745">
        <f t="shared" si="302"/>
        <v>12</v>
      </c>
      <c r="U1745">
        <f t="shared" si="303"/>
        <v>10</v>
      </c>
      <c r="V1745" s="12">
        <f t="shared" si="304"/>
        <v>42586.925636574073</v>
      </c>
      <c r="W1745" s="12">
        <f t="shared" si="305"/>
        <v>42609.165972222225</v>
      </c>
      <c r="X1745" s="17" t="str">
        <f t="shared" si="306"/>
        <v>August</v>
      </c>
      <c r="Y1745" t="str">
        <f t="shared" si="307"/>
        <v>2016</v>
      </c>
    </row>
    <row r="1746" spans="1:25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297"/>
        <v>118.45454545454545</v>
      </c>
      <c r="P1746" s="8">
        <f t="shared" si="298"/>
        <v>93.071428571428569</v>
      </c>
      <c r="Q1746" t="str">
        <f t="shared" si="299"/>
        <v>photography</v>
      </c>
      <c r="R1746" t="str">
        <f t="shared" si="300"/>
        <v>photobooks</v>
      </c>
      <c r="S1746">
        <f t="shared" si="301"/>
        <v>22</v>
      </c>
      <c r="T1746">
        <f t="shared" si="302"/>
        <v>12</v>
      </c>
      <c r="U1746">
        <f t="shared" si="303"/>
        <v>10</v>
      </c>
      <c r="V1746" s="12">
        <f t="shared" si="304"/>
        <v>42026.605057870373</v>
      </c>
      <c r="W1746" s="12">
        <f t="shared" si="305"/>
        <v>42071.563391203701</v>
      </c>
      <c r="X1746" s="17" t="str">
        <f t="shared" si="306"/>
        <v>January</v>
      </c>
      <c r="Y1746" t="str">
        <f t="shared" si="307"/>
        <v>2015</v>
      </c>
    </row>
    <row r="1747" spans="1:25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297"/>
        <v>114.01428571428571</v>
      </c>
      <c r="P1747" s="8">
        <f t="shared" si="298"/>
        <v>89.674157303370791</v>
      </c>
      <c r="Q1747" t="str">
        <f t="shared" si="299"/>
        <v>photography</v>
      </c>
      <c r="R1747" t="str">
        <f t="shared" si="300"/>
        <v>photobooks</v>
      </c>
      <c r="S1747">
        <f t="shared" si="301"/>
        <v>22</v>
      </c>
      <c r="T1747">
        <f t="shared" si="302"/>
        <v>12</v>
      </c>
      <c r="U1747">
        <f t="shared" si="303"/>
        <v>10</v>
      </c>
      <c r="V1747" s="12">
        <f t="shared" si="304"/>
        <v>42690.259699074071</v>
      </c>
      <c r="W1747" s="12">
        <f t="shared" si="305"/>
        <v>42726.083333333328</v>
      </c>
      <c r="X1747" s="17" t="str">
        <f t="shared" si="306"/>
        <v>November</v>
      </c>
      <c r="Y1747" t="str">
        <f t="shared" si="307"/>
        <v>2016</v>
      </c>
    </row>
    <row r="1748" spans="1:25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297"/>
        <v>148.10000000000002</v>
      </c>
      <c r="P1748" s="8">
        <f t="shared" si="298"/>
        <v>207.61682242990653</v>
      </c>
      <c r="Q1748" t="str">
        <f t="shared" si="299"/>
        <v>photography</v>
      </c>
      <c r="R1748" t="str">
        <f t="shared" si="300"/>
        <v>photobooks</v>
      </c>
      <c r="S1748">
        <f t="shared" si="301"/>
        <v>22</v>
      </c>
      <c r="T1748">
        <f t="shared" si="302"/>
        <v>12</v>
      </c>
      <c r="U1748">
        <f t="shared" si="303"/>
        <v>10</v>
      </c>
      <c r="V1748" s="12">
        <f t="shared" si="304"/>
        <v>42668.176701388889</v>
      </c>
      <c r="W1748" s="12">
        <f t="shared" si="305"/>
        <v>42698.083333333328</v>
      </c>
      <c r="X1748" s="17" t="str">
        <f t="shared" si="306"/>
        <v>October</v>
      </c>
      <c r="Y1748" t="str">
        <f t="shared" si="307"/>
        <v>2016</v>
      </c>
    </row>
    <row r="1749" spans="1:25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297"/>
        <v>104.95555555555556</v>
      </c>
      <c r="P1749" s="8">
        <f t="shared" si="298"/>
        <v>59.408805031446541</v>
      </c>
      <c r="Q1749" t="str">
        <f t="shared" si="299"/>
        <v>photography</v>
      </c>
      <c r="R1749" t="str">
        <f t="shared" si="300"/>
        <v>photobooks</v>
      </c>
      <c r="S1749">
        <f t="shared" si="301"/>
        <v>22</v>
      </c>
      <c r="T1749">
        <f t="shared" si="302"/>
        <v>12</v>
      </c>
      <c r="U1749">
        <f t="shared" si="303"/>
        <v>10</v>
      </c>
      <c r="V1749" s="12">
        <f t="shared" si="304"/>
        <v>42292.435532407413</v>
      </c>
      <c r="W1749" s="12">
        <f t="shared" si="305"/>
        <v>42321.625</v>
      </c>
      <c r="X1749" s="17" t="str">
        <f t="shared" si="306"/>
        <v>October</v>
      </c>
      <c r="Y1749" t="str">
        <f t="shared" si="307"/>
        <v>2015</v>
      </c>
    </row>
    <row r="1750" spans="1:25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297"/>
        <v>129.94800000000001</v>
      </c>
      <c r="P1750" s="8">
        <f t="shared" si="298"/>
        <v>358.97237569060775</v>
      </c>
      <c r="Q1750" t="str">
        <f t="shared" si="299"/>
        <v>photography</v>
      </c>
      <c r="R1750" t="str">
        <f t="shared" si="300"/>
        <v>photobooks</v>
      </c>
      <c r="S1750">
        <f t="shared" si="301"/>
        <v>22</v>
      </c>
      <c r="T1750">
        <f t="shared" si="302"/>
        <v>12</v>
      </c>
      <c r="U1750">
        <f t="shared" si="303"/>
        <v>10</v>
      </c>
      <c r="V1750" s="12">
        <f t="shared" si="304"/>
        <v>42219.950729166667</v>
      </c>
      <c r="W1750" s="12">
        <f t="shared" si="305"/>
        <v>42249.950729166667</v>
      </c>
      <c r="X1750" s="17" t="str">
        <f t="shared" si="306"/>
        <v>August</v>
      </c>
      <c r="Y1750" t="str">
        <f t="shared" si="307"/>
        <v>2015</v>
      </c>
    </row>
    <row r="1751" spans="1:25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297"/>
        <v>123.48756218905473</v>
      </c>
      <c r="P1751" s="8">
        <f t="shared" si="298"/>
        <v>94.736641221374043</v>
      </c>
      <c r="Q1751" t="str">
        <f t="shared" si="299"/>
        <v>photography</v>
      </c>
      <c r="R1751" t="str">
        <f t="shared" si="300"/>
        <v>photobooks</v>
      </c>
      <c r="S1751">
        <f t="shared" si="301"/>
        <v>22</v>
      </c>
      <c r="T1751">
        <f t="shared" si="302"/>
        <v>12</v>
      </c>
      <c r="U1751">
        <f t="shared" si="303"/>
        <v>10</v>
      </c>
      <c r="V1751" s="12">
        <f t="shared" si="304"/>
        <v>42758.975937499999</v>
      </c>
      <c r="W1751" s="12">
        <f t="shared" si="305"/>
        <v>42795.791666666672</v>
      </c>
      <c r="X1751" s="17" t="str">
        <f t="shared" si="306"/>
        <v>January</v>
      </c>
      <c r="Y1751" t="str">
        <f t="shared" si="307"/>
        <v>2017</v>
      </c>
    </row>
    <row r="1752" spans="1:25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297"/>
        <v>201.62</v>
      </c>
      <c r="P1752" s="8">
        <f t="shared" si="298"/>
        <v>80.647999999999996</v>
      </c>
      <c r="Q1752" t="str">
        <f t="shared" si="299"/>
        <v>photography</v>
      </c>
      <c r="R1752" t="str">
        <f t="shared" si="300"/>
        <v>photobooks</v>
      </c>
      <c r="S1752">
        <f t="shared" si="301"/>
        <v>22</v>
      </c>
      <c r="T1752">
        <f t="shared" si="302"/>
        <v>12</v>
      </c>
      <c r="U1752">
        <f t="shared" si="303"/>
        <v>10</v>
      </c>
      <c r="V1752" s="12">
        <f t="shared" si="304"/>
        <v>42454.836851851855</v>
      </c>
      <c r="W1752" s="12">
        <f t="shared" si="305"/>
        <v>42479.836851851855</v>
      </c>
      <c r="X1752" s="17" t="str">
        <f t="shared" si="306"/>
        <v>March</v>
      </c>
      <c r="Y1752" t="str">
        <f t="shared" si="307"/>
        <v>2016</v>
      </c>
    </row>
    <row r="1753" spans="1:25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297"/>
        <v>102.89999999999999</v>
      </c>
      <c r="P1753" s="8">
        <f t="shared" si="298"/>
        <v>168.68852459016392</v>
      </c>
      <c r="Q1753" t="str">
        <f t="shared" si="299"/>
        <v>photography</v>
      </c>
      <c r="R1753" t="str">
        <f t="shared" si="300"/>
        <v>photobooks</v>
      </c>
      <c r="S1753">
        <f t="shared" si="301"/>
        <v>22</v>
      </c>
      <c r="T1753">
        <f t="shared" si="302"/>
        <v>12</v>
      </c>
      <c r="U1753">
        <f t="shared" si="303"/>
        <v>10</v>
      </c>
      <c r="V1753" s="12">
        <f t="shared" si="304"/>
        <v>42052.7815162037</v>
      </c>
      <c r="W1753" s="12">
        <f t="shared" si="305"/>
        <v>42082.739849537036</v>
      </c>
      <c r="X1753" s="17" t="str">
        <f t="shared" si="306"/>
        <v>February</v>
      </c>
      <c r="Y1753" t="str">
        <f t="shared" si="307"/>
        <v>2015</v>
      </c>
    </row>
    <row r="1754" spans="1:25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297"/>
        <v>260.16666666666663</v>
      </c>
      <c r="P1754" s="8">
        <f t="shared" si="298"/>
        <v>34.68888888888889</v>
      </c>
      <c r="Q1754" t="str">
        <f t="shared" si="299"/>
        <v>photography</v>
      </c>
      <c r="R1754" t="str">
        <f t="shared" si="300"/>
        <v>photobooks</v>
      </c>
      <c r="S1754">
        <f t="shared" si="301"/>
        <v>22</v>
      </c>
      <c r="T1754">
        <f t="shared" si="302"/>
        <v>12</v>
      </c>
      <c r="U1754">
        <f t="shared" si="303"/>
        <v>10</v>
      </c>
      <c r="V1754" s="12">
        <f t="shared" si="304"/>
        <v>42627.253263888888</v>
      </c>
      <c r="W1754" s="12">
        <f t="shared" si="305"/>
        <v>42657.253263888888</v>
      </c>
      <c r="X1754" s="17" t="str">
        <f t="shared" si="306"/>
        <v>September</v>
      </c>
      <c r="Y1754" t="str">
        <f t="shared" si="307"/>
        <v>2016</v>
      </c>
    </row>
    <row r="1755" spans="1:25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297"/>
        <v>108</v>
      </c>
      <c r="P1755" s="8">
        <f t="shared" si="298"/>
        <v>462.85714285714283</v>
      </c>
      <c r="Q1755" t="str">
        <f t="shared" si="299"/>
        <v>photography</v>
      </c>
      <c r="R1755" t="str">
        <f t="shared" si="300"/>
        <v>photobooks</v>
      </c>
      <c r="S1755">
        <f t="shared" si="301"/>
        <v>22</v>
      </c>
      <c r="T1755">
        <f t="shared" si="302"/>
        <v>12</v>
      </c>
      <c r="U1755">
        <f t="shared" si="303"/>
        <v>10</v>
      </c>
      <c r="V1755" s="12">
        <f t="shared" si="304"/>
        <v>42420.74962962963</v>
      </c>
      <c r="W1755" s="12">
        <f t="shared" si="305"/>
        <v>42450.707962962959</v>
      </c>
      <c r="X1755" s="17" t="str">
        <f t="shared" si="306"/>
        <v>February</v>
      </c>
      <c r="Y1755" t="str">
        <f t="shared" si="307"/>
        <v>2016</v>
      </c>
    </row>
    <row r="1756" spans="1:25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297"/>
        <v>110.52941176470587</v>
      </c>
      <c r="P1756" s="8">
        <f t="shared" si="298"/>
        <v>104.38888888888889</v>
      </c>
      <c r="Q1756" t="str">
        <f t="shared" si="299"/>
        <v>photography</v>
      </c>
      <c r="R1756" t="str">
        <f t="shared" si="300"/>
        <v>photobooks</v>
      </c>
      <c r="S1756">
        <f t="shared" si="301"/>
        <v>22</v>
      </c>
      <c r="T1756">
        <f t="shared" si="302"/>
        <v>12</v>
      </c>
      <c r="U1756">
        <f t="shared" si="303"/>
        <v>10</v>
      </c>
      <c r="V1756" s="12">
        <f t="shared" si="304"/>
        <v>42067.876770833333</v>
      </c>
      <c r="W1756" s="12">
        <f t="shared" si="305"/>
        <v>42097.835104166668</v>
      </c>
      <c r="X1756" s="17" t="str">
        <f t="shared" si="306"/>
        <v>March</v>
      </c>
      <c r="Y1756" t="str">
        <f t="shared" si="307"/>
        <v>2015</v>
      </c>
    </row>
    <row r="1757" spans="1:25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297"/>
        <v>120</v>
      </c>
      <c r="P1757" s="8">
        <f t="shared" si="298"/>
        <v>7.5</v>
      </c>
      <c r="Q1757" t="str">
        <f t="shared" si="299"/>
        <v>photography</v>
      </c>
      <c r="R1757" t="str">
        <f t="shared" si="300"/>
        <v>photobooks</v>
      </c>
      <c r="S1757">
        <f t="shared" si="301"/>
        <v>22</v>
      </c>
      <c r="T1757">
        <f t="shared" si="302"/>
        <v>12</v>
      </c>
      <c r="U1757">
        <f t="shared" si="303"/>
        <v>10</v>
      </c>
      <c r="V1757" s="12">
        <f t="shared" si="304"/>
        <v>42252.788900462961</v>
      </c>
      <c r="W1757" s="12">
        <f t="shared" si="305"/>
        <v>42282.788900462961</v>
      </c>
      <c r="X1757" s="17" t="str">
        <f t="shared" si="306"/>
        <v>September</v>
      </c>
      <c r="Y1757" t="str">
        <f t="shared" si="307"/>
        <v>2015</v>
      </c>
    </row>
    <row r="1758" spans="1:25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297"/>
        <v>102.82909090909091</v>
      </c>
      <c r="P1758" s="8">
        <f t="shared" si="298"/>
        <v>47.13</v>
      </c>
      <c r="Q1758" t="str">
        <f t="shared" si="299"/>
        <v>photography</v>
      </c>
      <c r="R1758" t="str">
        <f t="shared" si="300"/>
        <v>photobooks</v>
      </c>
      <c r="S1758">
        <f t="shared" si="301"/>
        <v>22</v>
      </c>
      <c r="T1758">
        <f t="shared" si="302"/>
        <v>12</v>
      </c>
      <c r="U1758">
        <f t="shared" si="303"/>
        <v>10</v>
      </c>
      <c r="V1758" s="12">
        <f t="shared" si="304"/>
        <v>42571.167465277773</v>
      </c>
      <c r="W1758" s="12">
        <f t="shared" si="305"/>
        <v>42611.167465277773</v>
      </c>
      <c r="X1758" s="17" t="str">
        <f t="shared" si="306"/>
        <v>July</v>
      </c>
      <c r="Y1758" t="str">
        <f t="shared" si="307"/>
        <v>2016</v>
      </c>
    </row>
    <row r="1759" spans="1:25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297"/>
        <v>115.99999999999999</v>
      </c>
      <c r="P1759" s="8">
        <f t="shared" si="298"/>
        <v>414.28571428571428</v>
      </c>
      <c r="Q1759" t="str">
        <f t="shared" si="299"/>
        <v>photography</v>
      </c>
      <c r="R1759" t="str">
        <f t="shared" si="300"/>
        <v>photobooks</v>
      </c>
      <c r="S1759">
        <f t="shared" si="301"/>
        <v>22</v>
      </c>
      <c r="T1759">
        <f t="shared" si="302"/>
        <v>12</v>
      </c>
      <c r="U1759">
        <f t="shared" si="303"/>
        <v>10</v>
      </c>
      <c r="V1759" s="12">
        <f t="shared" si="304"/>
        <v>42733.827349537038</v>
      </c>
      <c r="W1759" s="12">
        <f t="shared" si="305"/>
        <v>42763.811805555553</v>
      </c>
      <c r="X1759" s="17" t="str">
        <f t="shared" si="306"/>
        <v>December</v>
      </c>
      <c r="Y1759" t="str">
        <f t="shared" si="307"/>
        <v>2016</v>
      </c>
    </row>
    <row r="1760" spans="1:25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297"/>
        <v>114.7</v>
      </c>
      <c r="P1760" s="8">
        <f t="shared" si="298"/>
        <v>42.481481481481481</v>
      </c>
      <c r="Q1760" t="str">
        <f t="shared" si="299"/>
        <v>photography</v>
      </c>
      <c r="R1760" t="str">
        <f t="shared" si="300"/>
        <v>photobooks</v>
      </c>
      <c r="S1760">
        <f t="shared" si="301"/>
        <v>22</v>
      </c>
      <c r="T1760">
        <f t="shared" si="302"/>
        <v>12</v>
      </c>
      <c r="U1760">
        <f t="shared" si="303"/>
        <v>10</v>
      </c>
      <c r="V1760" s="12">
        <f t="shared" si="304"/>
        <v>42505.955925925926</v>
      </c>
      <c r="W1760" s="12">
        <f t="shared" si="305"/>
        <v>42565.955925925926</v>
      </c>
      <c r="X1760" s="17" t="str">
        <f t="shared" si="306"/>
        <v>May</v>
      </c>
      <c r="Y1760" t="str">
        <f t="shared" si="307"/>
        <v>2016</v>
      </c>
    </row>
    <row r="1761" spans="1:25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297"/>
        <v>106.60000000000001</v>
      </c>
      <c r="P1761" s="8">
        <f t="shared" si="298"/>
        <v>108.77551020408163</v>
      </c>
      <c r="Q1761" t="str">
        <f t="shared" si="299"/>
        <v>photography</v>
      </c>
      <c r="R1761" t="str">
        <f t="shared" si="300"/>
        <v>photobooks</v>
      </c>
      <c r="S1761">
        <f t="shared" si="301"/>
        <v>22</v>
      </c>
      <c r="T1761">
        <f t="shared" si="302"/>
        <v>12</v>
      </c>
      <c r="U1761">
        <f t="shared" si="303"/>
        <v>10</v>
      </c>
      <c r="V1761" s="12">
        <f t="shared" si="304"/>
        <v>42068.829039351855</v>
      </c>
      <c r="W1761" s="12">
        <f t="shared" si="305"/>
        <v>42088.787372685183</v>
      </c>
      <c r="X1761" s="17" t="str">
        <f t="shared" si="306"/>
        <v>March</v>
      </c>
      <c r="Y1761" t="str">
        <f t="shared" si="307"/>
        <v>2015</v>
      </c>
    </row>
    <row r="1762" spans="1:25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297"/>
        <v>165.44</v>
      </c>
      <c r="P1762" s="8">
        <f t="shared" si="298"/>
        <v>81.098039215686271</v>
      </c>
      <c r="Q1762" t="str">
        <f t="shared" si="299"/>
        <v>photography</v>
      </c>
      <c r="R1762" t="str">
        <f t="shared" si="300"/>
        <v>photobooks</v>
      </c>
      <c r="S1762">
        <f t="shared" si="301"/>
        <v>22</v>
      </c>
      <c r="T1762">
        <f t="shared" si="302"/>
        <v>12</v>
      </c>
      <c r="U1762">
        <f t="shared" si="303"/>
        <v>10</v>
      </c>
      <c r="V1762" s="12">
        <f t="shared" si="304"/>
        <v>42405.67260416667</v>
      </c>
      <c r="W1762" s="12">
        <f t="shared" si="305"/>
        <v>42425.67260416667</v>
      </c>
      <c r="X1762" s="17" t="str">
        <f t="shared" si="306"/>
        <v>February</v>
      </c>
      <c r="Y1762" t="str">
        <f t="shared" si="307"/>
        <v>2016</v>
      </c>
    </row>
    <row r="1763" spans="1:25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297"/>
        <v>155</v>
      </c>
      <c r="P1763" s="8">
        <f t="shared" si="298"/>
        <v>51.666666666666664</v>
      </c>
      <c r="Q1763" t="str">
        <f t="shared" si="299"/>
        <v>photography</v>
      </c>
      <c r="R1763" t="str">
        <f t="shared" si="300"/>
        <v>photobooks</v>
      </c>
      <c r="S1763">
        <f t="shared" si="301"/>
        <v>22</v>
      </c>
      <c r="T1763">
        <f t="shared" si="302"/>
        <v>12</v>
      </c>
      <c r="U1763">
        <f t="shared" si="303"/>
        <v>10</v>
      </c>
      <c r="V1763" s="12">
        <f t="shared" si="304"/>
        <v>42209.567824074074</v>
      </c>
      <c r="W1763" s="12">
        <f t="shared" si="305"/>
        <v>42259.567824074074</v>
      </c>
      <c r="X1763" s="17" t="str">
        <f t="shared" si="306"/>
        <v>July</v>
      </c>
      <c r="Y1763" t="str">
        <f t="shared" si="307"/>
        <v>2015</v>
      </c>
    </row>
    <row r="1764" spans="1:25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297"/>
        <v>885</v>
      </c>
      <c r="P1764" s="8">
        <f t="shared" si="298"/>
        <v>35.4</v>
      </c>
      <c r="Q1764" t="str">
        <f t="shared" si="299"/>
        <v>photography</v>
      </c>
      <c r="R1764" t="str">
        <f t="shared" si="300"/>
        <v>photobooks</v>
      </c>
      <c r="S1764">
        <f t="shared" si="301"/>
        <v>22</v>
      </c>
      <c r="T1764">
        <f t="shared" si="302"/>
        <v>12</v>
      </c>
      <c r="U1764">
        <f t="shared" si="303"/>
        <v>10</v>
      </c>
      <c r="V1764" s="12">
        <f t="shared" si="304"/>
        <v>42410.982002314813</v>
      </c>
      <c r="W1764" s="12">
        <f t="shared" si="305"/>
        <v>42440.982002314813</v>
      </c>
      <c r="X1764" s="17" t="str">
        <f t="shared" si="306"/>
        <v>February</v>
      </c>
      <c r="Y1764" t="str">
        <f t="shared" si="307"/>
        <v>2016</v>
      </c>
    </row>
    <row r="1765" spans="1:25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297"/>
        <v>101.90833333333333</v>
      </c>
      <c r="P1765" s="8">
        <f t="shared" si="298"/>
        <v>103.63559322033899</v>
      </c>
      <c r="Q1765" t="str">
        <f t="shared" si="299"/>
        <v>photography</v>
      </c>
      <c r="R1765" t="str">
        <f t="shared" si="300"/>
        <v>photobooks</v>
      </c>
      <c r="S1765">
        <f t="shared" si="301"/>
        <v>22</v>
      </c>
      <c r="T1765">
        <f t="shared" si="302"/>
        <v>12</v>
      </c>
      <c r="U1765">
        <f t="shared" si="303"/>
        <v>10</v>
      </c>
      <c r="V1765" s="12">
        <f t="shared" si="304"/>
        <v>42636.868518518517</v>
      </c>
      <c r="W1765" s="12">
        <f t="shared" si="305"/>
        <v>42666.868518518517</v>
      </c>
      <c r="X1765" s="17" t="str">
        <f t="shared" si="306"/>
        <v>September</v>
      </c>
      <c r="Y1765" t="str">
        <f t="shared" si="307"/>
        <v>2016</v>
      </c>
    </row>
    <row r="1766" spans="1:25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297"/>
        <v>19.600000000000001</v>
      </c>
      <c r="P1766" s="8">
        <f t="shared" si="298"/>
        <v>55.282051282051285</v>
      </c>
      <c r="Q1766" t="str">
        <f t="shared" si="299"/>
        <v>photography</v>
      </c>
      <c r="R1766" t="str">
        <f t="shared" si="300"/>
        <v>photobooks</v>
      </c>
      <c r="S1766">
        <f t="shared" si="301"/>
        <v>22</v>
      </c>
      <c r="T1766">
        <f t="shared" si="302"/>
        <v>12</v>
      </c>
      <c r="U1766">
        <f t="shared" si="303"/>
        <v>10</v>
      </c>
      <c r="V1766" s="12">
        <f t="shared" si="304"/>
        <v>41825.485868055555</v>
      </c>
      <c r="W1766" s="12">
        <f t="shared" si="305"/>
        <v>41854.485868055555</v>
      </c>
      <c r="X1766" s="17" t="str">
        <f t="shared" si="306"/>
        <v>July</v>
      </c>
      <c r="Y1766" t="str">
        <f t="shared" si="307"/>
        <v>2014</v>
      </c>
    </row>
    <row r="1767" spans="1:25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297"/>
        <v>59.467839999999995</v>
      </c>
      <c r="P1767" s="8">
        <f t="shared" si="298"/>
        <v>72.16970873786407</v>
      </c>
      <c r="Q1767" t="str">
        <f t="shared" si="299"/>
        <v>photography</v>
      </c>
      <c r="R1767" t="str">
        <f t="shared" si="300"/>
        <v>photobooks</v>
      </c>
      <c r="S1767">
        <f t="shared" si="301"/>
        <v>22</v>
      </c>
      <c r="T1767">
        <f t="shared" si="302"/>
        <v>12</v>
      </c>
      <c r="U1767">
        <f t="shared" si="303"/>
        <v>10</v>
      </c>
      <c r="V1767" s="12">
        <f t="shared" si="304"/>
        <v>41834.980462962965</v>
      </c>
      <c r="W1767" s="12">
        <f t="shared" si="305"/>
        <v>41864.980462962965</v>
      </c>
      <c r="X1767" s="17" t="str">
        <f t="shared" si="306"/>
        <v>July</v>
      </c>
      <c r="Y1767" t="str">
        <f t="shared" si="307"/>
        <v>2014</v>
      </c>
    </row>
    <row r="1768" spans="1:25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297"/>
        <v>0</v>
      </c>
      <c r="P1768" s="8" t="e">
        <f t="shared" si="298"/>
        <v>#DIV/0!</v>
      </c>
      <c r="Q1768" t="str">
        <f t="shared" si="299"/>
        <v>photography</v>
      </c>
      <c r="R1768" t="str">
        <f t="shared" si="300"/>
        <v>photobooks</v>
      </c>
      <c r="S1768">
        <f t="shared" si="301"/>
        <v>22</v>
      </c>
      <c r="T1768">
        <f t="shared" si="302"/>
        <v>12</v>
      </c>
      <c r="U1768">
        <f t="shared" si="303"/>
        <v>10</v>
      </c>
      <c r="V1768" s="12">
        <f t="shared" si="304"/>
        <v>41855.859814814816</v>
      </c>
      <c r="W1768" s="12">
        <f t="shared" si="305"/>
        <v>41876.859814814816</v>
      </c>
      <c r="X1768" s="17" t="str">
        <f t="shared" si="306"/>
        <v>August</v>
      </c>
      <c r="Y1768" t="str">
        <f t="shared" si="307"/>
        <v>2014</v>
      </c>
    </row>
    <row r="1769" spans="1:25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297"/>
        <v>45.72</v>
      </c>
      <c r="P1769" s="8">
        <f t="shared" si="298"/>
        <v>58.615384615384613</v>
      </c>
      <c r="Q1769" t="str">
        <f t="shared" si="299"/>
        <v>photography</v>
      </c>
      <c r="R1769" t="str">
        <f t="shared" si="300"/>
        <v>photobooks</v>
      </c>
      <c r="S1769">
        <f t="shared" si="301"/>
        <v>22</v>
      </c>
      <c r="T1769">
        <f t="shared" si="302"/>
        <v>12</v>
      </c>
      <c r="U1769">
        <f t="shared" si="303"/>
        <v>10</v>
      </c>
      <c r="V1769" s="12">
        <f t="shared" si="304"/>
        <v>41824.658379629633</v>
      </c>
      <c r="W1769" s="12">
        <f t="shared" si="305"/>
        <v>41854.658379629633</v>
      </c>
      <c r="X1769" s="17" t="str">
        <f t="shared" si="306"/>
        <v>July</v>
      </c>
      <c r="Y1769" t="str">
        <f t="shared" si="307"/>
        <v>2014</v>
      </c>
    </row>
    <row r="1770" spans="1:25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297"/>
        <v>3.74</v>
      </c>
      <c r="P1770" s="8">
        <f t="shared" si="298"/>
        <v>12.466666666666667</v>
      </c>
      <c r="Q1770" t="str">
        <f t="shared" si="299"/>
        <v>photography</v>
      </c>
      <c r="R1770" t="str">
        <f t="shared" si="300"/>
        <v>photobooks</v>
      </c>
      <c r="S1770">
        <f t="shared" si="301"/>
        <v>22</v>
      </c>
      <c r="T1770">
        <f t="shared" si="302"/>
        <v>12</v>
      </c>
      <c r="U1770">
        <f t="shared" si="303"/>
        <v>10</v>
      </c>
      <c r="V1770" s="12">
        <f t="shared" si="304"/>
        <v>41849.560694444444</v>
      </c>
      <c r="W1770" s="12">
        <f t="shared" si="305"/>
        <v>41909.560694444444</v>
      </c>
      <c r="X1770" s="17" t="str">
        <f t="shared" si="306"/>
        <v>July</v>
      </c>
      <c r="Y1770" t="str">
        <f t="shared" si="307"/>
        <v>2014</v>
      </c>
    </row>
    <row r="1771" spans="1:25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297"/>
        <v>2.7025000000000001</v>
      </c>
      <c r="P1771" s="8">
        <f t="shared" si="298"/>
        <v>49.136363636363633</v>
      </c>
      <c r="Q1771" t="str">
        <f t="shared" si="299"/>
        <v>photography</v>
      </c>
      <c r="R1771" t="str">
        <f t="shared" si="300"/>
        <v>photobooks</v>
      </c>
      <c r="S1771">
        <f t="shared" si="301"/>
        <v>22</v>
      </c>
      <c r="T1771">
        <f t="shared" si="302"/>
        <v>12</v>
      </c>
      <c r="U1771">
        <f t="shared" si="303"/>
        <v>10</v>
      </c>
      <c r="V1771" s="12">
        <f t="shared" si="304"/>
        <v>41987.818969907406</v>
      </c>
      <c r="W1771" s="12">
        <f t="shared" si="305"/>
        <v>42017.818969907406</v>
      </c>
      <c r="X1771" s="17" t="str">
        <f t="shared" si="306"/>
        <v>December</v>
      </c>
      <c r="Y1771" t="str">
        <f t="shared" si="307"/>
        <v>2014</v>
      </c>
    </row>
    <row r="1772" spans="1:25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297"/>
        <v>56.51428571428572</v>
      </c>
      <c r="P1772" s="8">
        <f t="shared" si="298"/>
        <v>150.5</v>
      </c>
      <c r="Q1772" t="str">
        <f t="shared" si="299"/>
        <v>photography</v>
      </c>
      <c r="R1772" t="str">
        <f t="shared" si="300"/>
        <v>photobooks</v>
      </c>
      <c r="S1772">
        <f t="shared" si="301"/>
        <v>22</v>
      </c>
      <c r="T1772">
        <f t="shared" si="302"/>
        <v>12</v>
      </c>
      <c r="U1772">
        <f t="shared" si="303"/>
        <v>10</v>
      </c>
      <c r="V1772" s="12">
        <f t="shared" si="304"/>
        <v>41891.780023148152</v>
      </c>
      <c r="W1772" s="12">
        <f t="shared" si="305"/>
        <v>41926.780023148152</v>
      </c>
      <c r="X1772" s="17" t="str">
        <f t="shared" si="306"/>
        <v>September</v>
      </c>
      <c r="Y1772" t="str">
        <f t="shared" si="307"/>
        <v>2014</v>
      </c>
    </row>
    <row r="1773" spans="1:25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297"/>
        <v>21.30952380952381</v>
      </c>
      <c r="P1773" s="8">
        <f t="shared" si="298"/>
        <v>35.799999999999997</v>
      </c>
      <c r="Q1773" t="str">
        <f t="shared" si="299"/>
        <v>photography</v>
      </c>
      <c r="R1773" t="str">
        <f t="shared" si="300"/>
        <v>photobooks</v>
      </c>
      <c r="S1773">
        <f t="shared" si="301"/>
        <v>22</v>
      </c>
      <c r="T1773">
        <f t="shared" si="302"/>
        <v>12</v>
      </c>
      <c r="U1773">
        <f t="shared" si="303"/>
        <v>10</v>
      </c>
      <c r="V1773" s="12">
        <f t="shared" si="304"/>
        <v>41905.979629629634</v>
      </c>
      <c r="W1773" s="12">
        <f t="shared" si="305"/>
        <v>41935.979629629634</v>
      </c>
      <c r="X1773" s="17" t="str">
        <f t="shared" si="306"/>
        <v>September</v>
      </c>
      <c r="Y1773" t="str">
        <f t="shared" si="307"/>
        <v>2014</v>
      </c>
    </row>
    <row r="1774" spans="1:25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297"/>
        <v>15.6</v>
      </c>
      <c r="P1774" s="8">
        <f t="shared" si="298"/>
        <v>45.157894736842103</v>
      </c>
      <c r="Q1774" t="str">
        <f t="shared" si="299"/>
        <v>photography</v>
      </c>
      <c r="R1774" t="str">
        <f t="shared" si="300"/>
        <v>photobooks</v>
      </c>
      <c r="S1774">
        <f t="shared" si="301"/>
        <v>22</v>
      </c>
      <c r="T1774">
        <f t="shared" si="302"/>
        <v>12</v>
      </c>
      <c r="U1774">
        <f t="shared" si="303"/>
        <v>10</v>
      </c>
      <c r="V1774" s="12">
        <f t="shared" si="304"/>
        <v>41766.718009259261</v>
      </c>
      <c r="W1774" s="12">
        <f t="shared" si="305"/>
        <v>41826.718009259261</v>
      </c>
      <c r="X1774" s="17" t="str">
        <f t="shared" si="306"/>
        <v>May</v>
      </c>
      <c r="Y1774" t="str">
        <f t="shared" si="307"/>
        <v>2014</v>
      </c>
    </row>
    <row r="1775" spans="1:25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297"/>
        <v>6.2566666666666677</v>
      </c>
      <c r="P1775" s="8">
        <f t="shared" si="298"/>
        <v>98.78947368421052</v>
      </c>
      <c r="Q1775" t="str">
        <f t="shared" si="299"/>
        <v>photography</v>
      </c>
      <c r="R1775" t="str">
        <f t="shared" si="300"/>
        <v>photobooks</v>
      </c>
      <c r="S1775">
        <f t="shared" si="301"/>
        <v>22</v>
      </c>
      <c r="T1775">
        <f t="shared" si="302"/>
        <v>12</v>
      </c>
      <c r="U1775">
        <f t="shared" si="303"/>
        <v>10</v>
      </c>
      <c r="V1775" s="12">
        <f t="shared" si="304"/>
        <v>41978.760393518518</v>
      </c>
      <c r="W1775" s="12">
        <f t="shared" si="305"/>
        <v>42023.760393518518</v>
      </c>
      <c r="X1775" s="17" t="str">
        <f t="shared" si="306"/>
        <v>December</v>
      </c>
      <c r="Y1775" t="str">
        <f t="shared" si="307"/>
        <v>2014</v>
      </c>
    </row>
    <row r="1776" spans="1:25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297"/>
        <v>45.92</v>
      </c>
      <c r="P1776" s="8">
        <f t="shared" si="298"/>
        <v>88.307692307692307</v>
      </c>
      <c r="Q1776" t="str">
        <f t="shared" si="299"/>
        <v>photography</v>
      </c>
      <c r="R1776" t="str">
        <f t="shared" si="300"/>
        <v>photobooks</v>
      </c>
      <c r="S1776">
        <f t="shared" si="301"/>
        <v>22</v>
      </c>
      <c r="T1776">
        <f t="shared" si="302"/>
        <v>12</v>
      </c>
      <c r="U1776">
        <f t="shared" si="303"/>
        <v>10</v>
      </c>
      <c r="V1776" s="12">
        <f t="shared" si="304"/>
        <v>41930.218657407408</v>
      </c>
      <c r="W1776" s="12">
        <f t="shared" si="305"/>
        <v>41972.624305555553</v>
      </c>
      <c r="X1776" s="17" t="str">
        <f t="shared" si="306"/>
        <v>October</v>
      </c>
      <c r="Y1776" t="str">
        <f t="shared" si="307"/>
        <v>2014</v>
      </c>
    </row>
    <row r="1777" spans="1:25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297"/>
        <v>65.101538461538468</v>
      </c>
      <c r="P1777" s="8">
        <f t="shared" si="298"/>
        <v>170.62903225806451</v>
      </c>
      <c r="Q1777" t="str">
        <f t="shared" si="299"/>
        <v>photography</v>
      </c>
      <c r="R1777" t="str">
        <f t="shared" si="300"/>
        <v>photobooks</v>
      </c>
      <c r="S1777">
        <f t="shared" si="301"/>
        <v>22</v>
      </c>
      <c r="T1777">
        <f t="shared" si="302"/>
        <v>12</v>
      </c>
      <c r="U1777">
        <f t="shared" si="303"/>
        <v>10</v>
      </c>
      <c r="V1777" s="12">
        <f t="shared" si="304"/>
        <v>41891.976388888892</v>
      </c>
      <c r="W1777" s="12">
        <f t="shared" si="305"/>
        <v>41936.976388888892</v>
      </c>
      <c r="X1777" s="17" t="str">
        <f t="shared" si="306"/>
        <v>September</v>
      </c>
      <c r="Y1777" t="str">
        <f t="shared" si="307"/>
        <v>2014</v>
      </c>
    </row>
    <row r="1778" spans="1:25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297"/>
        <v>6.7</v>
      </c>
      <c r="P1778" s="8">
        <f t="shared" si="298"/>
        <v>83.75</v>
      </c>
      <c r="Q1778" t="str">
        <f t="shared" si="299"/>
        <v>photography</v>
      </c>
      <c r="R1778" t="str">
        <f t="shared" si="300"/>
        <v>photobooks</v>
      </c>
      <c r="S1778">
        <f t="shared" si="301"/>
        <v>22</v>
      </c>
      <c r="T1778">
        <f t="shared" si="302"/>
        <v>12</v>
      </c>
      <c r="U1778">
        <f t="shared" si="303"/>
        <v>10</v>
      </c>
      <c r="V1778" s="12">
        <f t="shared" si="304"/>
        <v>41905.95684027778</v>
      </c>
      <c r="W1778" s="12">
        <f t="shared" si="305"/>
        <v>41941.95684027778</v>
      </c>
      <c r="X1778" s="17" t="str">
        <f t="shared" si="306"/>
        <v>September</v>
      </c>
      <c r="Y1778" t="str">
        <f t="shared" si="307"/>
        <v>2014</v>
      </c>
    </row>
    <row r="1779" spans="1:25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297"/>
        <v>13.5625</v>
      </c>
      <c r="P1779" s="8">
        <f t="shared" si="298"/>
        <v>65.099999999999994</v>
      </c>
      <c r="Q1779" t="str">
        <f t="shared" si="299"/>
        <v>photography</v>
      </c>
      <c r="R1779" t="str">
        <f t="shared" si="300"/>
        <v>photobooks</v>
      </c>
      <c r="S1779">
        <f t="shared" si="301"/>
        <v>22</v>
      </c>
      <c r="T1779">
        <f t="shared" si="302"/>
        <v>12</v>
      </c>
      <c r="U1779">
        <f t="shared" si="303"/>
        <v>10</v>
      </c>
      <c r="V1779" s="12">
        <f t="shared" si="304"/>
        <v>42025.357094907406</v>
      </c>
      <c r="W1779" s="12">
        <f t="shared" si="305"/>
        <v>42055.357094907406</v>
      </c>
      <c r="X1779" s="17" t="str">
        <f t="shared" si="306"/>
        <v>January</v>
      </c>
      <c r="Y1779" t="str">
        <f t="shared" si="307"/>
        <v>2015</v>
      </c>
    </row>
    <row r="1780" spans="1:25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297"/>
        <v>1.9900000000000002</v>
      </c>
      <c r="P1780" s="8">
        <f t="shared" si="298"/>
        <v>66.333333333333329</v>
      </c>
      <c r="Q1780" t="str">
        <f t="shared" si="299"/>
        <v>photography</v>
      </c>
      <c r="R1780" t="str">
        <f t="shared" si="300"/>
        <v>photobooks</v>
      </c>
      <c r="S1780">
        <f t="shared" si="301"/>
        <v>22</v>
      </c>
      <c r="T1780">
        <f t="shared" si="302"/>
        <v>12</v>
      </c>
      <c r="U1780">
        <f t="shared" si="303"/>
        <v>10</v>
      </c>
      <c r="V1780" s="12">
        <f t="shared" si="304"/>
        <v>42045.86336805555</v>
      </c>
      <c r="W1780" s="12">
        <f t="shared" si="305"/>
        <v>42090.821701388893</v>
      </c>
      <c r="X1780" s="17" t="str">
        <f t="shared" si="306"/>
        <v>February</v>
      </c>
      <c r="Y1780" t="str">
        <f t="shared" si="307"/>
        <v>2015</v>
      </c>
    </row>
    <row r="1781" spans="1:25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297"/>
        <v>36.236363636363642</v>
      </c>
      <c r="P1781" s="8">
        <f t="shared" si="298"/>
        <v>104.89473684210526</v>
      </c>
      <c r="Q1781" t="str">
        <f t="shared" si="299"/>
        <v>photography</v>
      </c>
      <c r="R1781" t="str">
        <f t="shared" si="300"/>
        <v>photobooks</v>
      </c>
      <c r="S1781">
        <f t="shared" si="301"/>
        <v>22</v>
      </c>
      <c r="T1781">
        <f t="shared" si="302"/>
        <v>12</v>
      </c>
      <c r="U1781">
        <f t="shared" si="303"/>
        <v>10</v>
      </c>
      <c r="V1781" s="12">
        <f t="shared" si="304"/>
        <v>42585.691898148143</v>
      </c>
      <c r="W1781" s="12">
        <f t="shared" si="305"/>
        <v>42615.691898148143</v>
      </c>
      <c r="X1781" s="17" t="str">
        <f t="shared" si="306"/>
        <v>August</v>
      </c>
      <c r="Y1781" t="str">
        <f t="shared" si="307"/>
        <v>2016</v>
      </c>
    </row>
    <row r="1782" spans="1:25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297"/>
        <v>39.743333333333339</v>
      </c>
      <c r="P1782" s="8">
        <f t="shared" si="298"/>
        <v>78.440789473684205</v>
      </c>
      <c r="Q1782" t="str">
        <f t="shared" si="299"/>
        <v>photography</v>
      </c>
      <c r="R1782" t="str">
        <f t="shared" si="300"/>
        <v>photobooks</v>
      </c>
      <c r="S1782">
        <f t="shared" si="301"/>
        <v>22</v>
      </c>
      <c r="T1782">
        <f t="shared" si="302"/>
        <v>12</v>
      </c>
      <c r="U1782">
        <f t="shared" si="303"/>
        <v>10</v>
      </c>
      <c r="V1782" s="12">
        <f t="shared" si="304"/>
        <v>42493.600810185191</v>
      </c>
      <c r="W1782" s="12">
        <f t="shared" si="305"/>
        <v>42553.600810185191</v>
      </c>
      <c r="X1782" s="17" t="str">
        <f t="shared" si="306"/>
        <v>May</v>
      </c>
      <c r="Y1782" t="str">
        <f t="shared" si="307"/>
        <v>2016</v>
      </c>
    </row>
    <row r="1783" spans="1:25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297"/>
        <v>25.763636363636365</v>
      </c>
      <c r="P1783" s="8">
        <f t="shared" si="298"/>
        <v>59.041666666666664</v>
      </c>
      <c r="Q1783" t="str">
        <f t="shared" si="299"/>
        <v>photography</v>
      </c>
      <c r="R1783" t="str">
        <f t="shared" si="300"/>
        <v>photobooks</v>
      </c>
      <c r="S1783">
        <f t="shared" si="301"/>
        <v>22</v>
      </c>
      <c r="T1783">
        <f t="shared" si="302"/>
        <v>12</v>
      </c>
      <c r="U1783">
        <f t="shared" si="303"/>
        <v>10</v>
      </c>
      <c r="V1783" s="12">
        <f t="shared" si="304"/>
        <v>42597.617418981477</v>
      </c>
      <c r="W1783" s="12">
        <f t="shared" si="305"/>
        <v>42628.617418981477</v>
      </c>
      <c r="X1783" s="17" t="str">
        <f t="shared" si="306"/>
        <v>August</v>
      </c>
      <c r="Y1783" t="str">
        <f t="shared" si="307"/>
        <v>2016</v>
      </c>
    </row>
    <row r="1784" spans="1:25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297"/>
        <v>15.491428571428573</v>
      </c>
      <c r="P1784" s="8">
        <f t="shared" si="298"/>
        <v>71.34210526315789</v>
      </c>
      <c r="Q1784" t="str">
        <f t="shared" si="299"/>
        <v>photography</v>
      </c>
      <c r="R1784" t="str">
        <f t="shared" si="300"/>
        <v>photobooks</v>
      </c>
      <c r="S1784">
        <f t="shared" si="301"/>
        <v>22</v>
      </c>
      <c r="T1784">
        <f t="shared" si="302"/>
        <v>12</v>
      </c>
      <c r="U1784">
        <f t="shared" si="303"/>
        <v>10</v>
      </c>
      <c r="V1784" s="12">
        <f t="shared" si="304"/>
        <v>42388.575104166666</v>
      </c>
      <c r="W1784" s="12">
        <f t="shared" si="305"/>
        <v>42421.575104166666</v>
      </c>
      <c r="X1784" s="17" t="str">
        <f t="shared" si="306"/>
        <v>January</v>
      </c>
      <c r="Y1784" t="str">
        <f t="shared" si="307"/>
        <v>2016</v>
      </c>
    </row>
    <row r="1785" spans="1:25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297"/>
        <v>23.692499999999999</v>
      </c>
      <c r="P1785" s="8">
        <f t="shared" si="298"/>
        <v>51.227027027027027</v>
      </c>
      <c r="Q1785" t="str">
        <f t="shared" si="299"/>
        <v>photography</v>
      </c>
      <c r="R1785" t="str">
        <f t="shared" si="300"/>
        <v>photobooks</v>
      </c>
      <c r="S1785">
        <f t="shared" si="301"/>
        <v>22</v>
      </c>
      <c r="T1785">
        <f t="shared" si="302"/>
        <v>12</v>
      </c>
      <c r="U1785">
        <f t="shared" si="303"/>
        <v>10</v>
      </c>
      <c r="V1785" s="12">
        <f t="shared" si="304"/>
        <v>42115.949976851851</v>
      </c>
      <c r="W1785" s="12">
        <f t="shared" si="305"/>
        <v>42145.949976851851</v>
      </c>
      <c r="X1785" s="17" t="str">
        <f t="shared" si="306"/>
        <v>April</v>
      </c>
      <c r="Y1785" t="str">
        <f t="shared" si="307"/>
        <v>2015</v>
      </c>
    </row>
    <row r="1786" spans="1:25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297"/>
        <v>39.76</v>
      </c>
      <c r="P1786" s="8">
        <f t="shared" si="298"/>
        <v>60.242424242424242</v>
      </c>
      <c r="Q1786" t="str">
        <f t="shared" si="299"/>
        <v>photography</v>
      </c>
      <c r="R1786" t="str">
        <f t="shared" si="300"/>
        <v>photobooks</v>
      </c>
      <c r="S1786">
        <f t="shared" si="301"/>
        <v>22</v>
      </c>
      <c r="T1786">
        <f t="shared" si="302"/>
        <v>12</v>
      </c>
      <c r="U1786">
        <f t="shared" si="303"/>
        <v>10</v>
      </c>
      <c r="V1786" s="12">
        <f t="shared" si="304"/>
        <v>42003.655555555553</v>
      </c>
      <c r="W1786" s="12">
        <f t="shared" si="305"/>
        <v>42035.142361111109</v>
      </c>
      <c r="X1786" s="17" t="str">
        <f t="shared" si="306"/>
        <v>December</v>
      </c>
      <c r="Y1786" t="str">
        <f t="shared" si="307"/>
        <v>2014</v>
      </c>
    </row>
    <row r="1787" spans="1:25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297"/>
        <v>20.220833333333331</v>
      </c>
      <c r="P1787" s="8">
        <f t="shared" si="298"/>
        <v>44.935185185185183</v>
      </c>
      <c r="Q1787" t="str">
        <f t="shared" si="299"/>
        <v>photography</v>
      </c>
      <c r="R1787" t="str">
        <f t="shared" si="300"/>
        <v>photobooks</v>
      </c>
      <c r="S1787">
        <f t="shared" si="301"/>
        <v>22</v>
      </c>
      <c r="T1787">
        <f t="shared" si="302"/>
        <v>12</v>
      </c>
      <c r="U1787">
        <f t="shared" si="303"/>
        <v>10</v>
      </c>
      <c r="V1787" s="12">
        <f t="shared" si="304"/>
        <v>41897.134895833333</v>
      </c>
      <c r="W1787" s="12">
        <f t="shared" si="305"/>
        <v>41928</v>
      </c>
      <c r="X1787" s="17" t="str">
        <f t="shared" si="306"/>
        <v>September</v>
      </c>
      <c r="Y1787" t="str">
        <f t="shared" si="307"/>
        <v>2014</v>
      </c>
    </row>
    <row r="1788" spans="1:25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297"/>
        <v>47.631578947368418</v>
      </c>
      <c r="P1788" s="8">
        <f t="shared" si="298"/>
        <v>31.206896551724139</v>
      </c>
      <c r="Q1788" t="str">
        <f t="shared" si="299"/>
        <v>photography</v>
      </c>
      <c r="R1788" t="str">
        <f t="shared" si="300"/>
        <v>photobooks</v>
      </c>
      <c r="S1788">
        <f t="shared" si="301"/>
        <v>22</v>
      </c>
      <c r="T1788">
        <f t="shared" si="302"/>
        <v>12</v>
      </c>
      <c r="U1788">
        <f t="shared" si="303"/>
        <v>10</v>
      </c>
      <c r="V1788" s="12">
        <f t="shared" si="304"/>
        <v>41958.550659722227</v>
      </c>
      <c r="W1788" s="12">
        <f t="shared" si="305"/>
        <v>41988.550659722227</v>
      </c>
      <c r="X1788" s="17" t="str">
        <f t="shared" si="306"/>
        <v>November</v>
      </c>
      <c r="Y1788" t="str">
        <f t="shared" si="307"/>
        <v>2014</v>
      </c>
    </row>
    <row r="1789" spans="1:25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297"/>
        <v>15.329999999999998</v>
      </c>
      <c r="P1789" s="8">
        <f t="shared" si="298"/>
        <v>63.875</v>
      </c>
      <c r="Q1789" t="str">
        <f t="shared" si="299"/>
        <v>photography</v>
      </c>
      <c r="R1789" t="str">
        <f t="shared" si="300"/>
        <v>photobooks</v>
      </c>
      <c r="S1789">
        <f t="shared" si="301"/>
        <v>22</v>
      </c>
      <c r="T1789">
        <f t="shared" si="302"/>
        <v>12</v>
      </c>
      <c r="U1789">
        <f t="shared" si="303"/>
        <v>10</v>
      </c>
      <c r="V1789" s="12">
        <f t="shared" si="304"/>
        <v>42068.65552083333</v>
      </c>
      <c r="W1789" s="12">
        <f t="shared" si="305"/>
        <v>42098.613854166666</v>
      </c>
      <c r="X1789" s="17" t="str">
        <f t="shared" si="306"/>
        <v>March</v>
      </c>
      <c r="Y1789" t="str">
        <f t="shared" si="307"/>
        <v>2015</v>
      </c>
    </row>
    <row r="1790" spans="1:25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297"/>
        <v>1.3818181818181818</v>
      </c>
      <c r="P1790" s="8">
        <f t="shared" si="298"/>
        <v>19</v>
      </c>
      <c r="Q1790" t="str">
        <f t="shared" si="299"/>
        <v>photography</v>
      </c>
      <c r="R1790" t="str">
        <f t="shared" si="300"/>
        <v>photobooks</v>
      </c>
      <c r="S1790">
        <f t="shared" si="301"/>
        <v>22</v>
      </c>
      <c r="T1790">
        <f t="shared" si="302"/>
        <v>12</v>
      </c>
      <c r="U1790">
        <f t="shared" si="303"/>
        <v>10</v>
      </c>
      <c r="V1790" s="12">
        <f t="shared" si="304"/>
        <v>41913.94840277778</v>
      </c>
      <c r="W1790" s="12">
        <f t="shared" si="305"/>
        <v>41943.94840277778</v>
      </c>
      <c r="X1790" s="17" t="str">
        <f t="shared" si="306"/>
        <v>October</v>
      </c>
      <c r="Y1790" t="str">
        <f t="shared" si="307"/>
        <v>2014</v>
      </c>
    </row>
    <row r="1791" spans="1:25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297"/>
        <v>0.5</v>
      </c>
      <c r="P1791" s="8">
        <f t="shared" si="298"/>
        <v>10</v>
      </c>
      <c r="Q1791" t="str">
        <f t="shared" si="299"/>
        <v>photography</v>
      </c>
      <c r="R1791" t="str">
        <f t="shared" si="300"/>
        <v>photobooks</v>
      </c>
      <c r="S1791">
        <f t="shared" si="301"/>
        <v>22</v>
      </c>
      <c r="T1791">
        <f t="shared" si="302"/>
        <v>12</v>
      </c>
      <c r="U1791">
        <f t="shared" si="303"/>
        <v>10</v>
      </c>
      <c r="V1791" s="12">
        <f t="shared" si="304"/>
        <v>41956.250034722223</v>
      </c>
      <c r="W1791" s="12">
        <f t="shared" si="305"/>
        <v>42016.250034722223</v>
      </c>
      <c r="X1791" s="17" t="str">
        <f t="shared" si="306"/>
        <v>November</v>
      </c>
      <c r="Y1791" t="str">
        <f t="shared" si="307"/>
        <v>2014</v>
      </c>
    </row>
    <row r="1792" spans="1:25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297"/>
        <v>4.957575757575758</v>
      </c>
      <c r="P1792" s="8">
        <f t="shared" si="298"/>
        <v>109.06666666666666</v>
      </c>
      <c r="Q1792" t="str">
        <f t="shared" si="299"/>
        <v>photography</v>
      </c>
      <c r="R1792" t="str">
        <f t="shared" si="300"/>
        <v>photobooks</v>
      </c>
      <c r="S1792">
        <f t="shared" si="301"/>
        <v>22</v>
      </c>
      <c r="T1792">
        <f t="shared" si="302"/>
        <v>12</v>
      </c>
      <c r="U1792">
        <f t="shared" si="303"/>
        <v>10</v>
      </c>
      <c r="V1792" s="12">
        <f t="shared" si="304"/>
        <v>42010.674513888895</v>
      </c>
      <c r="W1792" s="12">
        <f t="shared" si="305"/>
        <v>42040.674513888895</v>
      </c>
      <c r="X1792" s="17" t="str">
        <f t="shared" si="306"/>
        <v>January</v>
      </c>
      <c r="Y1792" t="str">
        <f t="shared" si="307"/>
        <v>2015</v>
      </c>
    </row>
    <row r="1793" spans="1:25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297"/>
        <v>3.5666666666666664</v>
      </c>
      <c r="P1793" s="8">
        <f t="shared" si="298"/>
        <v>26.75</v>
      </c>
      <c r="Q1793" t="str">
        <f t="shared" si="299"/>
        <v>photography</v>
      </c>
      <c r="R1793" t="str">
        <f t="shared" si="300"/>
        <v>photobooks</v>
      </c>
      <c r="S1793">
        <f t="shared" si="301"/>
        <v>22</v>
      </c>
      <c r="T1793">
        <f t="shared" si="302"/>
        <v>12</v>
      </c>
      <c r="U1793">
        <f t="shared" si="303"/>
        <v>10</v>
      </c>
      <c r="V1793" s="12">
        <f t="shared" si="304"/>
        <v>41973.740335648152</v>
      </c>
      <c r="W1793" s="12">
        <f t="shared" si="305"/>
        <v>42033.740335648152</v>
      </c>
      <c r="X1793" s="17" t="str">
        <f t="shared" si="306"/>
        <v>November</v>
      </c>
      <c r="Y1793" t="str">
        <f t="shared" si="307"/>
        <v>2014</v>
      </c>
    </row>
    <row r="1794" spans="1:25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308">E1794/D1794*100</f>
        <v>61.124000000000002</v>
      </c>
      <c r="P1794" s="8">
        <f t="shared" ref="P1794:P1857" si="309">E1794/L1794</f>
        <v>109.93525179856115</v>
      </c>
      <c r="Q1794" t="str">
        <f t="shared" ref="Q1794:Q1857" si="310">LEFT(N1794,T1794-1)</f>
        <v>photography</v>
      </c>
      <c r="R1794" t="str">
        <f t="shared" ref="R1794:R1857" si="311">RIGHT(N1794,U1794)</f>
        <v>photobooks</v>
      </c>
      <c r="S1794">
        <f t="shared" ref="S1794:S1857" si="312">LEN(N1794)</f>
        <v>22</v>
      </c>
      <c r="T1794">
        <f t="shared" ref="T1794:T1857" si="313">FIND("/",N1794)</f>
        <v>12</v>
      </c>
      <c r="U1794">
        <f t="shared" ref="U1794:U1857" si="314">S1794-T1794</f>
        <v>10</v>
      </c>
      <c r="V1794" s="12">
        <f t="shared" ref="V1794:V1857" si="315">(((J1794/60)/60)/24)+DATE(1970,1,1)</f>
        <v>42189.031041666662</v>
      </c>
      <c r="W1794" s="12">
        <f t="shared" ref="W1794:W1857" si="316">(((I1794/60)/60)/24)+DATE(1970,1,1)</f>
        <v>42226.290972222225</v>
      </c>
      <c r="X1794" s="17" t="str">
        <f t="shared" ref="X1794:X1857" si="317">TEXT(V1794,"mmmm")</f>
        <v>July</v>
      </c>
      <c r="Y1794" t="str">
        <f t="shared" ref="Y1794:Y1857" si="318">TEXT(V1794,"yyyy")</f>
        <v>2015</v>
      </c>
    </row>
    <row r="1795" spans="1:25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308"/>
        <v>1.3333333333333335</v>
      </c>
      <c r="P1795" s="8">
        <f t="shared" si="309"/>
        <v>20</v>
      </c>
      <c r="Q1795" t="str">
        <f t="shared" si="310"/>
        <v>photography</v>
      </c>
      <c r="R1795" t="str">
        <f t="shared" si="311"/>
        <v>photobooks</v>
      </c>
      <c r="S1795">
        <f t="shared" si="312"/>
        <v>22</v>
      </c>
      <c r="T1795">
        <f t="shared" si="313"/>
        <v>12</v>
      </c>
      <c r="U1795">
        <f t="shared" si="314"/>
        <v>10</v>
      </c>
      <c r="V1795" s="12">
        <f t="shared" si="315"/>
        <v>41940.89166666667</v>
      </c>
      <c r="W1795" s="12">
        <f t="shared" si="316"/>
        <v>41970.933333333334</v>
      </c>
      <c r="X1795" s="17" t="str">
        <f t="shared" si="317"/>
        <v>October</v>
      </c>
      <c r="Y1795" t="str">
        <f t="shared" si="318"/>
        <v>2014</v>
      </c>
    </row>
    <row r="1796" spans="1:25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308"/>
        <v>11.077777777777778</v>
      </c>
      <c r="P1796" s="8">
        <f t="shared" si="309"/>
        <v>55.388888888888886</v>
      </c>
      <c r="Q1796" t="str">
        <f t="shared" si="310"/>
        <v>photography</v>
      </c>
      <c r="R1796" t="str">
        <f t="shared" si="311"/>
        <v>photobooks</v>
      </c>
      <c r="S1796">
        <f t="shared" si="312"/>
        <v>22</v>
      </c>
      <c r="T1796">
        <f t="shared" si="313"/>
        <v>12</v>
      </c>
      <c r="U1796">
        <f t="shared" si="314"/>
        <v>10</v>
      </c>
      <c r="V1796" s="12">
        <f t="shared" si="315"/>
        <v>42011.551180555558</v>
      </c>
      <c r="W1796" s="12">
        <f t="shared" si="316"/>
        <v>42046.551180555558</v>
      </c>
      <c r="X1796" s="17" t="str">
        <f t="shared" si="317"/>
        <v>January</v>
      </c>
      <c r="Y1796" t="str">
        <f t="shared" si="318"/>
        <v>2015</v>
      </c>
    </row>
    <row r="1797" spans="1:25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308"/>
        <v>38.735714285714288</v>
      </c>
      <c r="P1797" s="8">
        <f t="shared" si="309"/>
        <v>133.90123456790124</v>
      </c>
      <c r="Q1797" t="str">
        <f t="shared" si="310"/>
        <v>photography</v>
      </c>
      <c r="R1797" t="str">
        <f t="shared" si="311"/>
        <v>photobooks</v>
      </c>
      <c r="S1797">
        <f t="shared" si="312"/>
        <v>22</v>
      </c>
      <c r="T1797">
        <f t="shared" si="313"/>
        <v>12</v>
      </c>
      <c r="U1797">
        <f t="shared" si="314"/>
        <v>10</v>
      </c>
      <c r="V1797" s="12">
        <f t="shared" si="315"/>
        <v>42628.288668981477</v>
      </c>
      <c r="W1797" s="12">
        <f t="shared" si="316"/>
        <v>42657.666666666672</v>
      </c>
      <c r="X1797" s="17" t="str">
        <f t="shared" si="317"/>
        <v>September</v>
      </c>
      <c r="Y1797" t="str">
        <f t="shared" si="318"/>
        <v>2016</v>
      </c>
    </row>
    <row r="1798" spans="1:25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308"/>
        <v>22.05263157894737</v>
      </c>
      <c r="P1798" s="8">
        <f t="shared" si="309"/>
        <v>48.720930232558139</v>
      </c>
      <c r="Q1798" t="str">
        <f t="shared" si="310"/>
        <v>photography</v>
      </c>
      <c r="R1798" t="str">
        <f t="shared" si="311"/>
        <v>photobooks</v>
      </c>
      <c r="S1798">
        <f t="shared" si="312"/>
        <v>22</v>
      </c>
      <c r="T1798">
        <f t="shared" si="313"/>
        <v>12</v>
      </c>
      <c r="U1798">
        <f t="shared" si="314"/>
        <v>10</v>
      </c>
      <c r="V1798" s="12">
        <f t="shared" si="315"/>
        <v>42515.439421296294</v>
      </c>
      <c r="W1798" s="12">
        <f t="shared" si="316"/>
        <v>42575.439421296294</v>
      </c>
      <c r="X1798" s="17" t="str">
        <f t="shared" si="317"/>
        <v>May</v>
      </c>
      <c r="Y1798" t="str">
        <f t="shared" si="318"/>
        <v>2016</v>
      </c>
    </row>
    <row r="1799" spans="1:25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308"/>
        <v>67.55</v>
      </c>
      <c r="P1799" s="8">
        <f t="shared" si="309"/>
        <v>48.25</v>
      </c>
      <c r="Q1799" t="str">
        <f t="shared" si="310"/>
        <v>photography</v>
      </c>
      <c r="R1799" t="str">
        <f t="shared" si="311"/>
        <v>photobooks</v>
      </c>
      <c r="S1799">
        <f t="shared" si="312"/>
        <v>22</v>
      </c>
      <c r="T1799">
        <f t="shared" si="313"/>
        <v>12</v>
      </c>
      <c r="U1799">
        <f t="shared" si="314"/>
        <v>10</v>
      </c>
      <c r="V1799" s="12">
        <f t="shared" si="315"/>
        <v>42689.56931712963</v>
      </c>
      <c r="W1799" s="12">
        <f t="shared" si="316"/>
        <v>42719.56931712963</v>
      </c>
      <c r="X1799" s="17" t="str">
        <f t="shared" si="317"/>
        <v>November</v>
      </c>
      <c r="Y1799" t="str">
        <f t="shared" si="318"/>
        <v>2016</v>
      </c>
    </row>
    <row r="1800" spans="1:25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308"/>
        <v>13.637499999999999</v>
      </c>
      <c r="P1800" s="8">
        <f t="shared" si="309"/>
        <v>58.972972972972975</v>
      </c>
      <c r="Q1800" t="str">
        <f t="shared" si="310"/>
        <v>photography</v>
      </c>
      <c r="R1800" t="str">
        <f t="shared" si="311"/>
        <v>photobooks</v>
      </c>
      <c r="S1800">
        <f t="shared" si="312"/>
        <v>22</v>
      </c>
      <c r="T1800">
        <f t="shared" si="313"/>
        <v>12</v>
      </c>
      <c r="U1800">
        <f t="shared" si="314"/>
        <v>10</v>
      </c>
      <c r="V1800" s="12">
        <f t="shared" si="315"/>
        <v>42344.32677083333</v>
      </c>
      <c r="W1800" s="12">
        <f t="shared" si="316"/>
        <v>42404.32677083333</v>
      </c>
      <c r="X1800" s="17" t="str">
        <f t="shared" si="317"/>
        <v>December</v>
      </c>
      <c r="Y1800" t="str">
        <f t="shared" si="318"/>
        <v>2015</v>
      </c>
    </row>
    <row r="1801" spans="1:25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308"/>
        <v>1.7457500000000001</v>
      </c>
      <c r="P1801" s="8">
        <f t="shared" si="309"/>
        <v>11.638333333333334</v>
      </c>
      <c r="Q1801" t="str">
        <f t="shared" si="310"/>
        <v>photography</v>
      </c>
      <c r="R1801" t="str">
        <f t="shared" si="311"/>
        <v>photobooks</v>
      </c>
      <c r="S1801">
        <f t="shared" si="312"/>
        <v>22</v>
      </c>
      <c r="T1801">
        <f t="shared" si="313"/>
        <v>12</v>
      </c>
      <c r="U1801">
        <f t="shared" si="314"/>
        <v>10</v>
      </c>
      <c r="V1801" s="12">
        <f t="shared" si="315"/>
        <v>41934.842685185184</v>
      </c>
      <c r="W1801" s="12">
        <f t="shared" si="316"/>
        <v>41954.884351851855</v>
      </c>
      <c r="X1801" s="17" t="str">
        <f t="shared" si="317"/>
        <v>October</v>
      </c>
      <c r="Y1801" t="str">
        <f t="shared" si="318"/>
        <v>2014</v>
      </c>
    </row>
    <row r="1802" spans="1:25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308"/>
        <v>20.44963251188932</v>
      </c>
      <c r="P1802" s="8">
        <f t="shared" si="309"/>
        <v>83.716814159292042</v>
      </c>
      <c r="Q1802" t="str">
        <f t="shared" si="310"/>
        <v>photography</v>
      </c>
      <c r="R1802" t="str">
        <f t="shared" si="311"/>
        <v>photobooks</v>
      </c>
      <c r="S1802">
        <f t="shared" si="312"/>
        <v>22</v>
      </c>
      <c r="T1802">
        <f t="shared" si="313"/>
        <v>12</v>
      </c>
      <c r="U1802">
        <f t="shared" si="314"/>
        <v>10</v>
      </c>
      <c r="V1802" s="12">
        <f t="shared" si="315"/>
        <v>42623.606134259258</v>
      </c>
      <c r="W1802" s="12">
        <f t="shared" si="316"/>
        <v>42653.606134259258</v>
      </c>
      <c r="X1802" s="17" t="str">
        <f t="shared" si="317"/>
        <v>September</v>
      </c>
      <c r="Y1802" t="str">
        <f t="shared" si="318"/>
        <v>2016</v>
      </c>
    </row>
    <row r="1803" spans="1:25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308"/>
        <v>13.852941176470587</v>
      </c>
      <c r="P1803" s="8">
        <f t="shared" si="309"/>
        <v>63.648648648648646</v>
      </c>
      <c r="Q1803" t="str">
        <f t="shared" si="310"/>
        <v>photography</v>
      </c>
      <c r="R1803" t="str">
        <f t="shared" si="311"/>
        <v>photobooks</v>
      </c>
      <c r="S1803">
        <f t="shared" si="312"/>
        <v>22</v>
      </c>
      <c r="T1803">
        <f t="shared" si="313"/>
        <v>12</v>
      </c>
      <c r="U1803">
        <f t="shared" si="314"/>
        <v>10</v>
      </c>
      <c r="V1803" s="12">
        <f t="shared" si="315"/>
        <v>42321.660509259258</v>
      </c>
      <c r="W1803" s="12">
        <f t="shared" si="316"/>
        <v>42353.506944444445</v>
      </c>
      <c r="X1803" s="17" t="str">
        <f t="shared" si="317"/>
        <v>November</v>
      </c>
      <c r="Y1803" t="str">
        <f t="shared" si="318"/>
        <v>2015</v>
      </c>
    </row>
    <row r="1804" spans="1:25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308"/>
        <v>48.485714285714288</v>
      </c>
      <c r="P1804" s="8">
        <f t="shared" si="309"/>
        <v>94.277777777777771</v>
      </c>
      <c r="Q1804" t="str">
        <f t="shared" si="310"/>
        <v>photography</v>
      </c>
      <c r="R1804" t="str">
        <f t="shared" si="311"/>
        <v>photobooks</v>
      </c>
      <c r="S1804">
        <f t="shared" si="312"/>
        <v>22</v>
      </c>
      <c r="T1804">
        <f t="shared" si="313"/>
        <v>12</v>
      </c>
      <c r="U1804">
        <f t="shared" si="314"/>
        <v>10</v>
      </c>
      <c r="V1804" s="12">
        <f t="shared" si="315"/>
        <v>42159.47256944445</v>
      </c>
      <c r="W1804" s="12">
        <f t="shared" si="316"/>
        <v>42182.915972222225</v>
      </c>
      <c r="X1804" s="17" t="str">
        <f t="shared" si="317"/>
        <v>June</v>
      </c>
      <c r="Y1804" t="str">
        <f t="shared" si="318"/>
        <v>2015</v>
      </c>
    </row>
    <row r="1805" spans="1:25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308"/>
        <v>30.8</v>
      </c>
      <c r="P1805" s="8">
        <f t="shared" si="309"/>
        <v>71.86666666666666</v>
      </c>
      <c r="Q1805" t="str">
        <f t="shared" si="310"/>
        <v>photography</v>
      </c>
      <c r="R1805" t="str">
        <f t="shared" si="311"/>
        <v>photobooks</v>
      </c>
      <c r="S1805">
        <f t="shared" si="312"/>
        <v>22</v>
      </c>
      <c r="T1805">
        <f t="shared" si="313"/>
        <v>12</v>
      </c>
      <c r="U1805">
        <f t="shared" si="314"/>
        <v>10</v>
      </c>
      <c r="V1805" s="12">
        <f t="shared" si="315"/>
        <v>42018.071550925932</v>
      </c>
      <c r="W1805" s="12">
        <f t="shared" si="316"/>
        <v>42049.071550925932</v>
      </c>
      <c r="X1805" s="17" t="str">
        <f t="shared" si="317"/>
        <v>January</v>
      </c>
      <c r="Y1805" t="str">
        <f t="shared" si="318"/>
        <v>2015</v>
      </c>
    </row>
    <row r="1806" spans="1:25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308"/>
        <v>35.174193548387095</v>
      </c>
      <c r="P1806" s="8">
        <f t="shared" si="309"/>
        <v>104.84615384615384</v>
      </c>
      <c r="Q1806" t="str">
        <f t="shared" si="310"/>
        <v>photography</v>
      </c>
      <c r="R1806" t="str">
        <f t="shared" si="311"/>
        <v>photobooks</v>
      </c>
      <c r="S1806">
        <f t="shared" si="312"/>
        <v>22</v>
      </c>
      <c r="T1806">
        <f t="shared" si="313"/>
        <v>12</v>
      </c>
      <c r="U1806">
        <f t="shared" si="314"/>
        <v>10</v>
      </c>
      <c r="V1806" s="12">
        <f t="shared" si="315"/>
        <v>42282.678287037037</v>
      </c>
      <c r="W1806" s="12">
        <f t="shared" si="316"/>
        <v>42322.719953703709</v>
      </c>
      <c r="X1806" s="17" t="str">
        <f t="shared" si="317"/>
        <v>October</v>
      </c>
      <c r="Y1806" t="str">
        <f t="shared" si="318"/>
        <v>2015</v>
      </c>
    </row>
    <row r="1807" spans="1:25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308"/>
        <v>36.404444444444444</v>
      </c>
      <c r="P1807" s="8">
        <f t="shared" si="309"/>
        <v>67.139344262295083</v>
      </c>
      <c r="Q1807" t="str">
        <f t="shared" si="310"/>
        <v>photography</v>
      </c>
      <c r="R1807" t="str">
        <f t="shared" si="311"/>
        <v>photobooks</v>
      </c>
      <c r="S1807">
        <f t="shared" si="312"/>
        <v>22</v>
      </c>
      <c r="T1807">
        <f t="shared" si="313"/>
        <v>12</v>
      </c>
      <c r="U1807">
        <f t="shared" si="314"/>
        <v>10</v>
      </c>
      <c r="V1807" s="12">
        <f t="shared" si="315"/>
        <v>42247.803912037038</v>
      </c>
      <c r="W1807" s="12">
        <f t="shared" si="316"/>
        <v>42279.75</v>
      </c>
      <c r="X1807" s="17" t="str">
        <f t="shared" si="317"/>
        <v>August</v>
      </c>
      <c r="Y1807" t="str">
        <f t="shared" si="318"/>
        <v>2015</v>
      </c>
    </row>
    <row r="1808" spans="1:25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308"/>
        <v>2.9550000000000001</v>
      </c>
      <c r="P1808" s="8">
        <f t="shared" si="309"/>
        <v>73.875</v>
      </c>
      <c r="Q1808" t="str">
        <f t="shared" si="310"/>
        <v>photography</v>
      </c>
      <c r="R1808" t="str">
        <f t="shared" si="311"/>
        <v>photobooks</v>
      </c>
      <c r="S1808">
        <f t="shared" si="312"/>
        <v>22</v>
      </c>
      <c r="T1808">
        <f t="shared" si="313"/>
        <v>12</v>
      </c>
      <c r="U1808">
        <f t="shared" si="314"/>
        <v>10</v>
      </c>
      <c r="V1808" s="12">
        <f t="shared" si="315"/>
        <v>41877.638298611113</v>
      </c>
      <c r="W1808" s="12">
        <f t="shared" si="316"/>
        <v>41912.638298611113</v>
      </c>
      <c r="X1808" s="17" t="str">
        <f t="shared" si="317"/>
        <v>August</v>
      </c>
      <c r="Y1808" t="str">
        <f t="shared" si="318"/>
        <v>2014</v>
      </c>
    </row>
    <row r="1809" spans="1:25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308"/>
        <v>11.06</v>
      </c>
      <c r="P1809" s="8">
        <f t="shared" si="309"/>
        <v>69.125</v>
      </c>
      <c r="Q1809" t="str">
        <f t="shared" si="310"/>
        <v>photography</v>
      </c>
      <c r="R1809" t="str">
        <f t="shared" si="311"/>
        <v>photobooks</v>
      </c>
      <c r="S1809">
        <f t="shared" si="312"/>
        <v>22</v>
      </c>
      <c r="T1809">
        <f t="shared" si="313"/>
        <v>12</v>
      </c>
      <c r="U1809">
        <f t="shared" si="314"/>
        <v>10</v>
      </c>
      <c r="V1809" s="12">
        <f t="shared" si="315"/>
        <v>41880.068437499998</v>
      </c>
      <c r="W1809" s="12">
        <f t="shared" si="316"/>
        <v>41910.068437499998</v>
      </c>
      <c r="X1809" s="17" t="str">
        <f t="shared" si="317"/>
        <v>August</v>
      </c>
      <c r="Y1809" t="str">
        <f t="shared" si="318"/>
        <v>2014</v>
      </c>
    </row>
    <row r="1810" spans="1:25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308"/>
        <v>41.407142857142858</v>
      </c>
      <c r="P1810" s="8">
        <f t="shared" si="309"/>
        <v>120.77083333333333</v>
      </c>
      <c r="Q1810" t="str">
        <f t="shared" si="310"/>
        <v>photography</v>
      </c>
      <c r="R1810" t="str">
        <f t="shared" si="311"/>
        <v>photobooks</v>
      </c>
      <c r="S1810">
        <f t="shared" si="312"/>
        <v>22</v>
      </c>
      <c r="T1810">
        <f t="shared" si="313"/>
        <v>12</v>
      </c>
      <c r="U1810">
        <f t="shared" si="314"/>
        <v>10</v>
      </c>
      <c r="V1810" s="12">
        <f t="shared" si="315"/>
        <v>42742.680902777778</v>
      </c>
      <c r="W1810" s="12">
        <f t="shared" si="316"/>
        <v>42777.680902777778</v>
      </c>
      <c r="X1810" s="17" t="str">
        <f t="shared" si="317"/>
        <v>January</v>
      </c>
      <c r="Y1810" t="str">
        <f t="shared" si="318"/>
        <v>2017</v>
      </c>
    </row>
    <row r="1811" spans="1:25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308"/>
        <v>10.857142857142858</v>
      </c>
      <c r="P1811" s="8">
        <f t="shared" si="309"/>
        <v>42.222222222222221</v>
      </c>
      <c r="Q1811" t="str">
        <f t="shared" si="310"/>
        <v>photography</v>
      </c>
      <c r="R1811" t="str">
        <f t="shared" si="311"/>
        <v>photobooks</v>
      </c>
      <c r="S1811">
        <f t="shared" si="312"/>
        <v>22</v>
      </c>
      <c r="T1811">
        <f t="shared" si="313"/>
        <v>12</v>
      </c>
      <c r="U1811">
        <f t="shared" si="314"/>
        <v>10</v>
      </c>
      <c r="V1811" s="12">
        <f t="shared" si="315"/>
        <v>42029.907858796301</v>
      </c>
      <c r="W1811" s="12">
        <f t="shared" si="316"/>
        <v>42064.907858796301</v>
      </c>
      <c r="X1811" s="17" t="str">
        <f t="shared" si="317"/>
        <v>January</v>
      </c>
      <c r="Y1811" t="str">
        <f t="shared" si="318"/>
        <v>2015</v>
      </c>
    </row>
    <row r="1812" spans="1:25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308"/>
        <v>3.3333333333333335</v>
      </c>
      <c r="P1812" s="8">
        <f t="shared" si="309"/>
        <v>7.5</v>
      </c>
      <c r="Q1812" t="str">
        <f t="shared" si="310"/>
        <v>photography</v>
      </c>
      <c r="R1812" t="str">
        <f t="shared" si="311"/>
        <v>photobooks</v>
      </c>
      <c r="S1812">
        <f t="shared" si="312"/>
        <v>22</v>
      </c>
      <c r="T1812">
        <f t="shared" si="313"/>
        <v>12</v>
      </c>
      <c r="U1812">
        <f t="shared" si="314"/>
        <v>10</v>
      </c>
      <c r="V1812" s="12">
        <f t="shared" si="315"/>
        <v>41860.91002314815</v>
      </c>
      <c r="W1812" s="12">
        <f t="shared" si="316"/>
        <v>41872.91002314815</v>
      </c>
      <c r="X1812" s="17" t="str">
        <f t="shared" si="317"/>
        <v>August</v>
      </c>
      <c r="Y1812" t="str">
        <f t="shared" si="318"/>
        <v>2014</v>
      </c>
    </row>
    <row r="1813" spans="1:25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308"/>
        <v>7.407407407407407E-2</v>
      </c>
      <c r="P1813" s="8">
        <f t="shared" si="309"/>
        <v>1.5384615384615385</v>
      </c>
      <c r="Q1813" t="str">
        <f t="shared" si="310"/>
        <v>photography</v>
      </c>
      <c r="R1813" t="str">
        <f t="shared" si="311"/>
        <v>photobooks</v>
      </c>
      <c r="S1813">
        <f t="shared" si="312"/>
        <v>22</v>
      </c>
      <c r="T1813">
        <f t="shared" si="313"/>
        <v>12</v>
      </c>
      <c r="U1813">
        <f t="shared" si="314"/>
        <v>10</v>
      </c>
      <c r="V1813" s="12">
        <f t="shared" si="315"/>
        <v>41876.433680555558</v>
      </c>
      <c r="W1813" s="12">
        <f t="shared" si="316"/>
        <v>41936.166666666664</v>
      </c>
      <c r="X1813" s="17" t="str">
        <f t="shared" si="317"/>
        <v>August</v>
      </c>
      <c r="Y1813" t="str">
        <f t="shared" si="318"/>
        <v>2014</v>
      </c>
    </row>
    <row r="1814" spans="1:25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308"/>
        <v>13.307692307692307</v>
      </c>
      <c r="P1814" s="8">
        <f t="shared" si="309"/>
        <v>37.608695652173914</v>
      </c>
      <c r="Q1814" t="str">
        <f t="shared" si="310"/>
        <v>photography</v>
      </c>
      <c r="R1814" t="str">
        <f t="shared" si="311"/>
        <v>photobooks</v>
      </c>
      <c r="S1814">
        <f t="shared" si="312"/>
        <v>22</v>
      </c>
      <c r="T1814">
        <f t="shared" si="313"/>
        <v>12</v>
      </c>
      <c r="U1814">
        <f t="shared" si="314"/>
        <v>10</v>
      </c>
      <c r="V1814" s="12">
        <f t="shared" si="315"/>
        <v>42524.318703703699</v>
      </c>
      <c r="W1814" s="12">
        <f t="shared" si="316"/>
        <v>42554.318703703699</v>
      </c>
      <c r="X1814" s="17" t="str">
        <f t="shared" si="317"/>
        <v>June</v>
      </c>
      <c r="Y1814" t="str">
        <f t="shared" si="318"/>
        <v>2016</v>
      </c>
    </row>
    <row r="1815" spans="1:25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308"/>
        <v>0</v>
      </c>
      <c r="P1815" s="8" t="e">
        <f t="shared" si="309"/>
        <v>#DIV/0!</v>
      </c>
      <c r="Q1815" t="str">
        <f t="shared" si="310"/>
        <v>photography</v>
      </c>
      <c r="R1815" t="str">
        <f t="shared" si="311"/>
        <v>photobooks</v>
      </c>
      <c r="S1815">
        <f t="shared" si="312"/>
        <v>22</v>
      </c>
      <c r="T1815">
        <f t="shared" si="313"/>
        <v>12</v>
      </c>
      <c r="U1815">
        <f t="shared" si="314"/>
        <v>10</v>
      </c>
      <c r="V1815" s="12">
        <f t="shared" si="315"/>
        <v>41829.889027777775</v>
      </c>
      <c r="W1815" s="12">
        <f t="shared" si="316"/>
        <v>41859.889027777775</v>
      </c>
      <c r="X1815" s="17" t="str">
        <f t="shared" si="317"/>
        <v>July</v>
      </c>
      <c r="Y1815" t="str">
        <f t="shared" si="318"/>
        <v>2014</v>
      </c>
    </row>
    <row r="1816" spans="1:25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308"/>
        <v>49.183333333333337</v>
      </c>
      <c r="P1816" s="8">
        <f t="shared" si="309"/>
        <v>42.157142857142858</v>
      </c>
      <c r="Q1816" t="str">
        <f t="shared" si="310"/>
        <v>photography</v>
      </c>
      <c r="R1816" t="str">
        <f t="shared" si="311"/>
        <v>photobooks</v>
      </c>
      <c r="S1816">
        <f t="shared" si="312"/>
        <v>22</v>
      </c>
      <c r="T1816">
        <f t="shared" si="313"/>
        <v>12</v>
      </c>
      <c r="U1816">
        <f t="shared" si="314"/>
        <v>10</v>
      </c>
      <c r="V1816" s="12">
        <f t="shared" si="315"/>
        <v>42033.314074074078</v>
      </c>
      <c r="W1816" s="12">
        <f t="shared" si="316"/>
        <v>42063.314074074078</v>
      </c>
      <c r="X1816" s="17" t="str">
        <f t="shared" si="317"/>
        <v>January</v>
      </c>
      <c r="Y1816" t="str">
        <f t="shared" si="318"/>
        <v>2015</v>
      </c>
    </row>
    <row r="1817" spans="1:25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308"/>
        <v>0</v>
      </c>
      <c r="P1817" s="8" t="e">
        <f t="shared" si="309"/>
        <v>#DIV/0!</v>
      </c>
      <c r="Q1817" t="str">
        <f t="shared" si="310"/>
        <v>photography</v>
      </c>
      <c r="R1817" t="str">
        <f t="shared" si="311"/>
        <v>photobooks</v>
      </c>
      <c r="S1817">
        <f t="shared" si="312"/>
        <v>22</v>
      </c>
      <c r="T1817">
        <f t="shared" si="313"/>
        <v>12</v>
      </c>
      <c r="U1817">
        <f t="shared" si="314"/>
        <v>10</v>
      </c>
      <c r="V1817" s="12">
        <f t="shared" si="315"/>
        <v>42172.906678240746</v>
      </c>
      <c r="W1817" s="12">
        <f t="shared" si="316"/>
        <v>42186.906678240746</v>
      </c>
      <c r="X1817" s="17" t="str">
        <f t="shared" si="317"/>
        <v>June</v>
      </c>
      <c r="Y1817" t="str">
        <f t="shared" si="318"/>
        <v>2015</v>
      </c>
    </row>
    <row r="1818" spans="1:25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308"/>
        <v>2.036</v>
      </c>
      <c r="P1818" s="8">
        <f t="shared" si="309"/>
        <v>84.833333333333329</v>
      </c>
      <c r="Q1818" t="str">
        <f t="shared" si="310"/>
        <v>photography</v>
      </c>
      <c r="R1818" t="str">
        <f t="shared" si="311"/>
        <v>photobooks</v>
      </c>
      <c r="S1818">
        <f t="shared" si="312"/>
        <v>22</v>
      </c>
      <c r="T1818">
        <f t="shared" si="313"/>
        <v>12</v>
      </c>
      <c r="U1818">
        <f t="shared" si="314"/>
        <v>10</v>
      </c>
      <c r="V1818" s="12">
        <f t="shared" si="315"/>
        <v>42548.876192129625</v>
      </c>
      <c r="W1818" s="12">
        <f t="shared" si="316"/>
        <v>42576.791666666672</v>
      </c>
      <c r="X1818" s="17" t="str">
        <f t="shared" si="317"/>
        <v>June</v>
      </c>
      <c r="Y1818" t="str">
        <f t="shared" si="318"/>
        <v>2016</v>
      </c>
    </row>
    <row r="1819" spans="1:25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308"/>
        <v>52.327777777777776</v>
      </c>
      <c r="P1819" s="8">
        <f t="shared" si="309"/>
        <v>94.19</v>
      </c>
      <c r="Q1819" t="str">
        <f t="shared" si="310"/>
        <v>photography</v>
      </c>
      <c r="R1819" t="str">
        <f t="shared" si="311"/>
        <v>photobooks</v>
      </c>
      <c r="S1819">
        <f t="shared" si="312"/>
        <v>22</v>
      </c>
      <c r="T1819">
        <f t="shared" si="313"/>
        <v>12</v>
      </c>
      <c r="U1819">
        <f t="shared" si="314"/>
        <v>10</v>
      </c>
      <c r="V1819" s="12">
        <f t="shared" si="315"/>
        <v>42705.662118055552</v>
      </c>
      <c r="W1819" s="12">
        <f t="shared" si="316"/>
        <v>42765.290972222225</v>
      </c>
      <c r="X1819" s="17" t="str">
        <f t="shared" si="317"/>
        <v>December</v>
      </c>
      <c r="Y1819" t="str">
        <f t="shared" si="318"/>
        <v>2016</v>
      </c>
    </row>
    <row r="1820" spans="1:25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308"/>
        <v>0</v>
      </c>
      <c r="P1820" s="8" t="e">
        <f t="shared" si="309"/>
        <v>#DIV/0!</v>
      </c>
      <c r="Q1820" t="str">
        <f t="shared" si="310"/>
        <v>photography</v>
      </c>
      <c r="R1820" t="str">
        <f t="shared" si="311"/>
        <v>photobooks</v>
      </c>
      <c r="S1820">
        <f t="shared" si="312"/>
        <v>22</v>
      </c>
      <c r="T1820">
        <f t="shared" si="313"/>
        <v>12</v>
      </c>
      <c r="U1820">
        <f t="shared" si="314"/>
        <v>10</v>
      </c>
      <c r="V1820" s="12">
        <f t="shared" si="315"/>
        <v>42067.234375</v>
      </c>
      <c r="W1820" s="12">
        <f t="shared" si="316"/>
        <v>42097.192708333328</v>
      </c>
      <c r="X1820" s="17" t="str">
        <f t="shared" si="317"/>
        <v>March</v>
      </c>
      <c r="Y1820" t="str">
        <f t="shared" si="318"/>
        <v>2015</v>
      </c>
    </row>
    <row r="1821" spans="1:25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308"/>
        <v>2.083333333333333</v>
      </c>
      <c r="P1821" s="8">
        <f t="shared" si="309"/>
        <v>6.25</v>
      </c>
      <c r="Q1821" t="str">
        <f t="shared" si="310"/>
        <v>photography</v>
      </c>
      <c r="R1821" t="str">
        <f t="shared" si="311"/>
        <v>photobooks</v>
      </c>
      <c r="S1821">
        <f t="shared" si="312"/>
        <v>22</v>
      </c>
      <c r="T1821">
        <f t="shared" si="313"/>
        <v>12</v>
      </c>
      <c r="U1821">
        <f t="shared" si="314"/>
        <v>10</v>
      </c>
      <c r="V1821" s="12">
        <f t="shared" si="315"/>
        <v>41820.752268518518</v>
      </c>
      <c r="W1821" s="12">
        <f t="shared" si="316"/>
        <v>41850.752268518518</v>
      </c>
      <c r="X1821" s="17" t="str">
        <f t="shared" si="317"/>
        <v>June</v>
      </c>
      <c r="Y1821" t="str">
        <f t="shared" si="318"/>
        <v>2014</v>
      </c>
    </row>
    <row r="1822" spans="1:25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308"/>
        <v>6.565384615384616</v>
      </c>
      <c r="P1822" s="8">
        <f t="shared" si="309"/>
        <v>213.375</v>
      </c>
      <c r="Q1822" t="str">
        <f t="shared" si="310"/>
        <v>photography</v>
      </c>
      <c r="R1822" t="str">
        <f t="shared" si="311"/>
        <v>photobooks</v>
      </c>
      <c r="S1822">
        <f t="shared" si="312"/>
        <v>22</v>
      </c>
      <c r="T1822">
        <f t="shared" si="313"/>
        <v>12</v>
      </c>
      <c r="U1822">
        <f t="shared" si="314"/>
        <v>10</v>
      </c>
      <c r="V1822" s="12">
        <f t="shared" si="315"/>
        <v>42065.084375000006</v>
      </c>
      <c r="W1822" s="12">
        <f t="shared" si="316"/>
        <v>42095.042708333334</v>
      </c>
      <c r="X1822" s="17" t="str">
        <f t="shared" si="317"/>
        <v>March</v>
      </c>
      <c r="Y1822" t="str">
        <f t="shared" si="318"/>
        <v>2015</v>
      </c>
    </row>
    <row r="1823" spans="1:25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308"/>
        <v>134.88999999999999</v>
      </c>
      <c r="P1823" s="8">
        <f t="shared" si="309"/>
        <v>59.162280701754383</v>
      </c>
      <c r="Q1823" t="str">
        <f t="shared" si="310"/>
        <v>music</v>
      </c>
      <c r="R1823" t="str">
        <f t="shared" si="311"/>
        <v>rock</v>
      </c>
      <c r="S1823">
        <f t="shared" si="312"/>
        <v>10</v>
      </c>
      <c r="T1823">
        <f t="shared" si="313"/>
        <v>6</v>
      </c>
      <c r="U1823">
        <f t="shared" si="314"/>
        <v>4</v>
      </c>
      <c r="V1823" s="12">
        <f t="shared" si="315"/>
        <v>40926.319062499999</v>
      </c>
      <c r="W1823" s="12">
        <f t="shared" si="316"/>
        <v>40971.319062499999</v>
      </c>
      <c r="X1823" s="17" t="str">
        <f t="shared" si="317"/>
        <v>January</v>
      </c>
      <c r="Y1823" t="str">
        <f t="shared" si="318"/>
        <v>2012</v>
      </c>
    </row>
    <row r="1824" spans="1:25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308"/>
        <v>100</v>
      </c>
      <c r="P1824" s="8">
        <f t="shared" si="309"/>
        <v>27.272727272727273</v>
      </c>
      <c r="Q1824" t="str">
        <f t="shared" si="310"/>
        <v>music</v>
      </c>
      <c r="R1824" t="str">
        <f t="shared" si="311"/>
        <v>rock</v>
      </c>
      <c r="S1824">
        <f t="shared" si="312"/>
        <v>10</v>
      </c>
      <c r="T1824">
        <f t="shared" si="313"/>
        <v>6</v>
      </c>
      <c r="U1824">
        <f t="shared" si="314"/>
        <v>4</v>
      </c>
      <c r="V1824" s="12">
        <f t="shared" si="315"/>
        <v>41634.797013888885</v>
      </c>
      <c r="W1824" s="12">
        <f t="shared" si="316"/>
        <v>41670.792361111111</v>
      </c>
      <c r="X1824" s="17" t="str">
        <f t="shared" si="317"/>
        <v>December</v>
      </c>
      <c r="Y1824" t="str">
        <f t="shared" si="318"/>
        <v>2013</v>
      </c>
    </row>
    <row r="1825" spans="1:25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308"/>
        <v>115.85714285714286</v>
      </c>
      <c r="P1825" s="8">
        <f t="shared" si="309"/>
        <v>24.575757575757574</v>
      </c>
      <c r="Q1825" t="str">
        <f t="shared" si="310"/>
        <v>music</v>
      </c>
      <c r="R1825" t="str">
        <f t="shared" si="311"/>
        <v>rock</v>
      </c>
      <c r="S1825">
        <f t="shared" si="312"/>
        <v>10</v>
      </c>
      <c r="T1825">
        <f t="shared" si="313"/>
        <v>6</v>
      </c>
      <c r="U1825">
        <f t="shared" si="314"/>
        <v>4</v>
      </c>
      <c r="V1825" s="12">
        <f t="shared" si="315"/>
        <v>41176.684907407405</v>
      </c>
      <c r="W1825" s="12">
        <f t="shared" si="316"/>
        <v>41206.684907407405</v>
      </c>
      <c r="X1825" s="17" t="str">
        <f t="shared" si="317"/>
        <v>September</v>
      </c>
      <c r="Y1825" t="str">
        <f t="shared" si="318"/>
        <v>2012</v>
      </c>
    </row>
    <row r="1826" spans="1:25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308"/>
        <v>100.06666666666666</v>
      </c>
      <c r="P1826" s="8">
        <f t="shared" si="309"/>
        <v>75.05</v>
      </c>
      <c r="Q1826" t="str">
        <f t="shared" si="310"/>
        <v>music</v>
      </c>
      <c r="R1826" t="str">
        <f t="shared" si="311"/>
        <v>rock</v>
      </c>
      <c r="S1826">
        <f t="shared" si="312"/>
        <v>10</v>
      </c>
      <c r="T1826">
        <f t="shared" si="313"/>
        <v>6</v>
      </c>
      <c r="U1826">
        <f t="shared" si="314"/>
        <v>4</v>
      </c>
      <c r="V1826" s="12">
        <f t="shared" si="315"/>
        <v>41626.916284722225</v>
      </c>
      <c r="W1826" s="12">
        <f t="shared" si="316"/>
        <v>41647.088888888888</v>
      </c>
      <c r="X1826" s="17" t="str">
        <f t="shared" si="317"/>
        <v>December</v>
      </c>
      <c r="Y1826" t="str">
        <f t="shared" si="318"/>
        <v>2013</v>
      </c>
    </row>
    <row r="1827" spans="1:25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308"/>
        <v>105.05</v>
      </c>
      <c r="P1827" s="8">
        <f t="shared" si="309"/>
        <v>42.02</v>
      </c>
      <c r="Q1827" t="str">
        <f t="shared" si="310"/>
        <v>music</v>
      </c>
      <c r="R1827" t="str">
        <f t="shared" si="311"/>
        <v>rock</v>
      </c>
      <c r="S1827">
        <f t="shared" si="312"/>
        <v>10</v>
      </c>
      <c r="T1827">
        <f t="shared" si="313"/>
        <v>6</v>
      </c>
      <c r="U1827">
        <f t="shared" si="314"/>
        <v>4</v>
      </c>
      <c r="V1827" s="12">
        <f t="shared" si="315"/>
        <v>41443.83452546296</v>
      </c>
      <c r="W1827" s="12">
        <f t="shared" si="316"/>
        <v>41466.83452546296</v>
      </c>
      <c r="X1827" s="17" t="str">
        <f t="shared" si="317"/>
        <v>June</v>
      </c>
      <c r="Y1827" t="str">
        <f t="shared" si="318"/>
        <v>2013</v>
      </c>
    </row>
    <row r="1828" spans="1:25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308"/>
        <v>101</v>
      </c>
      <c r="P1828" s="8">
        <f t="shared" si="309"/>
        <v>53.157894736842103</v>
      </c>
      <c r="Q1828" t="str">
        <f t="shared" si="310"/>
        <v>music</v>
      </c>
      <c r="R1828" t="str">
        <f t="shared" si="311"/>
        <v>rock</v>
      </c>
      <c r="S1828">
        <f t="shared" si="312"/>
        <v>10</v>
      </c>
      <c r="T1828">
        <f t="shared" si="313"/>
        <v>6</v>
      </c>
      <c r="U1828">
        <f t="shared" si="314"/>
        <v>4</v>
      </c>
      <c r="V1828" s="12">
        <f t="shared" si="315"/>
        <v>41657.923807870371</v>
      </c>
      <c r="W1828" s="12">
        <f t="shared" si="316"/>
        <v>41687.923807870371</v>
      </c>
      <c r="X1828" s="17" t="str">
        <f t="shared" si="317"/>
        <v>January</v>
      </c>
      <c r="Y1828" t="str">
        <f t="shared" si="318"/>
        <v>2014</v>
      </c>
    </row>
    <row r="1829" spans="1:25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308"/>
        <v>100.66250000000001</v>
      </c>
      <c r="P1829" s="8">
        <f t="shared" si="309"/>
        <v>83.885416666666671</v>
      </c>
      <c r="Q1829" t="str">
        <f t="shared" si="310"/>
        <v>music</v>
      </c>
      <c r="R1829" t="str">
        <f t="shared" si="311"/>
        <v>rock</v>
      </c>
      <c r="S1829">
        <f t="shared" si="312"/>
        <v>10</v>
      </c>
      <c r="T1829">
        <f t="shared" si="313"/>
        <v>6</v>
      </c>
      <c r="U1829">
        <f t="shared" si="314"/>
        <v>4</v>
      </c>
      <c r="V1829" s="12">
        <f t="shared" si="315"/>
        <v>40555.325937499998</v>
      </c>
      <c r="W1829" s="12">
        <f t="shared" si="316"/>
        <v>40605.325937499998</v>
      </c>
      <c r="X1829" s="17" t="str">
        <f t="shared" si="317"/>
        <v>January</v>
      </c>
      <c r="Y1829" t="str">
        <f t="shared" si="318"/>
        <v>2011</v>
      </c>
    </row>
    <row r="1830" spans="1:25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308"/>
        <v>100.16000000000001</v>
      </c>
      <c r="P1830" s="8">
        <f t="shared" si="309"/>
        <v>417.33333333333331</v>
      </c>
      <c r="Q1830" t="str">
        <f t="shared" si="310"/>
        <v>music</v>
      </c>
      <c r="R1830" t="str">
        <f t="shared" si="311"/>
        <v>rock</v>
      </c>
      <c r="S1830">
        <f t="shared" si="312"/>
        <v>10</v>
      </c>
      <c r="T1830">
        <f t="shared" si="313"/>
        <v>6</v>
      </c>
      <c r="U1830">
        <f t="shared" si="314"/>
        <v>4</v>
      </c>
      <c r="V1830" s="12">
        <f t="shared" si="315"/>
        <v>41736.899652777778</v>
      </c>
      <c r="W1830" s="12">
        <f t="shared" si="316"/>
        <v>41768.916666666664</v>
      </c>
      <c r="X1830" s="17" t="str">
        <f t="shared" si="317"/>
        <v>April</v>
      </c>
      <c r="Y1830" t="str">
        <f t="shared" si="318"/>
        <v>2014</v>
      </c>
    </row>
    <row r="1831" spans="1:25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308"/>
        <v>166.68333333333334</v>
      </c>
      <c r="P1831" s="8">
        <f t="shared" si="309"/>
        <v>75.765151515151516</v>
      </c>
      <c r="Q1831" t="str">
        <f t="shared" si="310"/>
        <v>music</v>
      </c>
      <c r="R1831" t="str">
        <f t="shared" si="311"/>
        <v>rock</v>
      </c>
      <c r="S1831">
        <f t="shared" si="312"/>
        <v>10</v>
      </c>
      <c r="T1831">
        <f t="shared" si="313"/>
        <v>6</v>
      </c>
      <c r="U1831">
        <f t="shared" si="314"/>
        <v>4</v>
      </c>
      <c r="V1831" s="12">
        <f t="shared" si="315"/>
        <v>40516.087627314817</v>
      </c>
      <c r="W1831" s="12">
        <f t="shared" si="316"/>
        <v>40564.916666666664</v>
      </c>
      <c r="X1831" s="17" t="str">
        <f t="shared" si="317"/>
        <v>December</v>
      </c>
      <c r="Y1831" t="str">
        <f t="shared" si="318"/>
        <v>2010</v>
      </c>
    </row>
    <row r="1832" spans="1:25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308"/>
        <v>101.53333333333335</v>
      </c>
      <c r="P1832" s="8">
        <f t="shared" si="309"/>
        <v>67.389380530973455</v>
      </c>
      <c r="Q1832" t="str">
        <f t="shared" si="310"/>
        <v>music</v>
      </c>
      <c r="R1832" t="str">
        <f t="shared" si="311"/>
        <v>rock</v>
      </c>
      <c r="S1832">
        <f t="shared" si="312"/>
        <v>10</v>
      </c>
      <c r="T1832">
        <f t="shared" si="313"/>
        <v>6</v>
      </c>
      <c r="U1832">
        <f t="shared" si="314"/>
        <v>4</v>
      </c>
      <c r="V1832" s="12">
        <f t="shared" si="315"/>
        <v>41664.684108796297</v>
      </c>
      <c r="W1832" s="12">
        <f t="shared" si="316"/>
        <v>41694.684108796297</v>
      </c>
      <c r="X1832" s="17" t="str">
        <f t="shared" si="317"/>
        <v>January</v>
      </c>
      <c r="Y1832" t="str">
        <f t="shared" si="318"/>
        <v>2014</v>
      </c>
    </row>
    <row r="1833" spans="1:25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308"/>
        <v>103</v>
      </c>
      <c r="P1833" s="8">
        <f t="shared" si="309"/>
        <v>73.571428571428569</v>
      </c>
      <c r="Q1833" t="str">
        <f t="shared" si="310"/>
        <v>music</v>
      </c>
      <c r="R1833" t="str">
        <f t="shared" si="311"/>
        <v>rock</v>
      </c>
      <c r="S1833">
        <f t="shared" si="312"/>
        <v>10</v>
      </c>
      <c r="T1833">
        <f t="shared" si="313"/>
        <v>6</v>
      </c>
      <c r="U1833">
        <f t="shared" si="314"/>
        <v>4</v>
      </c>
      <c r="V1833" s="12">
        <f t="shared" si="315"/>
        <v>41026.996099537035</v>
      </c>
      <c r="W1833" s="12">
        <f t="shared" si="316"/>
        <v>41041.996099537035</v>
      </c>
      <c r="X1833" s="17" t="str">
        <f t="shared" si="317"/>
        <v>April</v>
      </c>
      <c r="Y1833" t="str">
        <f t="shared" si="318"/>
        <v>2012</v>
      </c>
    </row>
    <row r="1834" spans="1:25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308"/>
        <v>142.85714285714286</v>
      </c>
      <c r="P1834" s="8">
        <f t="shared" si="309"/>
        <v>25</v>
      </c>
      <c r="Q1834" t="str">
        <f t="shared" si="310"/>
        <v>music</v>
      </c>
      <c r="R1834" t="str">
        <f t="shared" si="311"/>
        <v>rock</v>
      </c>
      <c r="S1834">
        <f t="shared" si="312"/>
        <v>10</v>
      </c>
      <c r="T1834">
        <f t="shared" si="313"/>
        <v>6</v>
      </c>
      <c r="U1834">
        <f t="shared" si="314"/>
        <v>4</v>
      </c>
      <c r="V1834" s="12">
        <f t="shared" si="315"/>
        <v>40576.539664351854</v>
      </c>
      <c r="W1834" s="12">
        <f t="shared" si="316"/>
        <v>40606.539664351854</v>
      </c>
      <c r="X1834" s="17" t="str">
        <f t="shared" si="317"/>
        <v>February</v>
      </c>
      <c r="Y1834" t="str">
        <f t="shared" si="318"/>
        <v>2011</v>
      </c>
    </row>
    <row r="1835" spans="1:25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308"/>
        <v>262.5</v>
      </c>
      <c r="P1835" s="8">
        <f t="shared" si="309"/>
        <v>42</v>
      </c>
      <c r="Q1835" t="str">
        <f t="shared" si="310"/>
        <v>music</v>
      </c>
      <c r="R1835" t="str">
        <f t="shared" si="311"/>
        <v>rock</v>
      </c>
      <c r="S1835">
        <f t="shared" si="312"/>
        <v>10</v>
      </c>
      <c r="T1835">
        <f t="shared" si="313"/>
        <v>6</v>
      </c>
      <c r="U1835">
        <f t="shared" si="314"/>
        <v>4</v>
      </c>
      <c r="V1835" s="12">
        <f t="shared" si="315"/>
        <v>41303.044016203705</v>
      </c>
      <c r="W1835" s="12">
        <f t="shared" si="316"/>
        <v>41335.332638888889</v>
      </c>
      <c r="X1835" s="17" t="str">
        <f t="shared" si="317"/>
        <v>January</v>
      </c>
      <c r="Y1835" t="str">
        <f t="shared" si="318"/>
        <v>2013</v>
      </c>
    </row>
    <row r="1836" spans="1:25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308"/>
        <v>118.05000000000001</v>
      </c>
      <c r="P1836" s="8">
        <f t="shared" si="309"/>
        <v>131.16666666666666</v>
      </c>
      <c r="Q1836" t="str">
        <f t="shared" si="310"/>
        <v>music</v>
      </c>
      <c r="R1836" t="str">
        <f t="shared" si="311"/>
        <v>rock</v>
      </c>
      <c r="S1836">
        <f t="shared" si="312"/>
        <v>10</v>
      </c>
      <c r="T1836">
        <f t="shared" si="313"/>
        <v>6</v>
      </c>
      <c r="U1836">
        <f t="shared" si="314"/>
        <v>4</v>
      </c>
      <c r="V1836" s="12">
        <f t="shared" si="315"/>
        <v>41988.964062500003</v>
      </c>
      <c r="W1836" s="12">
        <f t="shared" si="316"/>
        <v>42028.964062500003</v>
      </c>
      <c r="X1836" s="17" t="str">
        <f t="shared" si="317"/>
        <v>December</v>
      </c>
      <c r="Y1836" t="str">
        <f t="shared" si="318"/>
        <v>2014</v>
      </c>
    </row>
    <row r="1837" spans="1:25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308"/>
        <v>104</v>
      </c>
      <c r="P1837" s="8">
        <f t="shared" si="309"/>
        <v>47.272727272727273</v>
      </c>
      <c r="Q1837" t="str">
        <f t="shared" si="310"/>
        <v>music</v>
      </c>
      <c r="R1837" t="str">
        <f t="shared" si="311"/>
        <v>rock</v>
      </c>
      <c r="S1837">
        <f t="shared" si="312"/>
        <v>10</v>
      </c>
      <c r="T1837">
        <f t="shared" si="313"/>
        <v>6</v>
      </c>
      <c r="U1837">
        <f t="shared" si="314"/>
        <v>4</v>
      </c>
      <c r="V1837" s="12">
        <f t="shared" si="315"/>
        <v>42430.702210648145</v>
      </c>
      <c r="W1837" s="12">
        <f t="shared" si="316"/>
        <v>42460.660543981481</v>
      </c>
      <c r="X1837" s="17" t="str">
        <f t="shared" si="317"/>
        <v>March</v>
      </c>
      <c r="Y1837" t="str">
        <f t="shared" si="318"/>
        <v>2016</v>
      </c>
    </row>
    <row r="1838" spans="1:25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308"/>
        <v>200.34</v>
      </c>
      <c r="P1838" s="8">
        <f t="shared" si="309"/>
        <v>182.12727272727273</v>
      </c>
      <c r="Q1838" t="str">
        <f t="shared" si="310"/>
        <v>music</v>
      </c>
      <c r="R1838" t="str">
        <f t="shared" si="311"/>
        <v>rock</v>
      </c>
      <c r="S1838">
        <f t="shared" si="312"/>
        <v>10</v>
      </c>
      <c r="T1838">
        <f t="shared" si="313"/>
        <v>6</v>
      </c>
      <c r="U1838">
        <f t="shared" si="314"/>
        <v>4</v>
      </c>
      <c r="V1838" s="12">
        <f t="shared" si="315"/>
        <v>41305.809363425928</v>
      </c>
      <c r="W1838" s="12">
        <f t="shared" si="316"/>
        <v>41322.809363425928</v>
      </c>
      <c r="X1838" s="17" t="str">
        <f t="shared" si="317"/>
        <v>January</v>
      </c>
      <c r="Y1838" t="str">
        <f t="shared" si="318"/>
        <v>2013</v>
      </c>
    </row>
    <row r="1839" spans="1:25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308"/>
        <v>306.83333333333331</v>
      </c>
      <c r="P1839" s="8">
        <f t="shared" si="309"/>
        <v>61.366666666666667</v>
      </c>
      <c r="Q1839" t="str">
        <f t="shared" si="310"/>
        <v>music</v>
      </c>
      <c r="R1839" t="str">
        <f t="shared" si="311"/>
        <v>rock</v>
      </c>
      <c r="S1839">
        <f t="shared" si="312"/>
        <v>10</v>
      </c>
      <c r="T1839">
        <f t="shared" si="313"/>
        <v>6</v>
      </c>
      <c r="U1839">
        <f t="shared" si="314"/>
        <v>4</v>
      </c>
      <c r="V1839" s="12">
        <f t="shared" si="315"/>
        <v>40926.047858796301</v>
      </c>
      <c r="W1839" s="12">
        <f t="shared" si="316"/>
        <v>40986.006192129629</v>
      </c>
      <c r="X1839" s="17" t="str">
        <f t="shared" si="317"/>
        <v>January</v>
      </c>
      <c r="Y1839" t="str">
        <f t="shared" si="318"/>
        <v>2012</v>
      </c>
    </row>
    <row r="1840" spans="1:25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308"/>
        <v>100.149</v>
      </c>
      <c r="P1840" s="8">
        <f t="shared" si="309"/>
        <v>35.767499999999998</v>
      </c>
      <c r="Q1840" t="str">
        <f t="shared" si="310"/>
        <v>music</v>
      </c>
      <c r="R1840" t="str">
        <f t="shared" si="311"/>
        <v>rock</v>
      </c>
      <c r="S1840">
        <f t="shared" si="312"/>
        <v>10</v>
      </c>
      <c r="T1840">
        <f t="shared" si="313"/>
        <v>6</v>
      </c>
      <c r="U1840">
        <f t="shared" si="314"/>
        <v>4</v>
      </c>
      <c r="V1840" s="12">
        <f t="shared" si="315"/>
        <v>40788.786539351851</v>
      </c>
      <c r="W1840" s="12">
        <f t="shared" si="316"/>
        <v>40817.125</v>
      </c>
      <c r="X1840" s="17" t="str">
        <f t="shared" si="317"/>
        <v>September</v>
      </c>
      <c r="Y1840" t="str">
        <f t="shared" si="318"/>
        <v>2011</v>
      </c>
    </row>
    <row r="1841" spans="1:25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308"/>
        <v>205.29999999999998</v>
      </c>
      <c r="P1841" s="8">
        <f t="shared" si="309"/>
        <v>45.62222222222222</v>
      </c>
      <c r="Q1841" t="str">
        <f t="shared" si="310"/>
        <v>music</v>
      </c>
      <c r="R1841" t="str">
        <f t="shared" si="311"/>
        <v>rock</v>
      </c>
      <c r="S1841">
        <f t="shared" si="312"/>
        <v>10</v>
      </c>
      <c r="T1841">
        <f t="shared" si="313"/>
        <v>6</v>
      </c>
      <c r="U1841">
        <f t="shared" si="314"/>
        <v>4</v>
      </c>
      <c r="V1841" s="12">
        <f t="shared" si="315"/>
        <v>42614.722013888888</v>
      </c>
      <c r="W1841" s="12">
        <f t="shared" si="316"/>
        <v>42644.722013888888</v>
      </c>
      <c r="X1841" s="17" t="str">
        <f t="shared" si="317"/>
        <v>September</v>
      </c>
      <c r="Y1841" t="str">
        <f t="shared" si="318"/>
        <v>2016</v>
      </c>
    </row>
    <row r="1842" spans="1:25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308"/>
        <v>108.88888888888889</v>
      </c>
      <c r="P1842" s="8">
        <f t="shared" si="309"/>
        <v>75.384615384615387</v>
      </c>
      <c r="Q1842" t="str">
        <f t="shared" si="310"/>
        <v>music</v>
      </c>
      <c r="R1842" t="str">
        <f t="shared" si="311"/>
        <v>rock</v>
      </c>
      <c r="S1842">
        <f t="shared" si="312"/>
        <v>10</v>
      </c>
      <c r="T1842">
        <f t="shared" si="313"/>
        <v>6</v>
      </c>
      <c r="U1842">
        <f t="shared" si="314"/>
        <v>4</v>
      </c>
      <c r="V1842" s="12">
        <f t="shared" si="315"/>
        <v>41382.096180555556</v>
      </c>
      <c r="W1842" s="12">
        <f t="shared" si="316"/>
        <v>41401.207638888889</v>
      </c>
      <c r="X1842" s="17" t="str">
        <f t="shared" si="317"/>
        <v>April</v>
      </c>
      <c r="Y1842" t="str">
        <f t="shared" si="318"/>
        <v>2013</v>
      </c>
    </row>
    <row r="1843" spans="1:25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308"/>
        <v>101.75</v>
      </c>
      <c r="P1843" s="8">
        <f t="shared" si="309"/>
        <v>50.875</v>
      </c>
      <c r="Q1843" t="str">
        <f t="shared" si="310"/>
        <v>music</v>
      </c>
      <c r="R1843" t="str">
        <f t="shared" si="311"/>
        <v>rock</v>
      </c>
      <c r="S1843">
        <f t="shared" si="312"/>
        <v>10</v>
      </c>
      <c r="T1843">
        <f t="shared" si="313"/>
        <v>6</v>
      </c>
      <c r="U1843">
        <f t="shared" si="314"/>
        <v>4</v>
      </c>
      <c r="V1843" s="12">
        <f t="shared" si="315"/>
        <v>41745.84542824074</v>
      </c>
      <c r="W1843" s="12">
        <f t="shared" si="316"/>
        <v>41779.207638888889</v>
      </c>
      <c r="X1843" s="17" t="str">
        <f t="shared" si="317"/>
        <v>April</v>
      </c>
      <c r="Y1843" t="str">
        <f t="shared" si="318"/>
        <v>2014</v>
      </c>
    </row>
    <row r="1844" spans="1:25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308"/>
        <v>125.25</v>
      </c>
      <c r="P1844" s="8">
        <f t="shared" si="309"/>
        <v>119.28571428571429</v>
      </c>
      <c r="Q1844" t="str">
        <f t="shared" si="310"/>
        <v>music</v>
      </c>
      <c r="R1844" t="str">
        <f t="shared" si="311"/>
        <v>rock</v>
      </c>
      <c r="S1844">
        <f t="shared" si="312"/>
        <v>10</v>
      </c>
      <c r="T1844">
        <f t="shared" si="313"/>
        <v>6</v>
      </c>
      <c r="U1844">
        <f t="shared" si="314"/>
        <v>4</v>
      </c>
      <c r="V1844" s="12">
        <f t="shared" si="315"/>
        <v>42031.631724537037</v>
      </c>
      <c r="W1844" s="12">
        <f t="shared" si="316"/>
        <v>42065.249305555553</v>
      </c>
      <c r="X1844" s="17" t="str">
        <f t="shared" si="317"/>
        <v>January</v>
      </c>
      <c r="Y1844" t="str">
        <f t="shared" si="318"/>
        <v>2015</v>
      </c>
    </row>
    <row r="1845" spans="1:25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308"/>
        <v>124.0061</v>
      </c>
      <c r="P1845" s="8">
        <f t="shared" si="309"/>
        <v>92.541865671641801</v>
      </c>
      <c r="Q1845" t="str">
        <f t="shared" si="310"/>
        <v>music</v>
      </c>
      <c r="R1845" t="str">
        <f t="shared" si="311"/>
        <v>rock</v>
      </c>
      <c r="S1845">
        <f t="shared" si="312"/>
        <v>10</v>
      </c>
      <c r="T1845">
        <f t="shared" si="313"/>
        <v>6</v>
      </c>
      <c r="U1845">
        <f t="shared" si="314"/>
        <v>4</v>
      </c>
      <c r="V1845" s="12">
        <f t="shared" si="315"/>
        <v>40564.994837962964</v>
      </c>
      <c r="W1845" s="12">
        <f t="shared" si="316"/>
        <v>40594.994837962964</v>
      </c>
      <c r="X1845" s="17" t="str">
        <f t="shared" si="317"/>
        <v>January</v>
      </c>
      <c r="Y1845" t="str">
        <f t="shared" si="318"/>
        <v>2011</v>
      </c>
    </row>
    <row r="1846" spans="1:25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308"/>
        <v>101.4</v>
      </c>
      <c r="P1846" s="8">
        <f t="shared" si="309"/>
        <v>76.05</v>
      </c>
      <c r="Q1846" t="str">
        <f t="shared" si="310"/>
        <v>music</v>
      </c>
      <c r="R1846" t="str">
        <f t="shared" si="311"/>
        <v>rock</v>
      </c>
      <c r="S1846">
        <f t="shared" si="312"/>
        <v>10</v>
      </c>
      <c r="T1846">
        <f t="shared" si="313"/>
        <v>6</v>
      </c>
      <c r="U1846">
        <f t="shared" si="314"/>
        <v>4</v>
      </c>
      <c r="V1846" s="12">
        <f t="shared" si="315"/>
        <v>40666.973541666666</v>
      </c>
      <c r="W1846" s="12">
        <f t="shared" si="316"/>
        <v>40705.125</v>
      </c>
      <c r="X1846" s="17" t="str">
        <f t="shared" si="317"/>
        <v>May</v>
      </c>
      <c r="Y1846" t="str">
        <f t="shared" si="318"/>
        <v>2011</v>
      </c>
    </row>
    <row r="1847" spans="1:25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308"/>
        <v>100</v>
      </c>
      <c r="P1847" s="8">
        <f t="shared" si="309"/>
        <v>52.631578947368418</v>
      </c>
      <c r="Q1847" t="str">
        <f t="shared" si="310"/>
        <v>music</v>
      </c>
      <c r="R1847" t="str">
        <f t="shared" si="311"/>
        <v>rock</v>
      </c>
      <c r="S1847">
        <f t="shared" si="312"/>
        <v>10</v>
      </c>
      <c r="T1847">
        <f t="shared" si="313"/>
        <v>6</v>
      </c>
      <c r="U1847">
        <f t="shared" si="314"/>
        <v>4</v>
      </c>
      <c r="V1847" s="12">
        <f t="shared" si="315"/>
        <v>42523.333310185189</v>
      </c>
      <c r="W1847" s="12">
        <f t="shared" si="316"/>
        <v>42538.204861111109</v>
      </c>
      <c r="X1847" s="17" t="str">
        <f t="shared" si="317"/>
        <v>June</v>
      </c>
      <c r="Y1847" t="str">
        <f t="shared" si="318"/>
        <v>2016</v>
      </c>
    </row>
    <row r="1848" spans="1:25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308"/>
        <v>137.92666666666668</v>
      </c>
      <c r="P1848" s="8">
        <f t="shared" si="309"/>
        <v>98.990430622009569</v>
      </c>
      <c r="Q1848" t="str">
        <f t="shared" si="310"/>
        <v>music</v>
      </c>
      <c r="R1848" t="str">
        <f t="shared" si="311"/>
        <v>rock</v>
      </c>
      <c r="S1848">
        <f t="shared" si="312"/>
        <v>10</v>
      </c>
      <c r="T1848">
        <f t="shared" si="313"/>
        <v>6</v>
      </c>
      <c r="U1848">
        <f t="shared" si="314"/>
        <v>4</v>
      </c>
      <c r="V1848" s="12">
        <f t="shared" si="315"/>
        <v>41228.650196759263</v>
      </c>
      <c r="W1848" s="12">
        <f t="shared" si="316"/>
        <v>41258.650196759263</v>
      </c>
      <c r="X1848" s="17" t="str">
        <f t="shared" si="317"/>
        <v>November</v>
      </c>
      <c r="Y1848" t="str">
        <f t="shared" si="318"/>
        <v>2012</v>
      </c>
    </row>
    <row r="1849" spans="1:25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308"/>
        <v>120.88000000000001</v>
      </c>
      <c r="P1849" s="8">
        <f t="shared" si="309"/>
        <v>79.526315789473685</v>
      </c>
      <c r="Q1849" t="str">
        <f t="shared" si="310"/>
        <v>music</v>
      </c>
      <c r="R1849" t="str">
        <f t="shared" si="311"/>
        <v>rock</v>
      </c>
      <c r="S1849">
        <f t="shared" si="312"/>
        <v>10</v>
      </c>
      <c r="T1849">
        <f t="shared" si="313"/>
        <v>6</v>
      </c>
      <c r="U1849">
        <f t="shared" si="314"/>
        <v>4</v>
      </c>
      <c r="V1849" s="12">
        <f t="shared" si="315"/>
        <v>42094.236481481479</v>
      </c>
      <c r="W1849" s="12">
        <f t="shared" si="316"/>
        <v>42115.236481481479</v>
      </c>
      <c r="X1849" s="17" t="str">
        <f t="shared" si="317"/>
        <v>March</v>
      </c>
      <c r="Y1849" t="str">
        <f t="shared" si="318"/>
        <v>2015</v>
      </c>
    </row>
    <row r="1850" spans="1:25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308"/>
        <v>107.36666666666667</v>
      </c>
      <c r="P1850" s="8">
        <f t="shared" si="309"/>
        <v>134.20833333333334</v>
      </c>
      <c r="Q1850" t="str">
        <f t="shared" si="310"/>
        <v>music</v>
      </c>
      <c r="R1850" t="str">
        <f t="shared" si="311"/>
        <v>rock</v>
      </c>
      <c r="S1850">
        <f t="shared" si="312"/>
        <v>10</v>
      </c>
      <c r="T1850">
        <f t="shared" si="313"/>
        <v>6</v>
      </c>
      <c r="U1850">
        <f t="shared" si="314"/>
        <v>4</v>
      </c>
      <c r="V1850" s="12">
        <f t="shared" si="315"/>
        <v>40691.788055555553</v>
      </c>
      <c r="W1850" s="12">
        <f t="shared" si="316"/>
        <v>40755.290972222225</v>
      </c>
      <c r="X1850" s="17" t="str">
        <f t="shared" si="317"/>
        <v>May</v>
      </c>
      <c r="Y1850" t="str">
        <f t="shared" si="318"/>
        <v>2011</v>
      </c>
    </row>
    <row r="1851" spans="1:25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308"/>
        <v>100.33333333333334</v>
      </c>
      <c r="P1851" s="8">
        <f t="shared" si="309"/>
        <v>37.625</v>
      </c>
      <c r="Q1851" t="str">
        <f t="shared" si="310"/>
        <v>music</v>
      </c>
      <c r="R1851" t="str">
        <f t="shared" si="311"/>
        <v>rock</v>
      </c>
      <c r="S1851">
        <f t="shared" si="312"/>
        <v>10</v>
      </c>
      <c r="T1851">
        <f t="shared" si="313"/>
        <v>6</v>
      </c>
      <c r="U1851">
        <f t="shared" si="314"/>
        <v>4</v>
      </c>
      <c r="V1851" s="12">
        <f t="shared" si="315"/>
        <v>41169.845590277779</v>
      </c>
      <c r="W1851" s="12">
        <f t="shared" si="316"/>
        <v>41199.845590277779</v>
      </c>
      <c r="X1851" s="17" t="str">
        <f t="shared" si="317"/>
        <v>September</v>
      </c>
      <c r="Y1851" t="str">
        <f t="shared" si="318"/>
        <v>2012</v>
      </c>
    </row>
    <row r="1852" spans="1:25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308"/>
        <v>101.52222222222223</v>
      </c>
      <c r="P1852" s="8">
        <f t="shared" si="309"/>
        <v>51.044692737430168</v>
      </c>
      <c r="Q1852" t="str">
        <f t="shared" si="310"/>
        <v>music</v>
      </c>
      <c r="R1852" t="str">
        <f t="shared" si="311"/>
        <v>rock</v>
      </c>
      <c r="S1852">
        <f t="shared" si="312"/>
        <v>10</v>
      </c>
      <c r="T1852">
        <f t="shared" si="313"/>
        <v>6</v>
      </c>
      <c r="U1852">
        <f t="shared" si="314"/>
        <v>4</v>
      </c>
      <c r="V1852" s="12">
        <f t="shared" si="315"/>
        <v>41800.959490740745</v>
      </c>
      <c r="W1852" s="12">
        <f t="shared" si="316"/>
        <v>41830.959490740745</v>
      </c>
      <c r="X1852" s="17" t="str">
        <f t="shared" si="317"/>
        <v>June</v>
      </c>
      <c r="Y1852" t="str">
        <f t="shared" si="318"/>
        <v>2014</v>
      </c>
    </row>
    <row r="1853" spans="1:25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308"/>
        <v>100.07692307692308</v>
      </c>
      <c r="P1853" s="8">
        <f t="shared" si="309"/>
        <v>50.03846153846154</v>
      </c>
      <c r="Q1853" t="str">
        <f t="shared" si="310"/>
        <v>music</v>
      </c>
      <c r="R1853" t="str">
        <f t="shared" si="311"/>
        <v>rock</v>
      </c>
      <c r="S1853">
        <f t="shared" si="312"/>
        <v>10</v>
      </c>
      <c r="T1853">
        <f t="shared" si="313"/>
        <v>6</v>
      </c>
      <c r="U1853">
        <f t="shared" si="314"/>
        <v>4</v>
      </c>
      <c r="V1853" s="12">
        <f t="shared" si="315"/>
        <v>41827.906689814816</v>
      </c>
      <c r="W1853" s="12">
        <f t="shared" si="316"/>
        <v>41848.041666666664</v>
      </c>
      <c r="X1853" s="17" t="str">
        <f t="shared" si="317"/>
        <v>July</v>
      </c>
      <c r="Y1853" t="str">
        <f t="shared" si="318"/>
        <v>2014</v>
      </c>
    </row>
    <row r="1854" spans="1:25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308"/>
        <v>116.96666666666667</v>
      </c>
      <c r="P1854" s="8">
        <f t="shared" si="309"/>
        <v>133.93129770992365</v>
      </c>
      <c r="Q1854" t="str">
        <f t="shared" si="310"/>
        <v>music</v>
      </c>
      <c r="R1854" t="str">
        <f t="shared" si="311"/>
        <v>rock</v>
      </c>
      <c r="S1854">
        <f t="shared" si="312"/>
        <v>10</v>
      </c>
      <c r="T1854">
        <f t="shared" si="313"/>
        <v>6</v>
      </c>
      <c r="U1854">
        <f t="shared" si="314"/>
        <v>4</v>
      </c>
      <c r="V1854" s="12">
        <f t="shared" si="315"/>
        <v>42081.77143518519</v>
      </c>
      <c r="W1854" s="12">
        <f t="shared" si="316"/>
        <v>42119</v>
      </c>
      <c r="X1854" s="17" t="str">
        <f t="shared" si="317"/>
        <v>March</v>
      </c>
      <c r="Y1854" t="str">
        <f t="shared" si="318"/>
        <v>2015</v>
      </c>
    </row>
    <row r="1855" spans="1:25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308"/>
        <v>101.875</v>
      </c>
      <c r="P1855" s="8">
        <f t="shared" si="309"/>
        <v>58.214285714285715</v>
      </c>
      <c r="Q1855" t="str">
        <f t="shared" si="310"/>
        <v>music</v>
      </c>
      <c r="R1855" t="str">
        <f t="shared" si="311"/>
        <v>rock</v>
      </c>
      <c r="S1855">
        <f t="shared" si="312"/>
        <v>10</v>
      </c>
      <c r="T1855">
        <f t="shared" si="313"/>
        <v>6</v>
      </c>
      <c r="U1855">
        <f t="shared" si="314"/>
        <v>4</v>
      </c>
      <c r="V1855" s="12">
        <f t="shared" si="315"/>
        <v>41177.060381944444</v>
      </c>
      <c r="W1855" s="12">
        <f t="shared" si="316"/>
        <v>41227.102048611108</v>
      </c>
      <c r="X1855" s="17" t="str">
        <f t="shared" si="317"/>
        <v>September</v>
      </c>
      <c r="Y1855" t="str">
        <f t="shared" si="318"/>
        <v>2012</v>
      </c>
    </row>
    <row r="1856" spans="1:25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308"/>
        <v>102.12366666666665</v>
      </c>
      <c r="P1856" s="8">
        <f t="shared" si="309"/>
        <v>88.037643678160919</v>
      </c>
      <c r="Q1856" t="str">
        <f t="shared" si="310"/>
        <v>music</v>
      </c>
      <c r="R1856" t="str">
        <f t="shared" si="311"/>
        <v>rock</v>
      </c>
      <c r="S1856">
        <f t="shared" si="312"/>
        <v>10</v>
      </c>
      <c r="T1856">
        <f t="shared" si="313"/>
        <v>6</v>
      </c>
      <c r="U1856">
        <f t="shared" si="314"/>
        <v>4</v>
      </c>
      <c r="V1856" s="12">
        <f t="shared" si="315"/>
        <v>41388.021261574075</v>
      </c>
      <c r="W1856" s="12">
        <f t="shared" si="316"/>
        <v>41418.021261574075</v>
      </c>
      <c r="X1856" s="17" t="str">
        <f t="shared" si="317"/>
        <v>April</v>
      </c>
      <c r="Y1856" t="str">
        <f t="shared" si="318"/>
        <v>2013</v>
      </c>
    </row>
    <row r="1857" spans="1:25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308"/>
        <v>154.05897142857143</v>
      </c>
      <c r="P1857" s="8">
        <f t="shared" si="309"/>
        <v>70.576753926701571</v>
      </c>
      <c r="Q1857" t="str">
        <f t="shared" si="310"/>
        <v>music</v>
      </c>
      <c r="R1857" t="str">
        <f t="shared" si="311"/>
        <v>rock</v>
      </c>
      <c r="S1857">
        <f t="shared" si="312"/>
        <v>10</v>
      </c>
      <c r="T1857">
        <f t="shared" si="313"/>
        <v>6</v>
      </c>
      <c r="U1857">
        <f t="shared" si="314"/>
        <v>4</v>
      </c>
      <c r="V1857" s="12">
        <f t="shared" si="315"/>
        <v>41600.538657407407</v>
      </c>
      <c r="W1857" s="12">
        <f t="shared" si="316"/>
        <v>41645.538657407407</v>
      </c>
      <c r="X1857" s="17" t="str">
        <f t="shared" si="317"/>
        <v>November</v>
      </c>
      <c r="Y1857" t="str">
        <f t="shared" si="318"/>
        <v>2013</v>
      </c>
    </row>
    <row r="1858" spans="1:25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319">E1858/D1858*100</f>
        <v>101.25</v>
      </c>
      <c r="P1858" s="8">
        <f t="shared" ref="P1858:P1921" si="320">E1858/L1858</f>
        <v>53.289473684210527</v>
      </c>
      <c r="Q1858" t="str">
        <f t="shared" ref="Q1858:Q1921" si="321">LEFT(N1858,T1858-1)</f>
        <v>music</v>
      </c>
      <c r="R1858" t="str">
        <f t="shared" ref="R1858:R1921" si="322">RIGHT(N1858,U1858)</f>
        <v>rock</v>
      </c>
      <c r="S1858">
        <f t="shared" ref="S1858:S1921" si="323">LEN(N1858)</f>
        <v>10</v>
      </c>
      <c r="T1858">
        <f t="shared" ref="T1858:T1921" si="324">FIND("/",N1858)</f>
        <v>6</v>
      </c>
      <c r="U1858">
        <f t="shared" ref="U1858:U1921" si="325">S1858-T1858</f>
        <v>4</v>
      </c>
      <c r="V1858" s="12">
        <f t="shared" ref="V1858:V1921" si="326">(((J1858/60)/60)/24)+DATE(1970,1,1)</f>
        <v>41817.854999999996</v>
      </c>
      <c r="W1858" s="12">
        <f t="shared" ref="W1858:W1921" si="327">(((I1858/60)/60)/24)+DATE(1970,1,1)</f>
        <v>41838.854999999996</v>
      </c>
      <c r="X1858" s="17" t="str">
        <f t="shared" ref="X1858:X1921" si="328">TEXT(V1858,"mmmm")</f>
        <v>June</v>
      </c>
      <c r="Y1858" t="str">
        <f t="shared" ref="Y1858:Y1921" si="329">TEXT(V1858,"yyyy")</f>
        <v>2014</v>
      </c>
    </row>
    <row r="1859" spans="1:25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319"/>
        <v>100</v>
      </c>
      <c r="P1859" s="8">
        <f t="shared" si="320"/>
        <v>136.36363636363637</v>
      </c>
      <c r="Q1859" t="str">
        <f t="shared" si="321"/>
        <v>music</v>
      </c>
      <c r="R1859" t="str">
        <f t="shared" si="322"/>
        <v>rock</v>
      </c>
      <c r="S1859">
        <f t="shared" si="323"/>
        <v>10</v>
      </c>
      <c r="T1859">
        <f t="shared" si="324"/>
        <v>6</v>
      </c>
      <c r="U1859">
        <f t="shared" si="325"/>
        <v>4</v>
      </c>
      <c r="V1859" s="12">
        <f t="shared" si="326"/>
        <v>41864.76866898148</v>
      </c>
      <c r="W1859" s="12">
        <f t="shared" si="327"/>
        <v>41894.76866898148</v>
      </c>
      <c r="X1859" s="17" t="str">
        <f t="shared" si="328"/>
        <v>August</v>
      </c>
      <c r="Y1859" t="str">
        <f t="shared" si="329"/>
        <v>2014</v>
      </c>
    </row>
    <row r="1860" spans="1:25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319"/>
        <v>108.74800874800874</v>
      </c>
      <c r="P1860" s="8">
        <f t="shared" si="320"/>
        <v>40.547315436241611</v>
      </c>
      <c r="Q1860" t="str">
        <f t="shared" si="321"/>
        <v>music</v>
      </c>
      <c r="R1860" t="str">
        <f t="shared" si="322"/>
        <v>rock</v>
      </c>
      <c r="S1860">
        <f t="shared" si="323"/>
        <v>10</v>
      </c>
      <c r="T1860">
        <f t="shared" si="324"/>
        <v>6</v>
      </c>
      <c r="U1860">
        <f t="shared" si="325"/>
        <v>4</v>
      </c>
      <c r="V1860" s="12">
        <f t="shared" si="326"/>
        <v>40833.200474537036</v>
      </c>
      <c r="W1860" s="12">
        <f t="shared" si="327"/>
        <v>40893.242141203707</v>
      </c>
      <c r="X1860" s="17" t="str">
        <f t="shared" si="328"/>
        <v>October</v>
      </c>
      <c r="Y1860" t="str">
        <f t="shared" si="329"/>
        <v>2011</v>
      </c>
    </row>
    <row r="1861" spans="1:25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319"/>
        <v>131.83333333333334</v>
      </c>
      <c r="P1861" s="8">
        <f t="shared" si="320"/>
        <v>70.625</v>
      </c>
      <c r="Q1861" t="str">
        <f t="shared" si="321"/>
        <v>music</v>
      </c>
      <c r="R1861" t="str">
        <f t="shared" si="322"/>
        <v>rock</v>
      </c>
      <c r="S1861">
        <f t="shared" si="323"/>
        <v>10</v>
      </c>
      <c r="T1861">
        <f t="shared" si="324"/>
        <v>6</v>
      </c>
      <c r="U1861">
        <f t="shared" si="325"/>
        <v>4</v>
      </c>
      <c r="V1861" s="12">
        <f t="shared" si="326"/>
        <v>40778.770011574074</v>
      </c>
      <c r="W1861" s="12">
        <f t="shared" si="327"/>
        <v>40808.770011574074</v>
      </c>
      <c r="X1861" s="17" t="str">
        <f t="shared" si="328"/>
        <v>August</v>
      </c>
      <c r="Y1861" t="str">
        <f t="shared" si="329"/>
        <v>2011</v>
      </c>
    </row>
    <row r="1862" spans="1:25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319"/>
        <v>133.46666666666667</v>
      </c>
      <c r="P1862" s="8">
        <f t="shared" si="320"/>
        <v>52.684210526315788</v>
      </c>
      <c r="Q1862" t="str">
        <f t="shared" si="321"/>
        <v>music</v>
      </c>
      <c r="R1862" t="str">
        <f t="shared" si="322"/>
        <v>rock</v>
      </c>
      <c r="S1862">
        <f t="shared" si="323"/>
        <v>10</v>
      </c>
      <c r="T1862">
        <f t="shared" si="324"/>
        <v>6</v>
      </c>
      <c r="U1862">
        <f t="shared" si="325"/>
        <v>4</v>
      </c>
      <c r="V1862" s="12">
        <f t="shared" si="326"/>
        <v>41655.709305555552</v>
      </c>
      <c r="W1862" s="12">
        <f t="shared" si="327"/>
        <v>41676.709305555552</v>
      </c>
      <c r="X1862" s="17" t="str">
        <f t="shared" si="328"/>
        <v>January</v>
      </c>
      <c r="Y1862" t="str">
        <f t="shared" si="329"/>
        <v>2014</v>
      </c>
    </row>
    <row r="1863" spans="1:25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319"/>
        <v>0</v>
      </c>
      <c r="P1863" s="8" t="e">
        <f t="shared" si="320"/>
        <v>#DIV/0!</v>
      </c>
      <c r="Q1863" t="str">
        <f t="shared" si="321"/>
        <v>games</v>
      </c>
      <c r="R1863" t="str">
        <f t="shared" si="322"/>
        <v>mobile games</v>
      </c>
      <c r="S1863">
        <f t="shared" si="323"/>
        <v>18</v>
      </c>
      <c r="T1863">
        <f t="shared" si="324"/>
        <v>6</v>
      </c>
      <c r="U1863">
        <f t="shared" si="325"/>
        <v>12</v>
      </c>
      <c r="V1863" s="12">
        <f t="shared" si="326"/>
        <v>42000.300243055557</v>
      </c>
      <c r="W1863" s="12">
        <f t="shared" si="327"/>
        <v>42030.300243055557</v>
      </c>
      <c r="X1863" s="17" t="str">
        <f t="shared" si="328"/>
        <v>December</v>
      </c>
      <c r="Y1863" t="str">
        <f t="shared" si="329"/>
        <v>2014</v>
      </c>
    </row>
    <row r="1864" spans="1:25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319"/>
        <v>8.0833333333333321</v>
      </c>
      <c r="P1864" s="8">
        <f t="shared" si="320"/>
        <v>90.9375</v>
      </c>
      <c r="Q1864" t="str">
        <f t="shared" si="321"/>
        <v>games</v>
      </c>
      <c r="R1864" t="str">
        <f t="shared" si="322"/>
        <v>mobile games</v>
      </c>
      <c r="S1864">
        <f t="shared" si="323"/>
        <v>18</v>
      </c>
      <c r="T1864">
        <f t="shared" si="324"/>
        <v>6</v>
      </c>
      <c r="U1864">
        <f t="shared" si="325"/>
        <v>12</v>
      </c>
      <c r="V1864" s="12">
        <f t="shared" si="326"/>
        <v>42755.492754629624</v>
      </c>
      <c r="W1864" s="12">
        <f t="shared" si="327"/>
        <v>42802.3125</v>
      </c>
      <c r="X1864" s="17" t="str">
        <f t="shared" si="328"/>
        <v>January</v>
      </c>
      <c r="Y1864" t="str">
        <f t="shared" si="329"/>
        <v>2017</v>
      </c>
    </row>
    <row r="1865" spans="1:25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319"/>
        <v>0.4</v>
      </c>
      <c r="P1865" s="8">
        <f t="shared" si="320"/>
        <v>5</v>
      </c>
      <c r="Q1865" t="str">
        <f t="shared" si="321"/>
        <v>games</v>
      </c>
      <c r="R1865" t="str">
        <f t="shared" si="322"/>
        <v>mobile games</v>
      </c>
      <c r="S1865">
        <f t="shared" si="323"/>
        <v>18</v>
      </c>
      <c r="T1865">
        <f t="shared" si="324"/>
        <v>6</v>
      </c>
      <c r="U1865">
        <f t="shared" si="325"/>
        <v>12</v>
      </c>
      <c r="V1865" s="12">
        <f t="shared" si="326"/>
        <v>41772.797280092593</v>
      </c>
      <c r="W1865" s="12">
        <f t="shared" si="327"/>
        <v>41802.797280092593</v>
      </c>
      <c r="X1865" s="17" t="str">
        <f t="shared" si="328"/>
        <v>May</v>
      </c>
      <c r="Y1865" t="str">
        <f t="shared" si="329"/>
        <v>2014</v>
      </c>
    </row>
    <row r="1866" spans="1:25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319"/>
        <v>42.892307692307689</v>
      </c>
      <c r="P1866" s="8">
        <f t="shared" si="320"/>
        <v>58.083333333333336</v>
      </c>
      <c r="Q1866" t="str">
        <f t="shared" si="321"/>
        <v>games</v>
      </c>
      <c r="R1866" t="str">
        <f t="shared" si="322"/>
        <v>mobile games</v>
      </c>
      <c r="S1866">
        <f t="shared" si="323"/>
        <v>18</v>
      </c>
      <c r="T1866">
        <f t="shared" si="324"/>
        <v>6</v>
      </c>
      <c r="U1866">
        <f t="shared" si="325"/>
        <v>12</v>
      </c>
      <c r="V1866" s="12">
        <f t="shared" si="326"/>
        <v>41733.716435185182</v>
      </c>
      <c r="W1866" s="12">
        <f t="shared" si="327"/>
        <v>41763.716435185182</v>
      </c>
      <c r="X1866" s="17" t="str">
        <f t="shared" si="328"/>
        <v>April</v>
      </c>
      <c r="Y1866" t="str">
        <f t="shared" si="329"/>
        <v>2014</v>
      </c>
    </row>
    <row r="1867" spans="1:25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319"/>
        <v>3.6363636363636364E-3</v>
      </c>
      <c r="P1867" s="8">
        <f t="shared" si="320"/>
        <v>2</v>
      </c>
      <c r="Q1867" t="str">
        <f t="shared" si="321"/>
        <v>games</v>
      </c>
      <c r="R1867" t="str">
        <f t="shared" si="322"/>
        <v>mobile games</v>
      </c>
      <c r="S1867">
        <f t="shared" si="323"/>
        <v>18</v>
      </c>
      <c r="T1867">
        <f t="shared" si="324"/>
        <v>6</v>
      </c>
      <c r="U1867">
        <f t="shared" si="325"/>
        <v>12</v>
      </c>
      <c r="V1867" s="12">
        <f t="shared" si="326"/>
        <v>42645.367442129631</v>
      </c>
      <c r="W1867" s="12">
        <f t="shared" si="327"/>
        <v>42680.409108796302</v>
      </c>
      <c r="X1867" s="17" t="str">
        <f t="shared" si="328"/>
        <v>October</v>
      </c>
      <c r="Y1867" t="str">
        <f t="shared" si="329"/>
        <v>2016</v>
      </c>
    </row>
    <row r="1868" spans="1:25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319"/>
        <v>0.5</v>
      </c>
      <c r="P1868" s="8">
        <f t="shared" si="320"/>
        <v>62.5</v>
      </c>
      <c r="Q1868" t="str">
        <f t="shared" si="321"/>
        <v>games</v>
      </c>
      <c r="R1868" t="str">
        <f t="shared" si="322"/>
        <v>mobile games</v>
      </c>
      <c r="S1868">
        <f t="shared" si="323"/>
        <v>18</v>
      </c>
      <c r="T1868">
        <f t="shared" si="324"/>
        <v>6</v>
      </c>
      <c r="U1868">
        <f t="shared" si="325"/>
        <v>12</v>
      </c>
      <c r="V1868" s="12">
        <f t="shared" si="326"/>
        <v>42742.246493055558</v>
      </c>
      <c r="W1868" s="12">
        <f t="shared" si="327"/>
        <v>42795.166666666672</v>
      </c>
      <c r="X1868" s="17" t="str">
        <f t="shared" si="328"/>
        <v>January</v>
      </c>
      <c r="Y1868" t="str">
        <f t="shared" si="329"/>
        <v>2017</v>
      </c>
    </row>
    <row r="1869" spans="1:25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319"/>
        <v>0.05</v>
      </c>
      <c r="P1869" s="8">
        <f t="shared" si="320"/>
        <v>10</v>
      </c>
      <c r="Q1869" t="str">
        <f t="shared" si="321"/>
        <v>games</v>
      </c>
      <c r="R1869" t="str">
        <f t="shared" si="322"/>
        <v>mobile games</v>
      </c>
      <c r="S1869">
        <f t="shared" si="323"/>
        <v>18</v>
      </c>
      <c r="T1869">
        <f t="shared" si="324"/>
        <v>6</v>
      </c>
      <c r="U1869">
        <f t="shared" si="325"/>
        <v>12</v>
      </c>
      <c r="V1869" s="12">
        <f t="shared" si="326"/>
        <v>42649.924907407403</v>
      </c>
      <c r="W1869" s="12">
        <f t="shared" si="327"/>
        <v>42679.924907407403</v>
      </c>
      <c r="X1869" s="17" t="str">
        <f t="shared" si="328"/>
        <v>October</v>
      </c>
      <c r="Y1869" t="str">
        <f t="shared" si="329"/>
        <v>2016</v>
      </c>
    </row>
    <row r="1870" spans="1:25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319"/>
        <v>4.8680000000000003</v>
      </c>
      <c r="P1870" s="8">
        <f t="shared" si="320"/>
        <v>71.588235294117652</v>
      </c>
      <c r="Q1870" t="str">
        <f t="shared" si="321"/>
        <v>games</v>
      </c>
      <c r="R1870" t="str">
        <f t="shared" si="322"/>
        <v>mobile games</v>
      </c>
      <c r="S1870">
        <f t="shared" si="323"/>
        <v>18</v>
      </c>
      <c r="T1870">
        <f t="shared" si="324"/>
        <v>6</v>
      </c>
      <c r="U1870">
        <f t="shared" si="325"/>
        <v>12</v>
      </c>
      <c r="V1870" s="12">
        <f t="shared" si="326"/>
        <v>42328.779224537036</v>
      </c>
      <c r="W1870" s="12">
        <f t="shared" si="327"/>
        <v>42353.332638888889</v>
      </c>
      <c r="X1870" s="17" t="str">
        <f t="shared" si="328"/>
        <v>November</v>
      </c>
      <c r="Y1870" t="str">
        <f t="shared" si="329"/>
        <v>2015</v>
      </c>
    </row>
    <row r="1871" spans="1:25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319"/>
        <v>0</v>
      </c>
      <c r="P1871" s="8" t="e">
        <f t="shared" si="320"/>
        <v>#DIV/0!</v>
      </c>
      <c r="Q1871" t="str">
        <f t="shared" si="321"/>
        <v>games</v>
      </c>
      <c r="R1871" t="str">
        <f t="shared" si="322"/>
        <v>mobile games</v>
      </c>
      <c r="S1871">
        <f t="shared" si="323"/>
        <v>18</v>
      </c>
      <c r="T1871">
        <f t="shared" si="324"/>
        <v>6</v>
      </c>
      <c r="U1871">
        <f t="shared" si="325"/>
        <v>12</v>
      </c>
      <c r="V1871" s="12">
        <f t="shared" si="326"/>
        <v>42709.002881944441</v>
      </c>
      <c r="W1871" s="12">
        <f t="shared" si="327"/>
        <v>42739.002881944441</v>
      </c>
      <c r="X1871" s="17" t="str">
        <f t="shared" si="328"/>
        <v>December</v>
      </c>
      <c r="Y1871" t="str">
        <f t="shared" si="329"/>
        <v>2016</v>
      </c>
    </row>
    <row r="1872" spans="1:25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319"/>
        <v>10.314285714285715</v>
      </c>
      <c r="P1872" s="8">
        <f t="shared" si="320"/>
        <v>32.81818181818182</v>
      </c>
      <c r="Q1872" t="str">
        <f t="shared" si="321"/>
        <v>games</v>
      </c>
      <c r="R1872" t="str">
        <f t="shared" si="322"/>
        <v>mobile games</v>
      </c>
      <c r="S1872">
        <f t="shared" si="323"/>
        <v>18</v>
      </c>
      <c r="T1872">
        <f t="shared" si="324"/>
        <v>6</v>
      </c>
      <c r="U1872">
        <f t="shared" si="325"/>
        <v>12</v>
      </c>
      <c r="V1872" s="12">
        <f t="shared" si="326"/>
        <v>42371.355729166666</v>
      </c>
      <c r="W1872" s="12">
        <f t="shared" si="327"/>
        <v>42400.178472222222</v>
      </c>
      <c r="X1872" s="17" t="str">
        <f t="shared" si="328"/>
        <v>January</v>
      </c>
      <c r="Y1872" t="str">
        <f t="shared" si="329"/>
        <v>2016</v>
      </c>
    </row>
    <row r="1873" spans="1:25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319"/>
        <v>71.784615384615378</v>
      </c>
      <c r="P1873" s="8">
        <f t="shared" si="320"/>
        <v>49.11578947368421</v>
      </c>
      <c r="Q1873" t="str">
        <f t="shared" si="321"/>
        <v>games</v>
      </c>
      <c r="R1873" t="str">
        <f t="shared" si="322"/>
        <v>mobile games</v>
      </c>
      <c r="S1873">
        <f t="shared" si="323"/>
        <v>18</v>
      </c>
      <c r="T1873">
        <f t="shared" si="324"/>
        <v>6</v>
      </c>
      <c r="U1873">
        <f t="shared" si="325"/>
        <v>12</v>
      </c>
      <c r="V1873" s="12">
        <f t="shared" si="326"/>
        <v>41923.783576388887</v>
      </c>
      <c r="W1873" s="12">
        <f t="shared" si="327"/>
        <v>41963.825243055559</v>
      </c>
      <c r="X1873" s="17" t="str">
        <f t="shared" si="328"/>
        <v>October</v>
      </c>
      <c r="Y1873" t="str">
        <f t="shared" si="329"/>
        <v>2014</v>
      </c>
    </row>
    <row r="1874" spans="1:25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319"/>
        <v>1.06</v>
      </c>
      <c r="P1874" s="8">
        <f t="shared" si="320"/>
        <v>16.307692307692307</v>
      </c>
      <c r="Q1874" t="str">
        <f t="shared" si="321"/>
        <v>games</v>
      </c>
      <c r="R1874" t="str">
        <f t="shared" si="322"/>
        <v>mobile games</v>
      </c>
      <c r="S1874">
        <f t="shared" si="323"/>
        <v>18</v>
      </c>
      <c r="T1874">
        <f t="shared" si="324"/>
        <v>6</v>
      </c>
      <c r="U1874">
        <f t="shared" si="325"/>
        <v>12</v>
      </c>
      <c r="V1874" s="12">
        <f t="shared" si="326"/>
        <v>42155.129652777774</v>
      </c>
      <c r="W1874" s="12">
        <f t="shared" si="327"/>
        <v>42185.129652777774</v>
      </c>
      <c r="X1874" s="17" t="str">
        <f t="shared" si="328"/>
        <v>May</v>
      </c>
      <c r="Y1874" t="str">
        <f t="shared" si="329"/>
        <v>2015</v>
      </c>
    </row>
    <row r="1875" spans="1:25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319"/>
        <v>0.44999999999999996</v>
      </c>
      <c r="P1875" s="8">
        <f t="shared" si="320"/>
        <v>18</v>
      </c>
      <c r="Q1875" t="str">
        <f t="shared" si="321"/>
        <v>games</v>
      </c>
      <c r="R1875" t="str">
        <f t="shared" si="322"/>
        <v>mobile games</v>
      </c>
      <c r="S1875">
        <f t="shared" si="323"/>
        <v>18</v>
      </c>
      <c r="T1875">
        <f t="shared" si="324"/>
        <v>6</v>
      </c>
      <c r="U1875">
        <f t="shared" si="325"/>
        <v>12</v>
      </c>
      <c r="V1875" s="12">
        <f t="shared" si="326"/>
        <v>42164.615856481483</v>
      </c>
      <c r="W1875" s="12">
        <f t="shared" si="327"/>
        <v>42193.697916666672</v>
      </c>
      <c r="X1875" s="17" t="str">
        <f t="shared" si="328"/>
        <v>June</v>
      </c>
      <c r="Y1875" t="str">
        <f t="shared" si="329"/>
        <v>2015</v>
      </c>
    </row>
    <row r="1876" spans="1:25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319"/>
        <v>1.6250000000000001E-2</v>
      </c>
      <c r="P1876" s="8">
        <f t="shared" si="320"/>
        <v>13</v>
      </c>
      <c r="Q1876" t="str">
        <f t="shared" si="321"/>
        <v>games</v>
      </c>
      <c r="R1876" t="str">
        <f t="shared" si="322"/>
        <v>mobile games</v>
      </c>
      <c r="S1876">
        <f t="shared" si="323"/>
        <v>18</v>
      </c>
      <c r="T1876">
        <f t="shared" si="324"/>
        <v>6</v>
      </c>
      <c r="U1876">
        <f t="shared" si="325"/>
        <v>12</v>
      </c>
      <c r="V1876" s="12">
        <f t="shared" si="326"/>
        <v>42529.969131944439</v>
      </c>
      <c r="W1876" s="12">
        <f t="shared" si="327"/>
        <v>42549.969131944439</v>
      </c>
      <c r="X1876" s="17" t="str">
        <f t="shared" si="328"/>
        <v>June</v>
      </c>
      <c r="Y1876" t="str">
        <f t="shared" si="329"/>
        <v>2016</v>
      </c>
    </row>
    <row r="1877" spans="1:25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319"/>
        <v>0.51</v>
      </c>
      <c r="P1877" s="8">
        <f t="shared" si="320"/>
        <v>17</v>
      </c>
      <c r="Q1877" t="str">
        <f t="shared" si="321"/>
        <v>games</v>
      </c>
      <c r="R1877" t="str">
        <f t="shared" si="322"/>
        <v>mobile games</v>
      </c>
      <c r="S1877">
        <f t="shared" si="323"/>
        <v>18</v>
      </c>
      <c r="T1877">
        <f t="shared" si="324"/>
        <v>6</v>
      </c>
      <c r="U1877">
        <f t="shared" si="325"/>
        <v>12</v>
      </c>
      <c r="V1877" s="12">
        <f t="shared" si="326"/>
        <v>42528.899398148147</v>
      </c>
      <c r="W1877" s="12">
        <f t="shared" si="327"/>
        <v>42588.899398148147</v>
      </c>
      <c r="X1877" s="17" t="str">
        <f t="shared" si="328"/>
        <v>June</v>
      </c>
      <c r="Y1877" t="str">
        <f t="shared" si="329"/>
        <v>2016</v>
      </c>
    </row>
    <row r="1878" spans="1:25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319"/>
        <v>0</v>
      </c>
      <c r="P1878" s="8" t="e">
        <f t="shared" si="320"/>
        <v>#DIV/0!</v>
      </c>
      <c r="Q1878" t="str">
        <f t="shared" si="321"/>
        <v>games</v>
      </c>
      <c r="R1878" t="str">
        <f t="shared" si="322"/>
        <v>mobile games</v>
      </c>
      <c r="S1878">
        <f t="shared" si="323"/>
        <v>18</v>
      </c>
      <c r="T1878">
        <f t="shared" si="324"/>
        <v>6</v>
      </c>
      <c r="U1878">
        <f t="shared" si="325"/>
        <v>12</v>
      </c>
      <c r="V1878" s="12">
        <f t="shared" si="326"/>
        <v>41776.284780092588</v>
      </c>
      <c r="W1878" s="12">
        <f t="shared" si="327"/>
        <v>41806.284780092588</v>
      </c>
      <c r="X1878" s="17" t="str">
        <f t="shared" si="328"/>
        <v>May</v>
      </c>
      <c r="Y1878" t="str">
        <f t="shared" si="329"/>
        <v>2014</v>
      </c>
    </row>
    <row r="1879" spans="1:25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319"/>
        <v>0</v>
      </c>
      <c r="P1879" s="8" t="e">
        <f t="shared" si="320"/>
        <v>#DIV/0!</v>
      </c>
      <c r="Q1879" t="str">
        <f t="shared" si="321"/>
        <v>games</v>
      </c>
      <c r="R1879" t="str">
        <f t="shared" si="322"/>
        <v>mobile games</v>
      </c>
      <c r="S1879">
        <f t="shared" si="323"/>
        <v>18</v>
      </c>
      <c r="T1879">
        <f t="shared" si="324"/>
        <v>6</v>
      </c>
      <c r="U1879">
        <f t="shared" si="325"/>
        <v>12</v>
      </c>
      <c r="V1879" s="12">
        <f t="shared" si="326"/>
        <v>42035.029224537036</v>
      </c>
      <c r="W1879" s="12">
        <f t="shared" si="327"/>
        <v>42064.029224537036</v>
      </c>
      <c r="X1879" s="17" t="str">
        <f t="shared" si="328"/>
        <v>January</v>
      </c>
      <c r="Y1879" t="str">
        <f t="shared" si="329"/>
        <v>2015</v>
      </c>
    </row>
    <row r="1880" spans="1:25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319"/>
        <v>0</v>
      </c>
      <c r="P1880" s="8" t="e">
        <f t="shared" si="320"/>
        <v>#DIV/0!</v>
      </c>
      <c r="Q1880" t="str">
        <f t="shared" si="321"/>
        <v>games</v>
      </c>
      <c r="R1880" t="str">
        <f t="shared" si="322"/>
        <v>mobile games</v>
      </c>
      <c r="S1880">
        <f t="shared" si="323"/>
        <v>18</v>
      </c>
      <c r="T1880">
        <f t="shared" si="324"/>
        <v>6</v>
      </c>
      <c r="U1880">
        <f t="shared" si="325"/>
        <v>12</v>
      </c>
      <c r="V1880" s="12">
        <f t="shared" si="326"/>
        <v>41773.008738425924</v>
      </c>
      <c r="W1880" s="12">
        <f t="shared" si="327"/>
        <v>41803.008738425924</v>
      </c>
      <c r="X1880" s="17" t="str">
        <f t="shared" si="328"/>
        <v>May</v>
      </c>
      <c r="Y1880" t="str">
        <f t="shared" si="329"/>
        <v>2014</v>
      </c>
    </row>
    <row r="1881" spans="1:25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319"/>
        <v>0.12</v>
      </c>
      <c r="P1881" s="8">
        <f t="shared" si="320"/>
        <v>3</v>
      </c>
      <c r="Q1881" t="str">
        <f t="shared" si="321"/>
        <v>games</v>
      </c>
      <c r="R1881" t="str">
        <f t="shared" si="322"/>
        <v>mobile games</v>
      </c>
      <c r="S1881">
        <f t="shared" si="323"/>
        <v>18</v>
      </c>
      <c r="T1881">
        <f t="shared" si="324"/>
        <v>6</v>
      </c>
      <c r="U1881">
        <f t="shared" si="325"/>
        <v>12</v>
      </c>
      <c r="V1881" s="12">
        <f t="shared" si="326"/>
        <v>42413.649641203709</v>
      </c>
      <c r="W1881" s="12">
        <f t="shared" si="327"/>
        <v>42443.607974537037</v>
      </c>
      <c r="X1881" s="17" t="str">
        <f t="shared" si="328"/>
        <v>February</v>
      </c>
      <c r="Y1881" t="str">
        <f t="shared" si="329"/>
        <v>2016</v>
      </c>
    </row>
    <row r="1882" spans="1:25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319"/>
        <v>20.080000000000002</v>
      </c>
      <c r="P1882" s="8">
        <f t="shared" si="320"/>
        <v>41.833333333333336</v>
      </c>
      <c r="Q1882" t="str">
        <f t="shared" si="321"/>
        <v>games</v>
      </c>
      <c r="R1882" t="str">
        <f t="shared" si="322"/>
        <v>mobile games</v>
      </c>
      <c r="S1882">
        <f t="shared" si="323"/>
        <v>18</v>
      </c>
      <c r="T1882">
        <f t="shared" si="324"/>
        <v>6</v>
      </c>
      <c r="U1882">
        <f t="shared" si="325"/>
        <v>12</v>
      </c>
      <c r="V1882" s="12">
        <f t="shared" si="326"/>
        <v>42430.566898148143</v>
      </c>
      <c r="W1882" s="12">
        <f t="shared" si="327"/>
        <v>42459.525231481486</v>
      </c>
      <c r="X1882" s="17" t="str">
        <f t="shared" si="328"/>
        <v>March</v>
      </c>
      <c r="Y1882" t="str">
        <f t="shared" si="329"/>
        <v>2016</v>
      </c>
    </row>
    <row r="1883" spans="1:25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319"/>
        <v>172.68449999999999</v>
      </c>
      <c r="P1883" s="8">
        <f t="shared" si="320"/>
        <v>49.338428571428572</v>
      </c>
      <c r="Q1883" t="str">
        <f t="shared" si="321"/>
        <v>music</v>
      </c>
      <c r="R1883" t="str">
        <f t="shared" si="322"/>
        <v>indie rock</v>
      </c>
      <c r="S1883">
        <f t="shared" si="323"/>
        <v>16</v>
      </c>
      <c r="T1883">
        <f t="shared" si="324"/>
        <v>6</v>
      </c>
      <c r="U1883">
        <f t="shared" si="325"/>
        <v>10</v>
      </c>
      <c r="V1883" s="12">
        <f t="shared" si="326"/>
        <v>42043.152650462958</v>
      </c>
      <c r="W1883" s="12">
        <f t="shared" si="327"/>
        <v>42073.110983796301</v>
      </c>
      <c r="X1883" s="17" t="str">
        <f t="shared" si="328"/>
        <v>February</v>
      </c>
      <c r="Y1883" t="str">
        <f t="shared" si="329"/>
        <v>2015</v>
      </c>
    </row>
    <row r="1884" spans="1:25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319"/>
        <v>100.8955223880597</v>
      </c>
      <c r="P1884" s="8">
        <f t="shared" si="320"/>
        <v>41.728395061728392</v>
      </c>
      <c r="Q1884" t="str">
        <f t="shared" si="321"/>
        <v>music</v>
      </c>
      <c r="R1884" t="str">
        <f t="shared" si="322"/>
        <v>indie rock</v>
      </c>
      <c r="S1884">
        <f t="shared" si="323"/>
        <v>16</v>
      </c>
      <c r="T1884">
        <f t="shared" si="324"/>
        <v>6</v>
      </c>
      <c r="U1884">
        <f t="shared" si="325"/>
        <v>10</v>
      </c>
      <c r="V1884" s="12">
        <f t="shared" si="326"/>
        <v>41067.949212962965</v>
      </c>
      <c r="W1884" s="12">
        <f t="shared" si="327"/>
        <v>41100.991666666669</v>
      </c>
      <c r="X1884" s="17" t="str">
        <f t="shared" si="328"/>
        <v>June</v>
      </c>
      <c r="Y1884" t="str">
        <f t="shared" si="329"/>
        <v>2012</v>
      </c>
    </row>
    <row r="1885" spans="1:25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319"/>
        <v>104.8048048048048</v>
      </c>
      <c r="P1885" s="8">
        <f t="shared" si="320"/>
        <v>32.71875</v>
      </c>
      <c r="Q1885" t="str">
        <f t="shared" si="321"/>
        <v>music</v>
      </c>
      <c r="R1885" t="str">
        <f t="shared" si="322"/>
        <v>indie rock</v>
      </c>
      <c r="S1885">
        <f t="shared" si="323"/>
        <v>16</v>
      </c>
      <c r="T1885">
        <f t="shared" si="324"/>
        <v>6</v>
      </c>
      <c r="U1885">
        <f t="shared" si="325"/>
        <v>10</v>
      </c>
      <c r="V1885" s="12">
        <f t="shared" si="326"/>
        <v>40977.948009259257</v>
      </c>
      <c r="W1885" s="12">
        <f t="shared" si="327"/>
        <v>41007.906342592592</v>
      </c>
      <c r="X1885" s="17" t="str">
        <f t="shared" si="328"/>
        <v>March</v>
      </c>
      <c r="Y1885" t="str">
        <f t="shared" si="329"/>
        <v>2012</v>
      </c>
    </row>
    <row r="1886" spans="1:25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319"/>
        <v>135.1</v>
      </c>
      <c r="P1886" s="8">
        <f t="shared" si="320"/>
        <v>51.96153846153846</v>
      </c>
      <c r="Q1886" t="str">
        <f t="shared" si="321"/>
        <v>music</v>
      </c>
      <c r="R1886" t="str">
        <f t="shared" si="322"/>
        <v>indie rock</v>
      </c>
      <c r="S1886">
        <f t="shared" si="323"/>
        <v>16</v>
      </c>
      <c r="T1886">
        <f t="shared" si="324"/>
        <v>6</v>
      </c>
      <c r="U1886">
        <f t="shared" si="325"/>
        <v>10</v>
      </c>
      <c r="V1886" s="12">
        <f t="shared" si="326"/>
        <v>41205.198321759257</v>
      </c>
      <c r="W1886" s="12">
        <f t="shared" si="327"/>
        <v>41240.5</v>
      </c>
      <c r="X1886" s="17" t="str">
        <f t="shared" si="328"/>
        <v>October</v>
      </c>
      <c r="Y1886" t="str">
        <f t="shared" si="329"/>
        <v>2012</v>
      </c>
    </row>
    <row r="1887" spans="1:25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319"/>
        <v>116.32786885245903</v>
      </c>
      <c r="P1887" s="8">
        <f t="shared" si="320"/>
        <v>50.685714285714283</v>
      </c>
      <c r="Q1887" t="str">
        <f t="shared" si="321"/>
        <v>music</v>
      </c>
      <c r="R1887" t="str">
        <f t="shared" si="322"/>
        <v>indie rock</v>
      </c>
      <c r="S1887">
        <f t="shared" si="323"/>
        <v>16</v>
      </c>
      <c r="T1887">
        <f t="shared" si="324"/>
        <v>6</v>
      </c>
      <c r="U1887">
        <f t="shared" si="325"/>
        <v>10</v>
      </c>
      <c r="V1887" s="12">
        <f t="shared" si="326"/>
        <v>41099.093865740739</v>
      </c>
      <c r="W1887" s="12">
        <f t="shared" si="327"/>
        <v>41131.916666666664</v>
      </c>
      <c r="X1887" s="17" t="str">
        <f t="shared" si="328"/>
        <v>July</v>
      </c>
      <c r="Y1887" t="str">
        <f t="shared" si="329"/>
        <v>2012</v>
      </c>
    </row>
    <row r="1888" spans="1:25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319"/>
        <v>102.08333333333333</v>
      </c>
      <c r="P1888" s="8">
        <f t="shared" si="320"/>
        <v>42.241379310344826</v>
      </c>
      <c r="Q1888" t="str">
        <f t="shared" si="321"/>
        <v>music</v>
      </c>
      <c r="R1888" t="str">
        <f t="shared" si="322"/>
        <v>indie rock</v>
      </c>
      <c r="S1888">
        <f t="shared" si="323"/>
        <v>16</v>
      </c>
      <c r="T1888">
        <f t="shared" si="324"/>
        <v>6</v>
      </c>
      <c r="U1888">
        <f t="shared" si="325"/>
        <v>10</v>
      </c>
      <c r="V1888" s="12">
        <f t="shared" si="326"/>
        <v>41925.906689814816</v>
      </c>
      <c r="W1888" s="12">
        <f t="shared" si="327"/>
        <v>41955.94835648148</v>
      </c>
      <c r="X1888" s="17" t="str">
        <f t="shared" si="328"/>
        <v>October</v>
      </c>
      <c r="Y1888" t="str">
        <f t="shared" si="329"/>
        <v>2014</v>
      </c>
    </row>
    <row r="1889" spans="1:25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319"/>
        <v>111.16666666666666</v>
      </c>
      <c r="P1889" s="8">
        <f t="shared" si="320"/>
        <v>416.875</v>
      </c>
      <c r="Q1889" t="str">
        <f t="shared" si="321"/>
        <v>music</v>
      </c>
      <c r="R1889" t="str">
        <f t="shared" si="322"/>
        <v>indie rock</v>
      </c>
      <c r="S1889">
        <f t="shared" si="323"/>
        <v>16</v>
      </c>
      <c r="T1889">
        <f t="shared" si="324"/>
        <v>6</v>
      </c>
      <c r="U1889">
        <f t="shared" si="325"/>
        <v>10</v>
      </c>
      <c r="V1889" s="12">
        <f t="shared" si="326"/>
        <v>42323.800138888888</v>
      </c>
      <c r="W1889" s="12">
        <f t="shared" si="327"/>
        <v>42341.895833333328</v>
      </c>
      <c r="X1889" s="17" t="str">
        <f t="shared" si="328"/>
        <v>November</v>
      </c>
      <c r="Y1889" t="str">
        <f t="shared" si="329"/>
        <v>2015</v>
      </c>
    </row>
    <row r="1890" spans="1:25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319"/>
        <v>166.08</v>
      </c>
      <c r="P1890" s="8">
        <f t="shared" si="320"/>
        <v>46.651685393258425</v>
      </c>
      <c r="Q1890" t="str">
        <f t="shared" si="321"/>
        <v>music</v>
      </c>
      <c r="R1890" t="str">
        <f t="shared" si="322"/>
        <v>indie rock</v>
      </c>
      <c r="S1890">
        <f t="shared" si="323"/>
        <v>16</v>
      </c>
      <c r="T1890">
        <f t="shared" si="324"/>
        <v>6</v>
      </c>
      <c r="U1890">
        <f t="shared" si="325"/>
        <v>10</v>
      </c>
      <c r="V1890" s="12">
        <f t="shared" si="326"/>
        <v>40299.239953703705</v>
      </c>
      <c r="W1890" s="12">
        <f t="shared" si="327"/>
        <v>40330.207638888889</v>
      </c>
      <c r="X1890" s="17" t="str">
        <f t="shared" si="328"/>
        <v>May</v>
      </c>
      <c r="Y1890" t="str">
        <f t="shared" si="329"/>
        <v>2010</v>
      </c>
    </row>
    <row r="1891" spans="1:25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319"/>
        <v>106.60000000000001</v>
      </c>
      <c r="P1891" s="8">
        <f t="shared" si="320"/>
        <v>48.454545454545453</v>
      </c>
      <c r="Q1891" t="str">
        <f t="shared" si="321"/>
        <v>music</v>
      </c>
      <c r="R1891" t="str">
        <f t="shared" si="322"/>
        <v>indie rock</v>
      </c>
      <c r="S1891">
        <f t="shared" si="323"/>
        <v>16</v>
      </c>
      <c r="T1891">
        <f t="shared" si="324"/>
        <v>6</v>
      </c>
      <c r="U1891">
        <f t="shared" si="325"/>
        <v>10</v>
      </c>
      <c r="V1891" s="12">
        <f t="shared" si="326"/>
        <v>41299.793356481481</v>
      </c>
      <c r="W1891" s="12">
        <f t="shared" si="327"/>
        <v>41344.751689814817</v>
      </c>
      <c r="X1891" s="17" t="str">
        <f t="shared" si="328"/>
        <v>January</v>
      </c>
      <c r="Y1891" t="str">
        <f t="shared" si="329"/>
        <v>2013</v>
      </c>
    </row>
    <row r="1892" spans="1:25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319"/>
        <v>144.58441666666667</v>
      </c>
      <c r="P1892" s="8">
        <f t="shared" si="320"/>
        <v>70.5289837398374</v>
      </c>
      <c r="Q1892" t="str">
        <f t="shared" si="321"/>
        <v>music</v>
      </c>
      <c r="R1892" t="str">
        <f t="shared" si="322"/>
        <v>indie rock</v>
      </c>
      <c r="S1892">
        <f t="shared" si="323"/>
        <v>16</v>
      </c>
      <c r="T1892">
        <f t="shared" si="324"/>
        <v>6</v>
      </c>
      <c r="U1892">
        <f t="shared" si="325"/>
        <v>10</v>
      </c>
      <c r="V1892" s="12">
        <f t="shared" si="326"/>
        <v>41228.786203703705</v>
      </c>
      <c r="W1892" s="12">
        <f t="shared" si="327"/>
        <v>41258.786203703705</v>
      </c>
      <c r="X1892" s="17" t="str">
        <f t="shared" si="328"/>
        <v>November</v>
      </c>
      <c r="Y1892" t="str">
        <f t="shared" si="329"/>
        <v>2012</v>
      </c>
    </row>
    <row r="1893" spans="1:25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319"/>
        <v>105.55000000000001</v>
      </c>
      <c r="P1893" s="8">
        <f t="shared" si="320"/>
        <v>87.958333333333329</v>
      </c>
      <c r="Q1893" t="str">
        <f t="shared" si="321"/>
        <v>music</v>
      </c>
      <c r="R1893" t="str">
        <f t="shared" si="322"/>
        <v>indie rock</v>
      </c>
      <c r="S1893">
        <f t="shared" si="323"/>
        <v>16</v>
      </c>
      <c r="T1893">
        <f t="shared" si="324"/>
        <v>6</v>
      </c>
      <c r="U1893">
        <f t="shared" si="325"/>
        <v>10</v>
      </c>
      <c r="V1893" s="12">
        <f t="shared" si="326"/>
        <v>40335.798078703701</v>
      </c>
      <c r="W1893" s="12">
        <f t="shared" si="327"/>
        <v>40381.25</v>
      </c>
      <c r="X1893" s="17" t="str">
        <f t="shared" si="328"/>
        <v>June</v>
      </c>
      <c r="Y1893" t="str">
        <f t="shared" si="329"/>
        <v>2010</v>
      </c>
    </row>
    <row r="1894" spans="1:25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319"/>
        <v>136.60000000000002</v>
      </c>
      <c r="P1894" s="8">
        <f t="shared" si="320"/>
        <v>26.26923076923077</v>
      </c>
      <c r="Q1894" t="str">
        <f t="shared" si="321"/>
        <v>music</v>
      </c>
      <c r="R1894" t="str">
        <f t="shared" si="322"/>
        <v>indie rock</v>
      </c>
      <c r="S1894">
        <f t="shared" si="323"/>
        <v>16</v>
      </c>
      <c r="T1894">
        <f t="shared" si="324"/>
        <v>6</v>
      </c>
      <c r="U1894">
        <f t="shared" si="325"/>
        <v>10</v>
      </c>
      <c r="V1894" s="12">
        <f t="shared" si="326"/>
        <v>40671.637511574074</v>
      </c>
      <c r="W1894" s="12">
        <f t="shared" si="327"/>
        <v>40701.637511574074</v>
      </c>
      <c r="X1894" s="17" t="str">
        <f t="shared" si="328"/>
        <v>May</v>
      </c>
      <c r="Y1894" t="str">
        <f t="shared" si="329"/>
        <v>2011</v>
      </c>
    </row>
    <row r="1895" spans="1:25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319"/>
        <v>104</v>
      </c>
      <c r="P1895" s="8">
        <f t="shared" si="320"/>
        <v>57.777777777777779</v>
      </c>
      <c r="Q1895" t="str">
        <f t="shared" si="321"/>
        <v>music</v>
      </c>
      <c r="R1895" t="str">
        <f t="shared" si="322"/>
        <v>indie rock</v>
      </c>
      <c r="S1895">
        <f t="shared" si="323"/>
        <v>16</v>
      </c>
      <c r="T1895">
        <f t="shared" si="324"/>
        <v>6</v>
      </c>
      <c r="U1895">
        <f t="shared" si="325"/>
        <v>10</v>
      </c>
      <c r="V1895" s="12">
        <f t="shared" si="326"/>
        <v>40632.94195601852</v>
      </c>
      <c r="W1895" s="12">
        <f t="shared" si="327"/>
        <v>40649.165972222225</v>
      </c>
      <c r="X1895" s="17" t="str">
        <f t="shared" si="328"/>
        <v>March</v>
      </c>
      <c r="Y1895" t="str">
        <f t="shared" si="329"/>
        <v>2011</v>
      </c>
    </row>
    <row r="1896" spans="1:25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319"/>
        <v>114.5</v>
      </c>
      <c r="P1896" s="8">
        <f t="shared" si="320"/>
        <v>57.25</v>
      </c>
      <c r="Q1896" t="str">
        <f t="shared" si="321"/>
        <v>music</v>
      </c>
      <c r="R1896" t="str">
        <f t="shared" si="322"/>
        <v>indie rock</v>
      </c>
      <c r="S1896">
        <f t="shared" si="323"/>
        <v>16</v>
      </c>
      <c r="T1896">
        <f t="shared" si="324"/>
        <v>6</v>
      </c>
      <c r="U1896">
        <f t="shared" si="325"/>
        <v>10</v>
      </c>
      <c r="V1896" s="12">
        <f t="shared" si="326"/>
        <v>40920.904895833337</v>
      </c>
      <c r="W1896" s="12">
        <f t="shared" si="327"/>
        <v>40951.904895833337</v>
      </c>
      <c r="X1896" s="17" t="str">
        <f t="shared" si="328"/>
        <v>January</v>
      </c>
      <c r="Y1896" t="str">
        <f t="shared" si="329"/>
        <v>2012</v>
      </c>
    </row>
    <row r="1897" spans="1:25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319"/>
        <v>101.71957671957672</v>
      </c>
      <c r="P1897" s="8">
        <f t="shared" si="320"/>
        <v>196.34042553191489</v>
      </c>
      <c r="Q1897" t="str">
        <f t="shared" si="321"/>
        <v>music</v>
      </c>
      <c r="R1897" t="str">
        <f t="shared" si="322"/>
        <v>indie rock</v>
      </c>
      <c r="S1897">
        <f t="shared" si="323"/>
        <v>16</v>
      </c>
      <c r="T1897">
        <f t="shared" si="324"/>
        <v>6</v>
      </c>
      <c r="U1897">
        <f t="shared" si="325"/>
        <v>10</v>
      </c>
      <c r="V1897" s="12">
        <f t="shared" si="326"/>
        <v>42267.746782407412</v>
      </c>
      <c r="W1897" s="12">
        <f t="shared" si="327"/>
        <v>42297.746782407412</v>
      </c>
      <c r="X1897" s="17" t="str">
        <f t="shared" si="328"/>
        <v>September</v>
      </c>
      <c r="Y1897" t="str">
        <f t="shared" si="329"/>
        <v>2015</v>
      </c>
    </row>
    <row r="1898" spans="1:25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319"/>
        <v>123.94678492239468</v>
      </c>
      <c r="P1898" s="8">
        <f t="shared" si="320"/>
        <v>43</v>
      </c>
      <c r="Q1898" t="str">
        <f t="shared" si="321"/>
        <v>music</v>
      </c>
      <c r="R1898" t="str">
        <f t="shared" si="322"/>
        <v>indie rock</v>
      </c>
      <c r="S1898">
        <f t="shared" si="323"/>
        <v>16</v>
      </c>
      <c r="T1898">
        <f t="shared" si="324"/>
        <v>6</v>
      </c>
      <c r="U1898">
        <f t="shared" si="325"/>
        <v>10</v>
      </c>
      <c r="V1898" s="12">
        <f t="shared" si="326"/>
        <v>40981.710243055553</v>
      </c>
      <c r="W1898" s="12">
        <f t="shared" si="327"/>
        <v>41011.710243055553</v>
      </c>
      <c r="X1898" s="17" t="str">
        <f t="shared" si="328"/>
        <v>March</v>
      </c>
      <c r="Y1898" t="str">
        <f t="shared" si="329"/>
        <v>2012</v>
      </c>
    </row>
    <row r="1899" spans="1:25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319"/>
        <v>102.45669291338582</v>
      </c>
      <c r="P1899" s="8">
        <f t="shared" si="320"/>
        <v>35.551912568306008</v>
      </c>
      <c r="Q1899" t="str">
        <f t="shared" si="321"/>
        <v>music</v>
      </c>
      <c r="R1899" t="str">
        <f t="shared" si="322"/>
        <v>indie rock</v>
      </c>
      <c r="S1899">
        <f t="shared" si="323"/>
        <v>16</v>
      </c>
      <c r="T1899">
        <f t="shared" si="324"/>
        <v>6</v>
      </c>
      <c r="U1899">
        <f t="shared" si="325"/>
        <v>10</v>
      </c>
      <c r="V1899" s="12">
        <f t="shared" si="326"/>
        <v>41680.583402777782</v>
      </c>
      <c r="W1899" s="12">
        <f t="shared" si="327"/>
        <v>41702.875</v>
      </c>
      <c r="X1899" s="17" t="str">
        <f t="shared" si="328"/>
        <v>February</v>
      </c>
      <c r="Y1899" t="str">
        <f t="shared" si="329"/>
        <v>2014</v>
      </c>
    </row>
    <row r="1900" spans="1:25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319"/>
        <v>144.5</v>
      </c>
      <c r="P1900" s="8">
        <f t="shared" si="320"/>
        <v>68.80952380952381</v>
      </c>
      <c r="Q1900" t="str">
        <f t="shared" si="321"/>
        <v>music</v>
      </c>
      <c r="R1900" t="str">
        <f t="shared" si="322"/>
        <v>indie rock</v>
      </c>
      <c r="S1900">
        <f t="shared" si="323"/>
        <v>16</v>
      </c>
      <c r="T1900">
        <f t="shared" si="324"/>
        <v>6</v>
      </c>
      <c r="U1900">
        <f t="shared" si="325"/>
        <v>10</v>
      </c>
      <c r="V1900" s="12">
        <f t="shared" si="326"/>
        <v>42366.192974537036</v>
      </c>
      <c r="W1900" s="12">
        <f t="shared" si="327"/>
        <v>42401.75</v>
      </c>
      <c r="X1900" s="17" t="str">
        <f t="shared" si="328"/>
        <v>December</v>
      </c>
      <c r="Y1900" t="str">
        <f t="shared" si="329"/>
        <v>2015</v>
      </c>
    </row>
    <row r="1901" spans="1:25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319"/>
        <v>133.33333333333331</v>
      </c>
      <c r="P1901" s="8">
        <f t="shared" si="320"/>
        <v>28.571428571428573</v>
      </c>
      <c r="Q1901" t="str">
        <f t="shared" si="321"/>
        <v>music</v>
      </c>
      <c r="R1901" t="str">
        <f t="shared" si="322"/>
        <v>indie rock</v>
      </c>
      <c r="S1901">
        <f t="shared" si="323"/>
        <v>16</v>
      </c>
      <c r="T1901">
        <f t="shared" si="324"/>
        <v>6</v>
      </c>
      <c r="U1901">
        <f t="shared" si="325"/>
        <v>10</v>
      </c>
      <c r="V1901" s="12">
        <f t="shared" si="326"/>
        <v>42058.941736111112</v>
      </c>
      <c r="W1901" s="12">
        <f t="shared" si="327"/>
        <v>42088.90006944444</v>
      </c>
      <c r="X1901" s="17" t="str">
        <f t="shared" si="328"/>
        <v>February</v>
      </c>
      <c r="Y1901" t="str">
        <f t="shared" si="329"/>
        <v>2015</v>
      </c>
    </row>
    <row r="1902" spans="1:25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319"/>
        <v>109.3644</v>
      </c>
      <c r="P1902" s="8">
        <f t="shared" si="320"/>
        <v>50.631666666666668</v>
      </c>
      <c r="Q1902" t="str">
        <f t="shared" si="321"/>
        <v>music</v>
      </c>
      <c r="R1902" t="str">
        <f t="shared" si="322"/>
        <v>indie rock</v>
      </c>
      <c r="S1902">
        <f t="shared" si="323"/>
        <v>16</v>
      </c>
      <c r="T1902">
        <f t="shared" si="324"/>
        <v>6</v>
      </c>
      <c r="U1902">
        <f t="shared" si="325"/>
        <v>10</v>
      </c>
      <c r="V1902" s="12">
        <f t="shared" si="326"/>
        <v>41160.871886574074</v>
      </c>
      <c r="W1902" s="12">
        <f t="shared" si="327"/>
        <v>41188.415972222225</v>
      </c>
      <c r="X1902" s="17" t="str">
        <f t="shared" si="328"/>
        <v>September</v>
      </c>
      <c r="Y1902" t="str">
        <f t="shared" si="329"/>
        <v>2012</v>
      </c>
    </row>
    <row r="1903" spans="1:25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319"/>
        <v>2.6969696969696968</v>
      </c>
      <c r="P1903" s="8">
        <f t="shared" si="320"/>
        <v>106.8</v>
      </c>
      <c r="Q1903" t="str">
        <f t="shared" si="321"/>
        <v>technology</v>
      </c>
      <c r="R1903" t="str">
        <f t="shared" si="322"/>
        <v>gadgets</v>
      </c>
      <c r="S1903">
        <f t="shared" si="323"/>
        <v>18</v>
      </c>
      <c r="T1903">
        <f t="shared" si="324"/>
        <v>11</v>
      </c>
      <c r="U1903">
        <f t="shared" si="325"/>
        <v>7</v>
      </c>
      <c r="V1903" s="12">
        <f t="shared" si="326"/>
        <v>42116.54315972222</v>
      </c>
      <c r="W1903" s="12">
        <f t="shared" si="327"/>
        <v>42146.541666666672</v>
      </c>
      <c r="X1903" s="17" t="str">
        <f t="shared" si="328"/>
        <v>April</v>
      </c>
      <c r="Y1903" t="str">
        <f t="shared" si="329"/>
        <v>2015</v>
      </c>
    </row>
    <row r="1904" spans="1:25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319"/>
        <v>1.2</v>
      </c>
      <c r="P1904" s="8">
        <f t="shared" si="320"/>
        <v>4</v>
      </c>
      <c r="Q1904" t="str">
        <f t="shared" si="321"/>
        <v>technology</v>
      </c>
      <c r="R1904" t="str">
        <f t="shared" si="322"/>
        <v>gadgets</v>
      </c>
      <c r="S1904">
        <f t="shared" si="323"/>
        <v>18</v>
      </c>
      <c r="T1904">
        <f t="shared" si="324"/>
        <v>11</v>
      </c>
      <c r="U1904">
        <f t="shared" si="325"/>
        <v>7</v>
      </c>
      <c r="V1904" s="12">
        <f t="shared" si="326"/>
        <v>42037.789895833332</v>
      </c>
      <c r="W1904" s="12">
        <f t="shared" si="327"/>
        <v>42067.789895833332</v>
      </c>
      <c r="X1904" s="17" t="str">
        <f t="shared" si="328"/>
        <v>February</v>
      </c>
      <c r="Y1904" t="str">
        <f t="shared" si="329"/>
        <v>2015</v>
      </c>
    </row>
    <row r="1905" spans="1:25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319"/>
        <v>46.6</v>
      </c>
      <c r="P1905" s="8">
        <f t="shared" si="320"/>
        <v>34.097560975609753</v>
      </c>
      <c r="Q1905" t="str">
        <f t="shared" si="321"/>
        <v>technology</v>
      </c>
      <c r="R1905" t="str">
        <f t="shared" si="322"/>
        <v>gadgets</v>
      </c>
      <c r="S1905">
        <f t="shared" si="323"/>
        <v>18</v>
      </c>
      <c r="T1905">
        <f t="shared" si="324"/>
        <v>11</v>
      </c>
      <c r="U1905">
        <f t="shared" si="325"/>
        <v>7</v>
      </c>
      <c r="V1905" s="12">
        <f t="shared" si="326"/>
        <v>42702.770729166667</v>
      </c>
      <c r="W1905" s="12">
        <f t="shared" si="327"/>
        <v>42762.770729166667</v>
      </c>
      <c r="X1905" s="17" t="str">
        <f t="shared" si="328"/>
        <v>November</v>
      </c>
      <c r="Y1905" t="str">
        <f t="shared" si="329"/>
        <v>2016</v>
      </c>
    </row>
    <row r="1906" spans="1:25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319"/>
        <v>0.1</v>
      </c>
      <c r="P1906" s="8">
        <f t="shared" si="320"/>
        <v>25</v>
      </c>
      <c r="Q1906" t="str">
        <f t="shared" si="321"/>
        <v>technology</v>
      </c>
      <c r="R1906" t="str">
        <f t="shared" si="322"/>
        <v>gadgets</v>
      </c>
      <c r="S1906">
        <f t="shared" si="323"/>
        <v>18</v>
      </c>
      <c r="T1906">
        <f t="shared" si="324"/>
        <v>11</v>
      </c>
      <c r="U1906">
        <f t="shared" si="325"/>
        <v>7</v>
      </c>
      <c r="V1906" s="12">
        <f t="shared" si="326"/>
        <v>42326.685428240744</v>
      </c>
      <c r="W1906" s="12">
        <f t="shared" si="327"/>
        <v>42371.685428240744</v>
      </c>
      <c r="X1906" s="17" t="str">
        <f t="shared" si="328"/>
        <v>November</v>
      </c>
      <c r="Y1906" t="str">
        <f t="shared" si="329"/>
        <v>2015</v>
      </c>
    </row>
    <row r="1907" spans="1:25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319"/>
        <v>0.16800000000000001</v>
      </c>
      <c r="P1907" s="8">
        <f t="shared" si="320"/>
        <v>10.5</v>
      </c>
      <c r="Q1907" t="str">
        <f t="shared" si="321"/>
        <v>technology</v>
      </c>
      <c r="R1907" t="str">
        <f t="shared" si="322"/>
        <v>gadgets</v>
      </c>
      <c r="S1907">
        <f t="shared" si="323"/>
        <v>18</v>
      </c>
      <c r="T1907">
        <f t="shared" si="324"/>
        <v>11</v>
      </c>
      <c r="U1907">
        <f t="shared" si="325"/>
        <v>7</v>
      </c>
      <c r="V1907" s="12">
        <f t="shared" si="326"/>
        <v>41859.925856481481</v>
      </c>
      <c r="W1907" s="12">
        <f t="shared" si="327"/>
        <v>41889.925856481481</v>
      </c>
      <c r="X1907" s="17" t="str">
        <f t="shared" si="328"/>
        <v>August</v>
      </c>
      <c r="Y1907" t="str">
        <f t="shared" si="329"/>
        <v>2014</v>
      </c>
    </row>
    <row r="1908" spans="1:25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319"/>
        <v>42.76</v>
      </c>
      <c r="P1908" s="8">
        <f t="shared" si="320"/>
        <v>215.95959595959596</v>
      </c>
      <c r="Q1908" t="str">
        <f t="shared" si="321"/>
        <v>technology</v>
      </c>
      <c r="R1908" t="str">
        <f t="shared" si="322"/>
        <v>gadgets</v>
      </c>
      <c r="S1908">
        <f t="shared" si="323"/>
        <v>18</v>
      </c>
      <c r="T1908">
        <f t="shared" si="324"/>
        <v>11</v>
      </c>
      <c r="U1908">
        <f t="shared" si="325"/>
        <v>7</v>
      </c>
      <c r="V1908" s="12">
        <f t="shared" si="326"/>
        <v>42514.671099537038</v>
      </c>
      <c r="W1908" s="12">
        <f t="shared" si="327"/>
        <v>42544.671099537038</v>
      </c>
      <c r="X1908" s="17" t="str">
        <f t="shared" si="328"/>
        <v>May</v>
      </c>
      <c r="Y1908" t="str">
        <f t="shared" si="329"/>
        <v>2016</v>
      </c>
    </row>
    <row r="1909" spans="1:25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319"/>
        <v>0.28333333333333333</v>
      </c>
      <c r="P1909" s="8">
        <f t="shared" si="320"/>
        <v>21.25</v>
      </c>
      <c r="Q1909" t="str">
        <f t="shared" si="321"/>
        <v>technology</v>
      </c>
      <c r="R1909" t="str">
        <f t="shared" si="322"/>
        <v>gadgets</v>
      </c>
      <c r="S1909">
        <f t="shared" si="323"/>
        <v>18</v>
      </c>
      <c r="T1909">
        <f t="shared" si="324"/>
        <v>11</v>
      </c>
      <c r="U1909">
        <f t="shared" si="325"/>
        <v>7</v>
      </c>
      <c r="V1909" s="12">
        <f t="shared" si="326"/>
        <v>41767.587094907409</v>
      </c>
      <c r="W1909" s="12">
        <f t="shared" si="327"/>
        <v>41782.587094907409</v>
      </c>
      <c r="X1909" s="17" t="str">
        <f t="shared" si="328"/>
        <v>May</v>
      </c>
      <c r="Y1909" t="str">
        <f t="shared" si="329"/>
        <v>2014</v>
      </c>
    </row>
    <row r="1910" spans="1:25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319"/>
        <v>1.7319999999999998</v>
      </c>
      <c r="P1910" s="8">
        <f t="shared" si="320"/>
        <v>108.25</v>
      </c>
      <c r="Q1910" t="str">
        <f t="shared" si="321"/>
        <v>technology</v>
      </c>
      <c r="R1910" t="str">
        <f t="shared" si="322"/>
        <v>gadgets</v>
      </c>
      <c r="S1910">
        <f t="shared" si="323"/>
        <v>18</v>
      </c>
      <c r="T1910">
        <f t="shared" si="324"/>
        <v>11</v>
      </c>
      <c r="U1910">
        <f t="shared" si="325"/>
        <v>7</v>
      </c>
      <c r="V1910" s="12">
        <f t="shared" si="326"/>
        <v>42703.917824074073</v>
      </c>
      <c r="W1910" s="12">
        <f t="shared" si="327"/>
        <v>42733.917824074073</v>
      </c>
      <c r="X1910" s="17" t="str">
        <f t="shared" si="328"/>
        <v>November</v>
      </c>
      <c r="Y1910" t="str">
        <f t="shared" si="329"/>
        <v>2016</v>
      </c>
    </row>
    <row r="1911" spans="1:25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319"/>
        <v>14.111428571428572</v>
      </c>
      <c r="P1911" s="8">
        <f t="shared" si="320"/>
        <v>129.97368421052633</v>
      </c>
      <c r="Q1911" t="str">
        <f t="shared" si="321"/>
        <v>technology</v>
      </c>
      <c r="R1911" t="str">
        <f t="shared" si="322"/>
        <v>gadgets</v>
      </c>
      <c r="S1911">
        <f t="shared" si="323"/>
        <v>18</v>
      </c>
      <c r="T1911">
        <f t="shared" si="324"/>
        <v>11</v>
      </c>
      <c r="U1911">
        <f t="shared" si="325"/>
        <v>7</v>
      </c>
      <c r="V1911" s="12">
        <f t="shared" si="326"/>
        <v>41905.429155092592</v>
      </c>
      <c r="W1911" s="12">
        <f t="shared" si="327"/>
        <v>41935.429155092592</v>
      </c>
      <c r="X1911" s="17" t="str">
        <f t="shared" si="328"/>
        <v>September</v>
      </c>
      <c r="Y1911" t="str">
        <f t="shared" si="329"/>
        <v>2014</v>
      </c>
    </row>
    <row r="1912" spans="1:25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319"/>
        <v>39.395294117647055</v>
      </c>
      <c r="P1912" s="8">
        <f t="shared" si="320"/>
        <v>117.49473684210527</v>
      </c>
      <c r="Q1912" t="str">
        <f t="shared" si="321"/>
        <v>technology</v>
      </c>
      <c r="R1912" t="str">
        <f t="shared" si="322"/>
        <v>gadgets</v>
      </c>
      <c r="S1912">
        <f t="shared" si="323"/>
        <v>18</v>
      </c>
      <c r="T1912">
        <f t="shared" si="324"/>
        <v>11</v>
      </c>
      <c r="U1912">
        <f t="shared" si="325"/>
        <v>7</v>
      </c>
      <c r="V1912" s="12">
        <f t="shared" si="326"/>
        <v>42264.963159722218</v>
      </c>
      <c r="W1912" s="12">
        <f t="shared" si="327"/>
        <v>42308.947916666672</v>
      </c>
      <c r="X1912" s="17" t="str">
        <f t="shared" si="328"/>
        <v>September</v>
      </c>
      <c r="Y1912" t="str">
        <f t="shared" si="329"/>
        <v>2015</v>
      </c>
    </row>
    <row r="1913" spans="1:25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319"/>
        <v>2.3529411764705882E-2</v>
      </c>
      <c r="P1913" s="8">
        <f t="shared" si="320"/>
        <v>10</v>
      </c>
      <c r="Q1913" t="str">
        <f t="shared" si="321"/>
        <v>technology</v>
      </c>
      <c r="R1913" t="str">
        <f t="shared" si="322"/>
        <v>gadgets</v>
      </c>
      <c r="S1913">
        <f t="shared" si="323"/>
        <v>18</v>
      </c>
      <c r="T1913">
        <f t="shared" si="324"/>
        <v>11</v>
      </c>
      <c r="U1913">
        <f t="shared" si="325"/>
        <v>7</v>
      </c>
      <c r="V1913" s="12">
        <f t="shared" si="326"/>
        <v>41830.033958333333</v>
      </c>
      <c r="W1913" s="12">
        <f t="shared" si="327"/>
        <v>41860.033958333333</v>
      </c>
      <c r="X1913" s="17" t="str">
        <f t="shared" si="328"/>
        <v>July</v>
      </c>
      <c r="Y1913" t="str">
        <f t="shared" si="329"/>
        <v>2014</v>
      </c>
    </row>
    <row r="1914" spans="1:25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319"/>
        <v>59.3</v>
      </c>
      <c r="P1914" s="8">
        <f t="shared" si="320"/>
        <v>70.595238095238102</v>
      </c>
      <c r="Q1914" t="str">
        <f t="shared" si="321"/>
        <v>technology</v>
      </c>
      <c r="R1914" t="str">
        <f t="shared" si="322"/>
        <v>gadgets</v>
      </c>
      <c r="S1914">
        <f t="shared" si="323"/>
        <v>18</v>
      </c>
      <c r="T1914">
        <f t="shared" si="324"/>
        <v>11</v>
      </c>
      <c r="U1914">
        <f t="shared" si="325"/>
        <v>7</v>
      </c>
      <c r="V1914" s="12">
        <f t="shared" si="326"/>
        <v>42129.226388888885</v>
      </c>
      <c r="W1914" s="12">
        <f t="shared" si="327"/>
        <v>42159.226388888885</v>
      </c>
      <c r="X1914" s="17" t="str">
        <f t="shared" si="328"/>
        <v>May</v>
      </c>
      <c r="Y1914" t="str">
        <f t="shared" si="329"/>
        <v>2015</v>
      </c>
    </row>
    <row r="1915" spans="1:25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319"/>
        <v>1.3270833333333334</v>
      </c>
      <c r="P1915" s="8">
        <f t="shared" si="320"/>
        <v>24.5</v>
      </c>
      <c r="Q1915" t="str">
        <f t="shared" si="321"/>
        <v>technology</v>
      </c>
      <c r="R1915" t="str">
        <f t="shared" si="322"/>
        <v>gadgets</v>
      </c>
      <c r="S1915">
        <f t="shared" si="323"/>
        <v>18</v>
      </c>
      <c r="T1915">
        <f t="shared" si="324"/>
        <v>11</v>
      </c>
      <c r="U1915">
        <f t="shared" si="325"/>
        <v>7</v>
      </c>
      <c r="V1915" s="12">
        <f t="shared" si="326"/>
        <v>41890.511319444442</v>
      </c>
      <c r="W1915" s="12">
        <f t="shared" si="327"/>
        <v>41920.511319444442</v>
      </c>
      <c r="X1915" s="17" t="str">
        <f t="shared" si="328"/>
        <v>September</v>
      </c>
      <c r="Y1915" t="str">
        <f t="shared" si="329"/>
        <v>2014</v>
      </c>
    </row>
    <row r="1916" spans="1:25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319"/>
        <v>9.0090090090090094</v>
      </c>
      <c r="P1916" s="8">
        <f t="shared" si="320"/>
        <v>30</v>
      </c>
      <c r="Q1916" t="str">
        <f t="shared" si="321"/>
        <v>technology</v>
      </c>
      <c r="R1916" t="str">
        <f t="shared" si="322"/>
        <v>gadgets</v>
      </c>
      <c r="S1916">
        <f t="shared" si="323"/>
        <v>18</v>
      </c>
      <c r="T1916">
        <f t="shared" si="324"/>
        <v>11</v>
      </c>
      <c r="U1916">
        <f t="shared" si="325"/>
        <v>7</v>
      </c>
      <c r="V1916" s="12">
        <f t="shared" si="326"/>
        <v>41929.174456018518</v>
      </c>
      <c r="W1916" s="12">
        <f t="shared" si="327"/>
        <v>41944.165972222225</v>
      </c>
      <c r="X1916" s="17" t="str">
        <f t="shared" si="328"/>
        <v>October</v>
      </c>
      <c r="Y1916" t="str">
        <f t="shared" si="329"/>
        <v>2014</v>
      </c>
    </row>
    <row r="1917" spans="1:25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319"/>
        <v>1.6</v>
      </c>
      <c r="P1917" s="8">
        <f t="shared" si="320"/>
        <v>2</v>
      </c>
      <c r="Q1917" t="str">
        <f t="shared" si="321"/>
        <v>technology</v>
      </c>
      <c r="R1917" t="str">
        <f t="shared" si="322"/>
        <v>gadgets</v>
      </c>
      <c r="S1917">
        <f t="shared" si="323"/>
        <v>18</v>
      </c>
      <c r="T1917">
        <f t="shared" si="324"/>
        <v>11</v>
      </c>
      <c r="U1917">
        <f t="shared" si="325"/>
        <v>7</v>
      </c>
      <c r="V1917" s="12">
        <f t="shared" si="326"/>
        <v>41864.04886574074</v>
      </c>
      <c r="W1917" s="12">
        <f t="shared" si="327"/>
        <v>41884.04886574074</v>
      </c>
      <c r="X1917" s="17" t="str">
        <f t="shared" si="328"/>
        <v>August</v>
      </c>
      <c r="Y1917" t="str">
        <f t="shared" si="329"/>
        <v>2014</v>
      </c>
    </row>
    <row r="1918" spans="1:25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319"/>
        <v>0.51</v>
      </c>
      <c r="P1918" s="8">
        <f t="shared" si="320"/>
        <v>17</v>
      </c>
      <c r="Q1918" t="str">
        <f t="shared" si="321"/>
        <v>technology</v>
      </c>
      <c r="R1918" t="str">
        <f t="shared" si="322"/>
        <v>gadgets</v>
      </c>
      <c r="S1918">
        <f t="shared" si="323"/>
        <v>18</v>
      </c>
      <c r="T1918">
        <f t="shared" si="324"/>
        <v>11</v>
      </c>
      <c r="U1918">
        <f t="shared" si="325"/>
        <v>7</v>
      </c>
      <c r="V1918" s="12">
        <f t="shared" si="326"/>
        <v>42656.717303240745</v>
      </c>
      <c r="W1918" s="12">
        <f t="shared" si="327"/>
        <v>42681.758969907409</v>
      </c>
      <c r="X1918" s="17" t="str">
        <f t="shared" si="328"/>
        <v>October</v>
      </c>
      <c r="Y1918" t="str">
        <f t="shared" si="329"/>
        <v>2016</v>
      </c>
    </row>
    <row r="1919" spans="1:25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319"/>
        <v>52.570512820512818</v>
      </c>
      <c r="P1919" s="8">
        <f t="shared" si="320"/>
        <v>2928.9285714285716</v>
      </c>
      <c r="Q1919" t="str">
        <f t="shared" si="321"/>
        <v>technology</v>
      </c>
      <c r="R1919" t="str">
        <f t="shared" si="322"/>
        <v>gadgets</v>
      </c>
      <c r="S1919">
        <f t="shared" si="323"/>
        <v>18</v>
      </c>
      <c r="T1919">
        <f t="shared" si="324"/>
        <v>11</v>
      </c>
      <c r="U1919">
        <f t="shared" si="325"/>
        <v>7</v>
      </c>
      <c r="V1919" s="12">
        <f t="shared" si="326"/>
        <v>42746.270057870366</v>
      </c>
      <c r="W1919" s="12">
        <f t="shared" si="327"/>
        <v>42776.270057870366</v>
      </c>
      <c r="X1919" s="17" t="str">
        <f t="shared" si="328"/>
        <v>January</v>
      </c>
      <c r="Y1919" t="str">
        <f t="shared" si="329"/>
        <v>2017</v>
      </c>
    </row>
    <row r="1920" spans="1:25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319"/>
        <v>1.04</v>
      </c>
      <c r="P1920" s="8">
        <f t="shared" si="320"/>
        <v>28.888888888888889</v>
      </c>
      <c r="Q1920" t="str">
        <f t="shared" si="321"/>
        <v>technology</v>
      </c>
      <c r="R1920" t="str">
        <f t="shared" si="322"/>
        <v>gadgets</v>
      </c>
      <c r="S1920">
        <f t="shared" si="323"/>
        <v>18</v>
      </c>
      <c r="T1920">
        <f t="shared" si="324"/>
        <v>11</v>
      </c>
      <c r="U1920">
        <f t="shared" si="325"/>
        <v>7</v>
      </c>
      <c r="V1920" s="12">
        <f t="shared" si="326"/>
        <v>41828.789942129632</v>
      </c>
      <c r="W1920" s="12">
        <f t="shared" si="327"/>
        <v>41863.789942129632</v>
      </c>
      <c r="X1920" s="17" t="str">
        <f t="shared" si="328"/>
        <v>July</v>
      </c>
      <c r="Y1920" t="str">
        <f t="shared" si="329"/>
        <v>2014</v>
      </c>
    </row>
    <row r="1921" spans="1:25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319"/>
        <v>47.4</v>
      </c>
      <c r="P1921" s="8">
        <f t="shared" si="320"/>
        <v>29.625</v>
      </c>
      <c r="Q1921" t="str">
        <f t="shared" si="321"/>
        <v>technology</v>
      </c>
      <c r="R1921" t="str">
        <f t="shared" si="322"/>
        <v>gadgets</v>
      </c>
      <c r="S1921">
        <f t="shared" si="323"/>
        <v>18</v>
      </c>
      <c r="T1921">
        <f t="shared" si="324"/>
        <v>11</v>
      </c>
      <c r="U1921">
        <f t="shared" si="325"/>
        <v>7</v>
      </c>
      <c r="V1921" s="12">
        <f t="shared" si="326"/>
        <v>42113.875567129624</v>
      </c>
      <c r="W1921" s="12">
        <f t="shared" si="327"/>
        <v>42143.875567129624</v>
      </c>
      <c r="X1921" s="17" t="str">
        <f t="shared" si="328"/>
        <v>April</v>
      </c>
      <c r="Y1921" t="str">
        <f t="shared" si="329"/>
        <v>2015</v>
      </c>
    </row>
    <row r="1922" spans="1:25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330">E1922/D1922*100</f>
        <v>43.03</v>
      </c>
      <c r="P1922" s="8">
        <f t="shared" ref="P1922:P1985" si="331">E1922/L1922</f>
        <v>40.980952380952381</v>
      </c>
      <c r="Q1922" t="str">
        <f t="shared" ref="Q1922:Q1985" si="332">LEFT(N1922,T1922-1)</f>
        <v>technology</v>
      </c>
      <c r="R1922" t="str">
        <f t="shared" ref="R1922:R1985" si="333">RIGHT(N1922,U1922)</f>
        <v>gadgets</v>
      </c>
      <c r="S1922">
        <f t="shared" ref="S1922:S1985" si="334">LEN(N1922)</f>
        <v>18</v>
      </c>
      <c r="T1922">
        <f t="shared" ref="T1922:T1985" si="335">FIND("/",N1922)</f>
        <v>11</v>
      </c>
      <c r="U1922">
        <f t="shared" ref="U1922:U1985" si="336">S1922-T1922</f>
        <v>7</v>
      </c>
      <c r="V1922" s="12">
        <f t="shared" ref="V1922:V1985" si="337">(((J1922/60)/60)/24)+DATE(1970,1,1)</f>
        <v>42270.875706018516</v>
      </c>
      <c r="W1922" s="12">
        <f t="shared" ref="W1922:W1985" si="338">(((I1922/60)/60)/24)+DATE(1970,1,1)</f>
        <v>42298.958333333328</v>
      </c>
      <c r="X1922" s="17" t="str">
        <f t="shared" ref="X1922:X1985" si="339">TEXT(V1922,"mmmm")</f>
        <v>September</v>
      </c>
      <c r="Y1922" t="str">
        <f t="shared" ref="Y1922:Y1985" si="340">TEXT(V1922,"yyyy")</f>
        <v>2015</v>
      </c>
    </row>
    <row r="1923" spans="1:25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330"/>
        <v>136.80000000000001</v>
      </c>
      <c r="P1923" s="8">
        <f t="shared" si="331"/>
        <v>54</v>
      </c>
      <c r="Q1923" t="str">
        <f t="shared" si="332"/>
        <v>music</v>
      </c>
      <c r="R1923" t="str">
        <f t="shared" si="333"/>
        <v>indie rock</v>
      </c>
      <c r="S1923">
        <f t="shared" si="334"/>
        <v>16</v>
      </c>
      <c r="T1923">
        <f t="shared" si="335"/>
        <v>6</v>
      </c>
      <c r="U1923">
        <f t="shared" si="336"/>
        <v>10</v>
      </c>
      <c r="V1923" s="12">
        <f t="shared" si="337"/>
        <v>41074.221562500003</v>
      </c>
      <c r="W1923" s="12">
        <f t="shared" si="338"/>
        <v>41104.221562500003</v>
      </c>
      <c r="X1923" s="17" t="str">
        <f t="shared" si="339"/>
        <v>June</v>
      </c>
      <c r="Y1923" t="str">
        <f t="shared" si="340"/>
        <v>2012</v>
      </c>
    </row>
    <row r="1924" spans="1:25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330"/>
        <v>115.55</v>
      </c>
      <c r="P1924" s="8">
        <f t="shared" si="331"/>
        <v>36.109375</v>
      </c>
      <c r="Q1924" t="str">
        <f t="shared" si="332"/>
        <v>music</v>
      </c>
      <c r="R1924" t="str">
        <f t="shared" si="333"/>
        <v>indie rock</v>
      </c>
      <c r="S1924">
        <f t="shared" si="334"/>
        <v>16</v>
      </c>
      <c r="T1924">
        <f t="shared" si="335"/>
        <v>6</v>
      </c>
      <c r="U1924">
        <f t="shared" si="336"/>
        <v>10</v>
      </c>
      <c r="V1924" s="12">
        <f t="shared" si="337"/>
        <v>41590.255868055552</v>
      </c>
      <c r="W1924" s="12">
        <f t="shared" si="338"/>
        <v>41620.255868055552</v>
      </c>
      <c r="X1924" s="17" t="str">
        <f t="shared" si="339"/>
        <v>November</v>
      </c>
      <c r="Y1924" t="str">
        <f t="shared" si="340"/>
        <v>2013</v>
      </c>
    </row>
    <row r="1925" spans="1:25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330"/>
        <v>240.79999999999998</v>
      </c>
      <c r="P1925" s="8">
        <f t="shared" si="331"/>
        <v>23.153846153846153</v>
      </c>
      <c r="Q1925" t="str">
        <f t="shared" si="332"/>
        <v>music</v>
      </c>
      <c r="R1925" t="str">
        <f t="shared" si="333"/>
        <v>indie rock</v>
      </c>
      <c r="S1925">
        <f t="shared" si="334"/>
        <v>16</v>
      </c>
      <c r="T1925">
        <f t="shared" si="335"/>
        <v>6</v>
      </c>
      <c r="U1925">
        <f t="shared" si="336"/>
        <v>10</v>
      </c>
      <c r="V1925" s="12">
        <f t="shared" si="337"/>
        <v>40772.848749999997</v>
      </c>
      <c r="W1925" s="12">
        <f t="shared" si="338"/>
        <v>40813.207638888889</v>
      </c>
      <c r="X1925" s="17" t="str">
        <f t="shared" si="339"/>
        <v>August</v>
      </c>
      <c r="Y1925" t="str">
        <f t="shared" si="340"/>
        <v>2011</v>
      </c>
    </row>
    <row r="1926" spans="1:25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330"/>
        <v>114.39999999999999</v>
      </c>
      <c r="P1926" s="8">
        <f t="shared" si="331"/>
        <v>104</v>
      </c>
      <c r="Q1926" t="str">
        <f t="shared" si="332"/>
        <v>music</v>
      </c>
      <c r="R1926" t="str">
        <f t="shared" si="333"/>
        <v>indie rock</v>
      </c>
      <c r="S1926">
        <f t="shared" si="334"/>
        <v>16</v>
      </c>
      <c r="T1926">
        <f t="shared" si="335"/>
        <v>6</v>
      </c>
      <c r="U1926">
        <f t="shared" si="336"/>
        <v>10</v>
      </c>
      <c r="V1926" s="12">
        <f t="shared" si="337"/>
        <v>41626.761053240742</v>
      </c>
      <c r="W1926" s="12">
        <f t="shared" si="338"/>
        <v>41654.814583333333</v>
      </c>
      <c r="X1926" s="17" t="str">
        <f t="shared" si="339"/>
        <v>December</v>
      </c>
      <c r="Y1926" t="str">
        <f t="shared" si="340"/>
        <v>2013</v>
      </c>
    </row>
    <row r="1927" spans="1:25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330"/>
        <v>110.33333333333333</v>
      </c>
      <c r="P1927" s="8">
        <f t="shared" si="331"/>
        <v>31.826923076923077</v>
      </c>
      <c r="Q1927" t="str">
        <f t="shared" si="332"/>
        <v>music</v>
      </c>
      <c r="R1927" t="str">
        <f t="shared" si="333"/>
        <v>indie rock</v>
      </c>
      <c r="S1927">
        <f t="shared" si="334"/>
        <v>16</v>
      </c>
      <c r="T1927">
        <f t="shared" si="335"/>
        <v>6</v>
      </c>
      <c r="U1927">
        <f t="shared" si="336"/>
        <v>10</v>
      </c>
      <c r="V1927" s="12">
        <f t="shared" si="337"/>
        <v>41535.90148148148</v>
      </c>
      <c r="W1927" s="12">
        <f t="shared" si="338"/>
        <v>41558</v>
      </c>
      <c r="X1927" s="17" t="str">
        <f t="shared" si="339"/>
        <v>September</v>
      </c>
      <c r="Y1927" t="str">
        <f t="shared" si="340"/>
        <v>2013</v>
      </c>
    </row>
    <row r="1928" spans="1:25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330"/>
        <v>195.37933333333334</v>
      </c>
      <c r="P1928" s="8">
        <f t="shared" si="331"/>
        <v>27.3896261682243</v>
      </c>
      <c r="Q1928" t="str">
        <f t="shared" si="332"/>
        <v>music</v>
      </c>
      <c r="R1928" t="str">
        <f t="shared" si="333"/>
        <v>indie rock</v>
      </c>
      <c r="S1928">
        <f t="shared" si="334"/>
        <v>16</v>
      </c>
      <c r="T1928">
        <f t="shared" si="335"/>
        <v>6</v>
      </c>
      <c r="U1928">
        <f t="shared" si="336"/>
        <v>10</v>
      </c>
      <c r="V1928" s="12">
        <f t="shared" si="337"/>
        <v>40456.954351851848</v>
      </c>
      <c r="W1928" s="12">
        <f t="shared" si="338"/>
        <v>40484.018055555556</v>
      </c>
      <c r="X1928" s="17" t="str">
        <f t="shared" si="339"/>
        <v>October</v>
      </c>
      <c r="Y1928" t="str">
        <f t="shared" si="340"/>
        <v>2010</v>
      </c>
    </row>
    <row r="1929" spans="1:25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330"/>
        <v>103.33333333333334</v>
      </c>
      <c r="P1929" s="8">
        <f t="shared" si="331"/>
        <v>56.363636363636367</v>
      </c>
      <c r="Q1929" t="str">
        <f t="shared" si="332"/>
        <v>music</v>
      </c>
      <c r="R1929" t="str">
        <f t="shared" si="333"/>
        <v>indie rock</v>
      </c>
      <c r="S1929">
        <f t="shared" si="334"/>
        <v>16</v>
      </c>
      <c r="T1929">
        <f t="shared" si="335"/>
        <v>6</v>
      </c>
      <c r="U1929">
        <f t="shared" si="336"/>
        <v>10</v>
      </c>
      <c r="V1929" s="12">
        <f t="shared" si="337"/>
        <v>40960.861562500002</v>
      </c>
      <c r="W1929" s="12">
        <f t="shared" si="338"/>
        <v>40976.207638888889</v>
      </c>
      <c r="X1929" s="17" t="str">
        <f t="shared" si="339"/>
        <v>February</v>
      </c>
      <c r="Y1929" t="str">
        <f t="shared" si="340"/>
        <v>2012</v>
      </c>
    </row>
    <row r="1930" spans="1:25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330"/>
        <v>103.1372549019608</v>
      </c>
      <c r="P1930" s="8">
        <f t="shared" si="331"/>
        <v>77.352941176470594</v>
      </c>
      <c r="Q1930" t="str">
        <f t="shared" si="332"/>
        <v>music</v>
      </c>
      <c r="R1930" t="str">
        <f t="shared" si="333"/>
        <v>indie rock</v>
      </c>
      <c r="S1930">
        <f t="shared" si="334"/>
        <v>16</v>
      </c>
      <c r="T1930">
        <f t="shared" si="335"/>
        <v>6</v>
      </c>
      <c r="U1930">
        <f t="shared" si="336"/>
        <v>10</v>
      </c>
      <c r="V1930" s="12">
        <f t="shared" si="337"/>
        <v>41371.648078703707</v>
      </c>
      <c r="W1930" s="12">
        <f t="shared" si="338"/>
        <v>41401.648078703707</v>
      </c>
      <c r="X1930" s="17" t="str">
        <f t="shared" si="339"/>
        <v>April</v>
      </c>
      <c r="Y1930" t="str">
        <f t="shared" si="340"/>
        <v>2013</v>
      </c>
    </row>
    <row r="1931" spans="1:25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330"/>
        <v>100.3125</v>
      </c>
      <c r="P1931" s="8">
        <f t="shared" si="331"/>
        <v>42.8</v>
      </c>
      <c r="Q1931" t="str">
        <f t="shared" si="332"/>
        <v>music</v>
      </c>
      <c r="R1931" t="str">
        <f t="shared" si="333"/>
        <v>indie rock</v>
      </c>
      <c r="S1931">
        <f t="shared" si="334"/>
        <v>16</v>
      </c>
      <c r="T1931">
        <f t="shared" si="335"/>
        <v>6</v>
      </c>
      <c r="U1931">
        <f t="shared" si="336"/>
        <v>10</v>
      </c>
      <c r="V1931" s="12">
        <f t="shared" si="337"/>
        <v>40687.021597222221</v>
      </c>
      <c r="W1931" s="12">
        <f t="shared" si="338"/>
        <v>40729.021597222221</v>
      </c>
      <c r="X1931" s="17" t="str">
        <f t="shared" si="339"/>
        <v>May</v>
      </c>
      <c r="Y1931" t="str">
        <f t="shared" si="340"/>
        <v>2011</v>
      </c>
    </row>
    <row r="1932" spans="1:25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330"/>
        <v>127</v>
      </c>
      <c r="P1932" s="8">
        <f t="shared" si="331"/>
        <v>48.846153846153847</v>
      </c>
      <c r="Q1932" t="str">
        <f t="shared" si="332"/>
        <v>music</v>
      </c>
      <c r="R1932" t="str">
        <f t="shared" si="333"/>
        <v>indie rock</v>
      </c>
      <c r="S1932">
        <f t="shared" si="334"/>
        <v>16</v>
      </c>
      <c r="T1932">
        <f t="shared" si="335"/>
        <v>6</v>
      </c>
      <c r="U1932">
        <f t="shared" si="336"/>
        <v>10</v>
      </c>
      <c r="V1932" s="12">
        <f t="shared" si="337"/>
        <v>41402.558819444443</v>
      </c>
      <c r="W1932" s="12">
        <f t="shared" si="338"/>
        <v>41462.558819444443</v>
      </c>
      <c r="X1932" s="17" t="str">
        <f t="shared" si="339"/>
        <v>May</v>
      </c>
      <c r="Y1932" t="str">
        <f t="shared" si="340"/>
        <v>2013</v>
      </c>
    </row>
    <row r="1933" spans="1:25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330"/>
        <v>120.601</v>
      </c>
      <c r="P1933" s="8">
        <f t="shared" si="331"/>
        <v>48.240400000000001</v>
      </c>
      <c r="Q1933" t="str">
        <f t="shared" si="332"/>
        <v>music</v>
      </c>
      <c r="R1933" t="str">
        <f t="shared" si="333"/>
        <v>indie rock</v>
      </c>
      <c r="S1933">
        <f t="shared" si="334"/>
        <v>16</v>
      </c>
      <c r="T1933">
        <f t="shared" si="335"/>
        <v>6</v>
      </c>
      <c r="U1933">
        <f t="shared" si="336"/>
        <v>10</v>
      </c>
      <c r="V1933" s="12">
        <f t="shared" si="337"/>
        <v>41037.892465277779</v>
      </c>
      <c r="W1933" s="12">
        <f t="shared" si="338"/>
        <v>41051.145833333336</v>
      </c>
      <c r="X1933" s="17" t="str">
        <f t="shared" si="339"/>
        <v>May</v>
      </c>
      <c r="Y1933" t="str">
        <f t="shared" si="340"/>
        <v>2012</v>
      </c>
    </row>
    <row r="1934" spans="1:25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330"/>
        <v>106.99047619047619</v>
      </c>
      <c r="P1934" s="8">
        <f t="shared" si="331"/>
        <v>70.212500000000006</v>
      </c>
      <c r="Q1934" t="str">
        <f t="shared" si="332"/>
        <v>music</v>
      </c>
      <c r="R1934" t="str">
        <f t="shared" si="333"/>
        <v>indie rock</v>
      </c>
      <c r="S1934">
        <f t="shared" si="334"/>
        <v>16</v>
      </c>
      <c r="T1934">
        <f t="shared" si="335"/>
        <v>6</v>
      </c>
      <c r="U1934">
        <f t="shared" si="336"/>
        <v>10</v>
      </c>
      <c r="V1934" s="12">
        <f t="shared" si="337"/>
        <v>40911.809872685182</v>
      </c>
      <c r="W1934" s="12">
        <f t="shared" si="338"/>
        <v>40932.809872685182</v>
      </c>
      <c r="X1934" s="17" t="str">
        <f t="shared" si="339"/>
        <v>January</v>
      </c>
      <c r="Y1934" t="str">
        <f t="shared" si="340"/>
        <v>2012</v>
      </c>
    </row>
    <row r="1935" spans="1:25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330"/>
        <v>172.43333333333334</v>
      </c>
      <c r="P1935" s="8">
        <f t="shared" si="331"/>
        <v>94.054545454545448</v>
      </c>
      <c r="Q1935" t="str">
        <f t="shared" si="332"/>
        <v>music</v>
      </c>
      <c r="R1935" t="str">
        <f t="shared" si="333"/>
        <v>indie rock</v>
      </c>
      <c r="S1935">
        <f t="shared" si="334"/>
        <v>16</v>
      </c>
      <c r="T1935">
        <f t="shared" si="335"/>
        <v>6</v>
      </c>
      <c r="U1935">
        <f t="shared" si="336"/>
        <v>10</v>
      </c>
      <c r="V1935" s="12">
        <f t="shared" si="337"/>
        <v>41879.130868055552</v>
      </c>
      <c r="W1935" s="12">
        <f t="shared" si="338"/>
        <v>41909.130868055552</v>
      </c>
      <c r="X1935" s="17" t="str">
        <f t="shared" si="339"/>
        <v>August</v>
      </c>
      <c r="Y1935" t="str">
        <f t="shared" si="340"/>
        <v>2014</v>
      </c>
    </row>
    <row r="1936" spans="1:25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330"/>
        <v>123.61999999999999</v>
      </c>
      <c r="P1936" s="8">
        <f t="shared" si="331"/>
        <v>80.272727272727266</v>
      </c>
      <c r="Q1936" t="str">
        <f t="shared" si="332"/>
        <v>music</v>
      </c>
      <c r="R1936" t="str">
        <f t="shared" si="333"/>
        <v>indie rock</v>
      </c>
      <c r="S1936">
        <f t="shared" si="334"/>
        <v>16</v>
      </c>
      <c r="T1936">
        <f t="shared" si="335"/>
        <v>6</v>
      </c>
      <c r="U1936">
        <f t="shared" si="336"/>
        <v>10</v>
      </c>
      <c r="V1936" s="12">
        <f t="shared" si="337"/>
        <v>40865.867141203707</v>
      </c>
      <c r="W1936" s="12">
        <f t="shared" si="338"/>
        <v>40902.208333333336</v>
      </c>
      <c r="X1936" s="17" t="str">
        <f t="shared" si="339"/>
        <v>November</v>
      </c>
      <c r="Y1936" t="str">
        <f t="shared" si="340"/>
        <v>2011</v>
      </c>
    </row>
    <row r="1937" spans="1:25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330"/>
        <v>108.4</v>
      </c>
      <c r="P1937" s="8">
        <f t="shared" si="331"/>
        <v>54.2</v>
      </c>
      <c r="Q1937" t="str">
        <f t="shared" si="332"/>
        <v>music</v>
      </c>
      <c r="R1937" t="str">
        <f t="shared" si="333"/>
        <v>indie rock</v>
      </c>
      <c r="S1937">
        <f t="shared" si="334"/>
        <v>16</v>
      </c>
      <c r="T1937">
        <f t="shared" si="335"/>
        <v>6</v>
      </c>
      <c r="U1937">
        <f t="shared" si="336"/>
        <v>10</v>
      </c>
      <c r="V1937" s="12">
        <f t="shared" si="337"/>
        <v>41773.932534722226</v>
      </c>
      <c r="W1937" s="12">
        <f t="shared" si="338"/>
        <v>41811.207638888889</v>
      </c>
      <c r="X1937" s="17" t="str">
        <f t="shared" si="339"/>
        <v>May</v>
      </c>
      <c r="Y1937" t="str">
        <f t="shared" si="340"/>
        <v>2014</v>
      </c>
    </row>
    <row r="1938" spans="1:25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330"/>
        <v>116.52013333333333</v>
      </c>
      <c r="P1938" s="8">
        <f t="shared" si="331"/>
        <v>60.26903448275862</v>
      </c>
      <c r="Q1938" t="str">
        <f t="shared" si="332"/>
        <v>music</v>
      </c>
      <c r="R1938" t="str">
        <f t="shared" si="333"/>
        <v>indie rock</v>
      </c>
      <c r="S1938">
        <f t="shared" si="334"/>
        <v>16</v>
      </c>
      <c r="T1938">
        <f t="shared" si="335"/>
        <v>6</v>
      </c>
      <c r="U1938">
        <f t="shared" si="336"/>
        <v>10</v>
      </c>
      <c r="V1938" s="12">
        <f t="shared" si="337"/>
        <v>40852.889699074076</v>
      </c>
      <c r="W1938" s="12">
        <f t="shared" si="338"/>
        <v>40883.249305555553</v>
      </c>
      <c r="X1938" s="17" t="str">
        <f t="shared" si="339"/>
        <v>November</v>
      </c>
      <c r="Y1938" t="str">
        <f t="shared" si="340"/>
        <v>2011</v>
      </c>
    </row>
    <row r="1939" spans="1:25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330"/>
        <v>187.245</v>
      </c>
      <c r="P1939" s="8">
        <f t="shared" si="331"/>
        <v>38.740344827586206</v>
      </c>
      <c r="Q1939" t="str">
        <f t="shared" si="332"/>
        <v>music</v>
      </c>
      <c r="R1939" t="str">
        <f t="shared" si="333"/>
        <v>indie rock</v>
      </c>
      <c r="S1939">
        <f t="shared" si="334"/>
        <v>16</v>
      </c>
      <c r="T1939">
        <f t="shared" si="335"/>
        <v>6</v>
      </c>
      <c r="U1939">
        <f t="shared" si="336"/>
        <v>10</v>
      </c>
      <c r="V1939" s="12">
        <f t="shared" si="337"/>
        <v>41059.118993055556</v>
      </c>
      <c r="W1939" s="12">
        <f t="shared" si="338"/>
        <v>41075.165972222225</v>
      </c>
      <c r="X1939" s="17" t="str">
        <f t="shared" si="339"/>
        <v>May</v>
      </c>
      <c r="Y1939" t="str">
        <f t="shared" si="340"/>
        <v>2012</v>
      </c>
    </row>
    <row r="1940" spans="1:25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330"/>
        <v>115.93333333333334</v>
      </c>
      <c r="P1940" s="8">
        <f t="shared" si="331"/>
        <v>152.54385964912279</v>
      </c>
      <c r="Q1940" t="str">
        <f t="shared" si="332"/>
        <v>music</v>
      </c>
      <c r="R1940" t="str">
        <f t="shared" si="333"/>
        <v>indie rock</v>
      </c>
      <c r="S1940">
        <f t="shared" si="334"/>
        <v>16</v>
      </c>
      <c r="T1940">
        <f t="shared" si="335"/>
        <v>6</v>
      </c>
      <c r="U1940">
        <f t="shared" si="336"/>
        <v>10</v>
      </c>
      <c r="V1940" s="12">
        <f t="shared" si="337"/>
        <v>41426.259618055556</v>
      </c>
      <c r="W1940" s="12">
        <f t="shared" si="338"/>
        <v>41457.208333333336</v>
      </c>
      <c r="X1940" s="17" t="str">
        <f t="shared" si="339"/>
        <v>June</v>
      </c>
      <c r="Y1940" t="str">
        <f t="shared" si="340"/>
        <v>2013</v>
      </c>
    </row>
    <row r="1941" spans="1:25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330"/>
        <v>110.7</v>
      </c>
      <c r="P1941" s="8">
        <f t="shared" si="331"/>
        <v>115.3125</v>
      </c>
      <c r="Q1941" t="str">
        <f t="shared" si="332"/>
        <v>music</v>
      </c>
      <c r="R1941" t="str">
        <f t="shared" si="333"/>
        <v>indie rock</v>
      </c>
      <c r="S1941">
        <f t="shared" si="334"/>
        <v>16</v>
      </c>
      <c r="T1941">
        <f t="shared" si="335"/>
        <v>6</v>
      </c>
      <c r="U1941">
        <f t="shared" si="336"/>
        <v>10</v>
      </c>
      <c r="V1941" s="12">
        <f t="shared" si="337"/>
        <v>41313.985046296293</v>
      </c>
      <c r="W1941" s="12">
        <f t="shared" si="338"/>
        <v>41343.943379629629</v>
      </c>
      <c r="X1941" s="17" t="str">
        <f t="shared" si="339"/>
        <v>February</v>
      </c>
      <c r="Y1941" t="str">
        <f t="shared" si="340"/>
        <v>2013</v>
      </c>
    </row>
    <row r="1942" spans="1:25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330"/>
        <v>170.92307692307693</v>
      </c>
      <c r="P1942" s="8">
        <f t="shared" si="331"/>
        <v>35.838709677419352</v>
      </c>
      <c r="Q1942" t="str">
        <f t="shared" si="332"/>
        <v>music</v>
      </c>
      <c r="R1942" t="str">
        <f t="shared" si="333"/>
        <v>indie rock</v>
      </c>
      <c r="S1942">
        <f t="shared" si="334"/>
        <v>16</v>
      </c>
      <c r="T1942">
        <f t="shared" si="335"/>
        <v>6</v>
      </c>
      <c r="U1942">
        <f t="shared" si="336"/>
        <v>10</v>
      </c>
      <c r="V1942" s="12">
        <f t="shared" si="337"/>
        <v>40670.507326388892</v>
      </c>
      <c r="W1942" s="12">
        <f t="shared" si="338"/>
        <v>40709.165972222225</v>
      </c>
      <c r="X1942" s="17" t="str">
        <f t="shared" si="339"/>
        <v>May</v>
      </c>
      <c r="Y1942" t="str">
        <f t="shared" si="340"/>
        <v>2011</v>
      </c>
    </row>
    <row r="1943" spans="1:25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330"/>
        <v>126.11835600000001</v>
      </c>
      <c r="P1943" s="8">
        <f t="shared" si="331"/>
        <v>64.570118779438872</v>
      </c>
      <c r="Q1943" t="str">
        <f t="shared" si="332"/>
        <v>technology</v>
      </c>
      <c r="R1943" t="str">
        <f t="shared" si="333"/>
        <v>hardware</v>
      </c>
      <c r="S1943">
        <f t="shared" si="334"/>
        <v>19</v>
      </c>
      <c r="T1943">
        <f t="shared" si="335"/>
        <v>11</v>
      </c>
      <c r="U1943">
        <f t="shared" si="336"/>
        <v>8</v>
      </c>
      <c r="V1943" s="12">
        <f t="shared" si="337"/>
        <v>41744.290868055556</v>
      </c>
      <c r="W1943" s="12">
        <f t="shared" si="338"/>
        <v>41774.290868055556</v>
      </c>
      <c r="X1943" s="17" t="str">
        <f t="shared" si="339"/>
        <v>April</v>
      </c>
      <c r="Y1943" t="str">
        <f t="shared" si="340"/>
        <v>2014</v>
      </c>
    </row>
    <row r="1944" spans="1:25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330"/>
        <v>138.44033333333334</v>
      </c>
      <c r="P1944" s="8">
        <f t="shared" si="331"/>
        <v>87.436000000000007</v>
      </c>
      <c r="Q1944" t="str">
        <f t="shared" si="332"/>
        <v>technology</v>
      </c>
      <c r="R1944" t="str">
        <f t="shared" si="333"/>
        <v>hardware</v>
      </c>
      <c r="S1944">
        <f t="shared" si="334"/>
        <v>19</v>
      </c>
      <c r="T1944">
        <f t="shared" si="335"/>
        <v>11</v>
      </c>
      <c r="U1944">
        <f t="shared" si="336"/>
        <v>8</v>
      </c>
      <c r="V1944" s="12">
        <f t="shared" si="337"/>
        <v>40638.828009259261</v>
      </c>
      <c r="W1944" s="12">
        <f t="shared" si="338"/>
        <v>40728.828009259261</v>
      </c>
      <c r="X1944" s="17" t="str">
        <f t="shared" si="339"/>
        <v>April</v>
      </c>
      <c r="Y1944" t="str">
        <f t="shared" si="340"/>
        <v>2011</v>
      </c>
    </row>
    <row r="1945" spans="1:25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330"/>
        <v>1705.2499999999998</v>
      </c>
      <c r="P1945" s="8">
        <f t="shared" si="331"/>
        <v>68.815577078288939</v>
      </c>
      <c r="Q1945" t="str">
        <f t="shared" si="332"/>
        <v>technology</v>
      </c>
      <c r="R1945" t="str">
        <f t="shared" si="333"/>
        <v>hardware</v>
      </c>
      <c r="S1945">
        <f t="shared" si="334"/>
        <v>19</v>
      </c>
      <c r="T1945">
        <f t="shared" si="335"/>
        <v>11</v>
      </c>
      <c r="U1945">
        <f t="shared" si="336"/>
        <v>8</v>
      </c>
      <c r="V1945" s="12">
        <f t="shared" si="337"/>
        <v>42548.269861111112</v>
      </c>
      <c r="W1945" s="12">
        <f t="shared" si="338"/>
        <v>42593.269861111112</v>
      </c>
      <c r="X1945" s="17" t="str">
        <f t="shared" si="339"/>
        <v>June</v>
      </c>
      <c r="Y1945" t="str">
        <f t="shared" si="340"/>
        <v>2016</v>
      </c>
    </row>
    <row r="1946" spans="1:25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330"/>
        <v>788.05550000000005</v>
      </c>
      <c r="P1946" s="8">
        <f t="shared" si="331"/>
        <v>176.200223588597</v>
      </c>
      <c r="Q1946" t="str">
        <f t="shared" si="332"/>
        <v>technology</v>
      </c>
      <c r="R1946" t="str">
        <f t="shared" si="333"/>
        <v>hardware</v>
      </c>
      <c r="S1946">
        <f t="shared" si="334"/>
        <v>19</v>
      </c>
      <c r="T1946">
        <f t="shared" si="335"/>
        <v>11</v>
      </c>
      <c r="U1946">
        <f t="shared" si="336"/>
        <v>8</v>
      </c>
      <c r="V1946" s="12">
        <f t="shared" si="337"/>
        <v>41730.584374999999</v>
      </c>
      <c r="W1946" s="12">
        <f t="shared" si="338"/>
        <v>41760.584374999999</v>
      </c>
      <c r="X1946" s="17" t="str">
        <f t="shared" si="339"/>
        <v>April</v>
      </c>
      <c r="Y1946" t="str">
        <f t="shared" si="340"/>
        <v>2014</v>
      </c>
    </row>
    <row r="1947" spans="1:25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330"/>
        <v>348.01799999999997</v>
      </c>
      <c r="P1947" s="8">
        <f t="shared" si="331"/>
        <v>511.79117647058825</v>
      </c>
      <c r="Q1947" t="str">
        <f t="shared" si="332"/>
        <v>technology</v>
      </c>
      <c r="R1947" t="str">
        <f t="shared" si="333"/>
        <v>hardware</v>
      </c>
      <c r="S1947">
        <f t="shared" si="334"/>
        <v>19</v>
      </c>
      <c r="T1947">
        <f t="shared" si="335"/>
        <v>11</v>
      </c>
      <c r="U1947">
        <f t="shared" si="336"/>
        <v>8</v>
      </c>
      <c r="V1947" s="12">
        <f t="shared" si="337"/>
        <v>42157.251828703709</v>
      </c>
      <c r="W1947" s="12">
        <f t="shared" si="338"/>
        <v>42197.251828703709</v>
      </c>
      <c r="X1947" s="17" t="str">
        <f t="shared" si="339"/>
        <v>June</v>
      </c>
      <c r="Y1947" t="str">
        <f t="shared" si="340"/>
        <v>2015</v>
      </c>
    </row>
    <row r="1948" spans="1:25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330"/>
        <v>149.74666666666667</v>
      </c>
      <c r="P1948" s="8">
        <f t="shared" si="331"/>
        <v>160.44285714285715</v>
      </c>
      <c r="Q1948" t="str">
        <f t="shared" si="332"/>
        <v>technology</v>
      </c>
      <c r="R1948" t="str">
        <f t="shared" si="333"/>
        <v>hardware</v>
      </c>
      <c r="S1948">
        <f t="shared" si="334"/>
        <v>19</v>
      </c>
      <c r="T1948">
        <f t="shared" si="335"/>
        <v>11</v>
      </c>
      <c r="U1948">
        <f t="shared" si="336"/>
        <v>8</v>
      </c>
      <c r="V1948" s="12">
        <f t="shared" si="337"/>
        <v>41689.150011574071</v>
      </c>
      <c r="W1948" s="12">
        <f t="shared" si="338"/>
        <v>41749.108344907407</v>
      </c>
      <c r="X1948" s="17" t="str">
        <f t="shared" si="339"/>
        <v>February</v>
      </c>
      <c r="Y1948" t="str">
        <f t="shared" si="340"/>
        <v>2014</v>
      </c>
    </row>
    <row r="1949" spans="1:25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330"/>
        <v>100.63375000000001</v>
      </c>
      <c r="P1949" s="8">
        <f t="shared" si="331"/>
        <v>35.003043478260871</v>
      </c>
      <c r="Q1949" t="str">
        <f t="shared" si="332"/>
        <v>technology</v>
      </c>
      <c r="R1949" t="str">
        <f t="shared" si="333"/>
        <v>hardware</v>
      </c>
      <c r="S1949">
        <f t="shared" si="334"/>
        <v>19</v>
      </c>
      <c r="T1949">
        <f t="shared" si="335"/>
        <v>11</v>
      </c>
      <c r="U1949">
        <f t="shared" si="336"/>
        <v>8</v>
      </c>
      <c r="V1949" s="12">
        <f t="shared" si="337"/>
        <v>40102.918055555558</v>
      </c>
      <c r="W1949" s="12">
        <f t="shared" si="338"/>
        <v>40140.249305555553</v>
      </c>
      <c r="X1949" s="17" t="str">
        <f t="shared" si="339"/>
        <v>October</v>
      </c>
      <c r="Y1949" t="str">
        <f t="shared" si="340"/>
        <v>2009</v>
      </c>
    </row>
    <row r="1950" spans="1:25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330"/>
        <v>800.21100000000001</v>
      </c>
      <c r="P1950" s="8">
        <f t="shared" si="331"/>
        <v>188.50671378091872</v>
      </c>
      <c r="Q1950" t="str">
        <f t="shared" si="332"/>
        <v>technology</v>
      </c>
      <c r="R1950" t="str">
        <f t="shared" si="333"/>
        <v>hardware</v>
      </c>
      <c r="S1950">
        <f t="shared" si="334"/>
        <v>19</v>
      </c>
      <c r="T1950">
        <f t="shared" si="335"/>
        <v>11</v>
      </c>
      <c r="U1950">
        <f t="shared" si="336"/>
        <v>8</v>
      </c>
      <c r="V1950" s="12">
        <f t="shared" si="337"/>
        <v>42473.604270833333</v>
      </c>
      <c r="W1950" s="12">
        <f t="shared" si="338"/>
        <v>42527.709722222222</v>
      </c>
      <c r="X1950" s="17" t="str">
        <f t="shared" si="339"/>
        <v>April</v>
      </c>
      <c r="Y1950" t="str">
        <f t="shared" si="340"/>
        <v>2016</v>
      </c>
    </row>
    <row r="1951" spans="1:25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330"/>
        <v>106.00260000000002</v>
      </c>
      <c r="P1951" s="8">
        <f t="shared" si="331"/>
        <v>56.204984093319197</v>
      </c>
      <c r="Q1951" t="str">
        <f t="shared" si="332"/>
        <v>technology</v>
      </c>
      <c r="R1951" t="str">
        <f t="shared" si="333"/>
        <v>hardware</v>
      </c>
      <c r="S1951">
        <f t="shared" si="334"/>
        <v>19</v>
      </c>
      <c r="T1951">
        <f t="shared" si="335"/>
        <v>11</v>
      </c>
      <c r="U1951">
        <f t="shared" si="336"/>
        <v>8</v>
      </c>
      <c r="V1951" s="12">
        <f t="shared" si="337"/>
        <v>41800.423043981478</v>
      </c>
      <c r="W1951" s="12">
        <f t="shared" si="338"/>
        <v>41830.423043981478</v>
      </c>
      <c r="X1951" s="17" t="str">
        <f t="shared" si="339"/>
        <v>June</v>
      </c>
      <c r="Y1951" t="str">
        <f t="shared" si="340"/>
        <v>2014</v>
      </c>
    </row>
    <row r="1952" spans="1:25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330"/>
        <v>200.51866666666669</v>
      </c>
      <c r="P1952" s="8">
        <f t="shared" si="331"/>
        <v>51.3054157782516</v>
      </c>
      <c r="Q1952" t="str">
        <f t="shared" si="332"/>
        <v>technology</v>
      </c>
      <c r="R1952" t="str">
        <f t="shared" si="333"/>
        <v>hardware</v>
      </c>
      <c r="S1952">
        <f t="shared" si="334"/>
        <v>19</v>
      </c>
      <c r="T1952">
        <f t="shared" si="335"/>
        <v>11</v>
      </c>
      <c r="U1952">
        <f t="shared" si="336"/>
        <v>8</v>
      </c>
      <c r="V1952" s="12">
        <f t="shared" si="337"/>
        <v>40624.181400462963</v>
      </c>
      <c r="W1952" s="12">
        <f t="shared" si="338"/>
        <v>40655.181400462963</v>
      </c>
      <c r="X1952" s="17" t="str">
        <f t="shared" si="339"/>
        <v>March</v>
      </c>
      <c r="Y1952" t="str">
        <f t="shared" si="340"/>
        <v>2011</v>
      </c>
    </row>
    <row r="1953" spans="1:25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330"/>
        <v>212.44399999999999</v>
      </c>
      <c r="P1953" s="8">
        <f t="shared" si="331"/>
        <v>127.36450839328538</v>
      </c>
      <c r="Q1953" t="str">
        <f t="shared" si="332"/>
        <v>technology</v>
      </c>
      <c r="R1953" t="str">
        <f t="shared" si="333"/>
        <v>hardware</v>
      </c>
      <c r="S1953">
        <f t="shared" si="334"/>
        <v>19</v>
      </c>
      <c r="T1953">
        <f t="shared" si="335"/>
        <v>11</v>
      </c>
      <c r="U1953">
        <f t="shared" si="336"/>
        <v>8</v>
      </c>
      <c r="V1953" s="12">
        <f t="shared" si="337"/>
        <v>42651.420567129629</v>
      </c>
      <c r="W1953" s="12">
        <f t="shared" si="338"/>
        <v>42681.462233796294</v>
      </c>
      <c r="X1953" s="17" t="str">
        <f t="shared" si="339"/>
        <v>October</v>
      </c>
      <c r="Y1953" t="str">
        <f t="shared" si="340"/>
        <v>2016</v>
      </c>
    </row>
    <row r="1954" spans="1:25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330"/>
        <v>198.47237142857145</v>
      </c>
      <c r="P1954" s="8">
        <f t="shared" si="331"/>
        <v>101.85532258064516</v>
      </c>
      <c r="Q1954" t="str">
        <f t="shared" si="332"/>
        <v>technology</v>
      </c>
      <c r="R1954" t="str">
        <f t="shared" si="333"/>
        <v>hardware</v>
      </c>
      <c r="S1954">
        <f t="shared" si="334"/>
        <v>19</v>
      </c>
      <c r="T1954">
        <f t="shared" si="335"/>
        <v>11</v>
      </c>
      <c r="U1954">
        <f t="shared" si="336"/>
        <v>8</v>
      </c>
      <c r="V1954" s="12">
        <f t="shared" si="337"/>
        <v>41526.60665509259</v>
      </c>
      <c r="W1954" s="12">
        <f t="shared" si="338"/>
        <v>41563.60665509259</v>
      </c>
      <c r="X1954" s="17" t="str">
        <f t="shared" si="339"/>
        <v>September</v>
      </c>
      <c r="Y1954" t="str">
        <f t="shared" si="340"/>
        <v>2013</v>
      </c>
    </row>
    <row r="1955" spans="1:25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330"/>
        <v>225.94666666666666</v>
      </c>
      <c r="P1955" s="8">
        <f t="shared" si="331"/>
        <v>230.55782312925169</v>
      </c>
      <c r="Q1955" t="str">
        <f t="shared" si="332"/>
        <v>technology</v>
      </c>
      <c r="R1955" t="str">
        <f t="shared" si="333"/>
        <v>hardware</v>
      </c>
      <c r="S1955">
        <f t="shared" si="334"/>
        <v>19</v>
      </c>
      <c r="T1955">
        <f t="shared" si="335"/>
        <v>11</v>
      </c>
      <c r="U1955">
        <f t="shared" si="336"/>
        <v>8</v>
      </c>
      <c r="V1955" s="12">
        <f t="shared" si="337"/>
        <v>40941.199826388889</v>
      </c>
      <c r="W1955" s="12">
        <f t="shared" si="338"/>
        <v>40970.125</v>
      </c>
      <c r="X1955" s="17" t="str">
        <f t="shared" si="339"/>
        <v>February</v>
      </c>
      <c r="Y1955" t="str">
        <f t="shared" si="340"/>
        <v>2012</v>
      </c>
    </row>
    <row r="1956" spans="1:25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330"/>
        <v>698.94800000000009</v>
      </c>
      <c r="P1956" s="8">
        <f t="shared" si="331"/>
        <v>842.10602409638557</v>
      </c>
      <c r="Q1956" t="str">
        <f t="shared" si="332"/>
        <v>technology</v>
      </c>
      <c r="R1956" t="str">
        <f t="shared" si="333"/>
        <v>hardware</v>
      </c>
      <c r="S1956">
        <f t="shared" si="334"/>
        <v>19</v>
      </c>
      <c r="T1956">
        <f t="shared" si="335"/>
        <v>11</v>
      </c>
      <c r="U1956">
        <f t="shared" si="336"/>
        <v>8</v>
      </c>
      <c r="V1956" s="12">
        <f t="shared" si="337"/>
        <v>42394.580740740741</v>
      </c>
      <c r="W1956" s="12">
        <f t="shared" si="338"/>
        <v>42441.208333333328</v>
      </c>
      <c r="X1956" s="17" t="str">
        <f t="shared" si="339"/>
        <v>January</v>
      </c>
      <c r="Y1956" t="str">
        <f t="shared" si="340"/>
        <v>2016</v>
      </c>
    </row>
    <row r="1957" spans="1:25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330"/>
        <v>398.59528571428569</v>
      </c>
      <c r="P1957" s="8">
        <f t="shared" si="331"/>
        <v>577.27593103448271</v>
      </c>
      <c r="Q1957" t="str">
        <f t="shared" si="332"/>
        <v>technology</v>
      </c>
      <c r="R1957" t="str">
        <f t="shared" si="333"/>
        <v>hardware</v>
      </c>
      <c r="S1957">
        <f t="shared" si="334"/>
        <v>19</v>
      </c>
      <c r="T1957">
        <f t="shared" si="335"/>
        <v>11</v>
      </c>
      <c r="U1957">
        <f t="shared" si="336"/>
        <v>8</v>
      </c>
      <c r="V1957" s="12">
        <f t="shared" si="337"/>
        <v>41020.271770833337</v>
      </c>
      <c r="W1957" s="12">
        <f t="shared" si="338"/>
        <v>41052.791666666664</v>
      </c>
      <c r="X1957" s="17" t="str">
        <f t="shared" si="339"/>
        <v>April</v>
      </c>
      <c r="Y1957" t="str">
        <f t="shared" si="340"/>
        <v>2012</v>
      </c>
    </row>
    <row r="1958" spans="1:25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330"/>
        <v>294.0333333333333</v>
      </c>
      <c r="P1958" s="8">
        <f t="shared" si="331"/>
        <v>483.34246575342468</v>
      </c>
      <c r="Q1958" t="str">
        <f t="shared" si="332"/>
        <v>technology</v>
      </c>
      <c r="R1958" t="str">
        <f t="shared" si="333"/>
        <v>hardware</v>
      </c>
      <c r="S1958">
        <f t="shared" si="334"/>
        <v>19</v>
      </c>
      <c r="T1958">
        <f t="shared" si="335"/>
        <v>11</v>
      </c>
      <c r="U1958">
        <f t="shared" si="336"/>
        <v>8</v>
      </c>
      <c r="V1958" s="12">
        <f t="shared" si="337"/>
        <v>42067.923668981486</v>
      </c>
      <c r="W1958" s="12">
        <f t="shared" si="338"/>
        <v>42112.882002314815</v>
      </c>
      <c r="X1958" s="17" t="str">
        <f t="shared" si="339"/>
        <v>March</v>
      </c>
      <c r="Y1958" t="str">
        <f t="shared" si="340"/>
        <v>2015</v>
      </c>
    </row>
    <row r="1959" spans="1:25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330"/>
        <v>167.50470000000001</v>
      </c>
      <c r="P1959" s="8">
        <f t="shared" si="331"/>
        <v>76.138500000000008</v>
      </c>
      <c r="Q1959" t="str">
        <f t="shared" si="332"/>
        <v>technology</v>
      </c>
      <c r="R1959" t="str">
        <f t="shared" si="333"/>
        <v>hardware</v>
      </c>
      <c r="S1959">
        <f t="shared" si="334"/>
        <v>19</v>
      </c>
      <c r="T1959">
        <f t="shared" si="335"/>
        <v>11</v>
      </c>
      <c r="U1959">
        <f t="shared" si="336"/>
        <v>8</v>
      </c>
      <c r="V1959" s="12">
        <f t="shared" si="337"/>
        <v>41179.098530092589</v>
      </c>
      <c r="W1959" s="12">
        <f t="shared" si="338"/>
        <v>41209.098530092589</v>
      </c>
      <c r="X1959" s="17" t="str">
        <f t="shared" si="339"/>
        <v>September</v>
      </c>
      <c r="Y1959" t="str">
        <f t="shared" si="340"/>
        <v>2012</v>
      </c>
    </row>
    <row r="1960" spans="1:25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330"/>
        <v>1435.5717142857143</v>
      </c>
      <c r="P1960" s="8">
        <f t="shared" si="331"/>
        <v>74.107684365781708</v>
      </c>
      <c r="Q1960" t="str">
        <f t="shared" si="332"/>
        <v>technology</v>
      </c>
      <c r="R1960" t="str">
        <f t="shared" si="333"/>
        <v>hardware</v>
      </c>
      <c r="S1960">
        <f t="shared" si="334"/>
        <v>19</v>
      </c>
      <c r="T1960">
        <f t="shared" si="335"/>
        <v>11</v>
      </c>
      <c r="U1960">
        <f t="shared" si="336"/>
        <v>8</v>
      </c>
      <c r="V1960" s="12">
        <f t="shared" si="337"/>
        <v>41326.987974537034</v>
      </c>
      <c r="W1960" s="12">
        <f t="shared" si="338"/>
        <v>41356.94630787037</v>
      </c>
      <c r="X1960" s="17" t="str">
        <f t="shared" si="339"/>
        <v>February</v>
      </c>
      <c r="Y1960" t="str">
        <f t="shared" si="340"/>
        <v>2013</v>
      </c>
    </row>
    <row r="1961" spans="1:25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330"/>
        <v>156.73439999999999</v>
      </c>
      <c r="P1961" s="8">
        <f t="shared" si="331"/>
        <v>36.965660377358489</v>
      </c>
      <c r="Q1961" t="str">
        <f t="shared" si="332"/>
        <v>technology</v>
      </c>
      <c r="R1961" t="str">
        <f t="shared" si="333"/>
        <v>hardware</v>
      </c>
      <c r="S1961">
        <f t="shared" si="334"/>
        <v>19</v>
      </c>
      <c r="T1961">
        <f t="shared" si="335"/>
        <v>11</v>
      </c>
      <c r="U1961">
        <f t="shared" si="336"/>
        <v>8</v>
      </c>
      <c r="V1961" s="12">
        <f t="shared" si="337"/>
        <v>41871.845601851855</v>
      </c>
      <c r="W1961" s="12">
        <f t="shared" si="338"/>
        <v>41913</v>
      </c>
      <c r="X1961" s="17" t="str">
        <f t="shared" si="339"/>
        <v>August</v>
      </c>
      <c r="Y1961" t="str">
        <f t="shared" si="340"/>
        <v>2014</v>
      </c>
    </row>
    <row r="1962" spans="1:25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330"/>
        <v>117.90285714285716</v>
      </c>
      <c r="P1962" s="8">
        <f t="shared" si="331"/>
        <v>2500.969696969697</v>
      </c>
      <c r="Q1962" t="str">
        <f t="shared" si="332"/>
        <v>technology</v>
      </c>
      <c r="R1962" t="str">
        <f t="shared" si="333"/>
        <v>hardware</v>
      </c>
      <c r="S1962">
        <f t="shared" si="334"/>
        <v>19</v>
      </c>
      <c r="T1962">
        <f t="shared" si="335"/>
        <v>11</v>
      </c>
      <c r="U1962">
        <f t="shared" si="336"/>
        <v>8</v>
      </c>
      <c r="V1962" s="12">
        <f t="shared" si="337"/>
        <v>41964.362743055557</v>
      </c>
      <c r="W1962" s="12">
        <f t="shared" si="338"/>
        <v>41994.362743055557</v>
      </c>
      <c r="X1962" s="17" t="str">
        <f t="shared" si="339"/>
        <v>November</v>
      </c>
      <c r="Y1962" t="str">
        <f t="shared" si="340"/>
        <v>2014</v>
      </c>
    </row>
    <row r="1963" spans="1:25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330"/>
        <v>1105.3811999999998</v>
      </c>
      <c r="P1963" s="8">
        <f t="shared" si="331"/>
        <v>67.690214329454989</v>
      </c>
      <c r="Q1963" t="str">
        <f t="shared" si="332"/>
        <v>technology</v>
      </c>
      <c r="R1963" t="str">
        <f t="shared" si="333"/>
        <v>hardware</v>
      </c>
      <c r="S1963">
        <f t="shared" si="334"/>
        <v>19</v>
      </c>
      <c r="T1963">
        <f t="shared" si="335"/>
        <v>11</v>
      </c>
      <c r="U1963">
        <f t="shared" si="336"/>
        <v>8</v>
      </c>
      <c r="V1963" s="12">
        <f t="shared" si="337"/>
        <v>41148.194641203707</v>
      </c>
      <c r="W1963" s="12">
        <f t="shared" si="338"/>
        <v>41188.165972222225</v>
      </c>
      <c r="X1963" s="17" t="str">
        <f t="shared" si="339"/>
        <v>August</v>
      </c>
      <c r="Y1963" t="str">
        <f t="shared" si="340"/>
        <v>2012</v>
      </c>
    </row>
    <row r="1964" spans="1:25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330"/>
        <v>192.92499999999998</v>
      </c>
      <c r="P1964" s="8">
        <f t="shared" si="331"/>
        <v>63.04738562091503</v>
      </c>
      <c r="Q1964" t="str">
        <f t="shared" si="332"/>
        <v>technology</v>
      </c>
      <c r="R1964" t="str">
        <f t="shared" si="333"/>
        <v>hardware</v>
      </c>
      <c r="S1964">
        <f t="shared" si="334"/>
        <v>19</v>
      </c>
      <c r="T1964">
        <f t="shared" si="335"/>
        <v>11</v>
      </c>
      <c r="U1964">
        <f t="shared" si="336"/>
        <v>8</v>
      </c>
      <c r="V1964" s="12">
        <f t="shared" si="337"/>
        <v>41742.780509259261</v>
      </c>
      <c r="W1964" s="12">
        <f t="shared" si="338"/>
        <v>41772.780509259261</v>
      </c>
      <c r="X1964" s="17" t="str">
        <f t="shared" si="339"/>
        <v>April</v>
      </c>
      <c r="Y1964" t="str">
        <f t="shared" si="340"/>
        <v>2014</v>
      </c>
    </row>
    <row r="1965" spans="1:25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330"/>
        <v>126.8842105263158</v>
      </c>
      <c r="P1965" s="8">
        <f t="shared" si="331"/>
        <v>117.6</v>
      </c>
      <c r="Q1965" t="str">
        <f t="shared" si="332"/>
        <v>technology</v>
      </c>
      <c r="R1965" t="str">
        <f t="shared" si="333"/>
        <v>hardware</v>
      </c>
      <c r="S1965">
        <f t="shared" si="334"/>
        <v>19</v>
      </c>
      <c r="T1965">
        <f t="shared" si="335"/>
        <v>11</v>
      </c>
      <c r="U1965">
        <f t="shared" si="336"/>
        <v>8</v>
      </c>
      <c r="V1965" s="12">
        <f t="shared" si="337"/>
        <v>41863.429791666669</v>
      </c>
      <c r="W1965" s="12">
        <f t="shared" si="338"/>
        <v>41898.429791666669</v>
      </c>
      <c r="X1965" s="17" t="str">
        <f t="shared" si="339"/>
        <v>August</v>
      </c>
      <c r="Y1965" t="str">
        <f t="shared" si="340"/>
        <v>2014</v>
      </c>
    </row>
    <row r="1966" spans="1:25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330"/>
        <v>259.57748878923763</v>
      </c>
      <c r="P1966" s="8">
        <f t="shared" si="331"/>
        <v>180.75185011709601</v>
      </c>
      <c r="Q1966" t="str">
        <f t="shared" si="332"/>
        <v>technology</v>
      </c>
      <c r="R1966" t="str">
        <f t="shared" si="333"/>
        <v>hardware</v>
      </c>
      <c r="S1966">
        <f t="shared" si="334"/>
        <v>19</v>
      </c>
      <c r="T1966">
        <f t="shared" si="335"/>
        <v>11</v>
      </c>
      <c r="U1966">
        <f t="shared" si="336"/>
        <v>8</v>
      </c>
      <c r="V1966" s="12">
        <f t="shared" si="337"/>
        <v>42452.272824074069</v>
      </c>
      <c r="W1966" s="12">
        <f t="shared" si="338"/>
        <v>42482.272824074069</v>
      </c>
      <c r="X1966" s="17" t="str">
        <f t="shared" si="339"/>
        <v>March</v>
      </c>
      <c r="Y1966" t="str">
        <f t="shared" si="340"/>
        <v>2016</v>
      </c>
    </row>
    <row r="1967" spans="1:25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330"/>
        <v>262.27999999999997</v>
      </c>
      <c r="P1967" s="8">
        <f t="shared" si="331"/>
        <v>127.32038834951456</v>
      </c>
      <c r="Q1967" t="str">
        <f t="shared" si="332"/>
        <v>technology</v>
      </c>
      <c r="R1967" t="str">
        <f t="shared" si="333"/>
        <v>hardware</v>
      </c>
      <c r="S1967">
        <f t="shared" si="334"/>
        <v>19</v>
      </c>
      <c r="T1967">
        <f t="shared" si="335"/>
        <v>11</v>
      </c>
      <c r="U1967">
        <f t="shared" si="336"/>
        <v>8</v>
      </c>
      <c r="V1967" s="12">
        <f t="shared" si="337"/>
        <v>40898.089236111111</v>
      </c>
      <c r="W1967" s="12">
        <f t="shared" si="338"/>
        <v>40920.041666666664</v>
      </c>
      <c r="X1967" s="17" t="str">
        <f t="shared" si="339"/>
        <v>December</v>
      </c>
      <c r="Y1967" t="str">
        <f t="shared" si="340"/>
        <v>2011</v>
      </c>
    </row>
    <row r="1968" spans="1:25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330"/>
        <v>206.74309000000002</v>
      </c>
      <c r="P1968" s="8">
        <f t="shared" si="331"/>
        <v>136.6444745538665</v>
      </c>
      <c r="Q1968" t="str">
        <f t="shared" si="332"/>
        <v>technology</v>
      </c>
      <c r="R1968" t="str">
        <f t="shared" si="333"/>
        <v>hardware</v>
      </c>
      <c r="S1968">
        <f t="shared" si="334"/>
        <v>19</v>
      </c>
      <c r="T1968">
        <f t="shared" si="335"/>
        <v>11</v>
      </c>
      <c r="U1968">
        <f t="shared" si="336"/>
        <v>8</v>
      </c>
      <c r="V1968" s="12">
        <f t="shared" si="337"/>
        <v>41835.540486111109</v>
      </c>
      <c r="W1968" s="12">
        <f t="shared" si="338"/>
        <v>41865.540486111109</v>
      </c>
      <c r="X1968" s="17" t="str">
        <f t="shared" si="339"/>
        <v>July</v>
      </c>
      <c r="Y1968" t="str">
        <f t="shared" si="340"/>
        <v>2014</v>
      </c>
    </row>
    <row r="1969" spans="1:25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330"/>
        <v>370.13</v>
      </c>
      <c r="P1969" s="8">
        <f t="shared" si="331"/>
        <v>182.78024691358024</v>
      </c>
      <c r="Q1969" t="str">
        <f t="shared" si="332"/>
        <v>technology</v>
      </c>
      <c r="R1969" t="str">
        <f t="shared" si="333"/>
        <v>hardware</v>
      </c>
      <c r="S1969">
        <f t="shared" si="334"/>
        <v>19</v>
      </c>
      <c r="T1969">
        <f t="shared" si="335"/>
        <v>11</v>
      </c>
      <c r="U1969">
        <f t="shared" si="336"/>
        <v>8</v>
      </c>
      <c r="V1969" s="12">
        <f t="shared" si="337"/>
        <v>41730.663530092592</v>
      </c>
      <c r="W1969" s="12">
        <f t="shared" si="338"/>
        <v>41760.663530092592</v>
      </c>
      <c r="X1969" s="17" t="str">
        <f t="shared" si="339"/>
        <v>April</v>
      </c>
      <c r="Y1969" t="str">
        <f t="shared" si="340"/>
        <v>2014</v>
      </c>
    </row>
    <row r="1970" spans="1:25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330"/>
        <v>284.96600000000001</v>
      </c>
      <c r="P1970" s="8">
        <f t="shared" si="331"/>
        <v>279.37843137254902</v>
      </c>
      <c r="Q1970" t="str">
        <f t="shared" si="332"/>
        <v>technology</v>
      </c>
      <c r="R1970" t="str">
        <f t="shared" si="333"/>
        <v>hardware</v>
      </c>
      <c r="S1970">
        <f t="shared" si="334"/>
        <v>19</v>
      </c>
      <c r="T1970">
        <f t="shared" si="335"/>
        <v>11</v>
      </c>
      <c r="U1970">
        <f t="shared" si="336"/>
        <v>8</v>
      </c>
      <c r="V1970" s="12">
        <f t="shared" si="337"/>
        <v>42676.586979166663</v>
      </c>
      <c r="W1970" s="12">
        <f t="shared" si="338"/>
        <v>42707.628645833334</v>
      </c>
      <c r="X1970" s="17" t="str">
        <f t="shared" si="339"/>
        <v>November</v>
      </c>
      <c r="Y1970" t="str">
        <f t="shared" si="340"/>
        <v>2016</v>
      </c>
    </row>
    <row r="1971" spans="1:25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330"/>
        <v>579.08000000000004</v>
      </c>
      <c r="P1971" s="8">
        <f t="shared" si="331"/>
        <v>61.375728669846318</v>
      </c>
      <c r="Q1971" t="str">
        <f t="shared" si="332"/>
        <v>technology</v>
      </c>
      <c r="R1971" t="str">
        <f t="shared" si="333"/>
        <v>hardware</v>
      </c>
      <c r="S1971">
        <f t="shared" si="334"/>
        <v>19</v>
      </c>
      <c r="T1971">
        <f t="shared" si="335"/>
        <v>11</v>
      </c>
      <c r="U1971">
        <f t="shared" si="336"/>
        <v>8</v>
      </c>
      <c r="V1971" s="12">
        <f t="shared" si="337"/>
        <v>42557.792453703703</v>
      </c>
      <c r="W1971" s="12">
        <f t="shared" si="338"/>
        <v>42587.792453703703</v>
      </c>
      <c r="X1971" s="17" t="str">
        <f t="shared" si="339"/>
        <v>July</v>
      </c>
      <c r="Y1971" t="str">
        <f t="shared" si="340"/>
        <v>2016</v>
      </c>
    </row>
    <row r="1972" spans="1:25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330"/>
        <v>1131.8</v>
      </c>
      <c r="P1972" s="8">
        <f t="shared" si="331"/>
        <v>80.727532097004286</v>
      </c>
      <c r="Q1972" t="str">
        <f t="shared" si="332"/>
        <v>technology</v>
      </c>
      <c r="R1972" t="str">
        <f t="shared" si="333"/>
        <v>hardware</v>
      </c>
      <c r="S1972">
        <f t="shared" si="334"/>
        <v>19</v>
      </c>
      <c r="T1972">
        <f t="shared" si="335"/>
        <v>11</v>
      </c>
      <c r="U1972">
        <f t="shared" si="336"/>
        <v>8</v>
      </c>
      <c r="V1972" s="12">
        <f t="shared" si="337"/>
        <v>41324.193298611113</v>
      </c>
      <c r="W1972" s="12">
        <f t="shared" si="338"/>
        <v>41384.151631944449</v>
      </c>
      <c r="X1972" s="17" t="str">
        <f t="shared" si="339"/>
        <v>February</v>
      </c>
      <c r="Y1972" t="str">
        <f t="shared" si="340"/>
        <v>2013</v>
      </c>
    </row>
    <row r="1973" spans="1:25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330"/>
        <v>263.02771750000005</v>
      </c>
      <c r="P1973" s="8">
        <f t="shared" si="331"/>
        <v>272.35590732591254</v>
      </c>
      <c r="Q1973" t="str">
        <f t="shared" si="332"/>
        <v>technology</v>
      </c>
      <c r="R1973" t="str">
        <f t="shared" si="333"/>
        <v>hardware</v>
      </c>
      <c r="S1973">
        <f t="shared" si="334"/>
        <v>19</v>
      </c>
      <c r="T1973">
        <f t="shared" si="335"/>
        <v>11</v>
      </c>
      <c r="U1973">
        <f t="shared" si="336"/>
        <v>8</v>
      </c>
      <c r="V1973" s="12">
        <f t="shared" si="337"/>
        <v>41561.500706018516</v>
      </c>
      <c r="W1973" s="12">
        <f t="shared" si="338"/>
        <v>41593.166666666664</v>
      </c>
      <c r="X1973" s="17" t="str">
        <f t="shared" si="339"/>
        <v>October</v>
      </c>
      <c r="Y1973" t="str">
        <f t="shared" si="340"/>
        <v>2013</v>
      </c>
    </row>
    <row r="1974" spans="1:25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330"/>
        <v>674.48</v>
      </c>
      <c r="P1974" s="8">
        <f t="shared" si="331"/>
        <v>70.848739495798313</v>
      </c>
      <c r="Q1974" t="str">
        <f t="shared" si="332"/>
        <v>technology</v>
      </c>
      <c r="R1974" t="str">
        <f t="shared" si="333"/>
        <v>hardware</v>
      </c>
      <c r="S1974">
        <f t="shared" si="334"/>
        <v>19</v>
      </c>
      <c r="T1974">
        <f t="shared" si="335"/>
        <v>11</v>
      </c>
      <c r="U1974">
        <f t="shared" si="336"/>
        <v>8</v>
      </c>
      <c r="V1974" s="12">
        <f t="shared" si="337"/>
        <v>41201.012083333335</v>
      </c>
      <c r="W1974" s="12">
        <f t="shared" si="338"/>
        <v>41231.053749999999</v>
      </c>
      <c r="X1974" s="17" t="str">
        <f t="shared" si="339"/>
        <v>October</v>
      </c>
      <c r="Y1974" t="str">
        <f t="shared" si="340"/>
        <v>2012</v>
      </c>
    </row>
    <row r="1975" spans="1:25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330"/>
        <v>256.83081313131316</v>
      </c>
      <c r="P1975" s="8">
        <f t="shared" si="331"/>
        <v>247.94003412969283</v>
      </c>
      <c r="Q1975" t="str">
        <f t="shared" si="332"/>
        <v>technology</v>
      </c>
      <c r="R1975" t="str">
        <f t="shared" si="333"/>
        <v>hardware</v>
      </c>
      <c r="S1975">
        <f t="shared" si="334"/>
        <v>19</v>
      </c>
      <c r="T1975">
        <f t="shared" si="335"/>
        <v>11</v>
      </c>
      <c r="U1975">
        <f t="shared" si="336"/>
        <v>8</v>
      </c>
      <c r="V1975" s="12">
        <f t="shared" si="337"/>
        <v>42549.722962962958</v>
      </c>
      <c r="W1975" s="12">
        <f t="shared" si="338"/>
        <v>42588.291666666672</v>
      </c>
      <c r="X1975" s="17" t="str">
        <f t="shared" si="339"/>
        <v>June</v>
      </c>
      <c r="Y1975" t="str">
        <f t="shared" si="340"/>
        <v>2016</v>
      </c>
    </row>
    <row r="1976" spans="1:25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330"/>
        <v>375.49599999999998</v>
      </c>
      <c r="P1976" s="8">
        <f t="shared" si="331"/>
        <v>186.81393034825871</v>
      </c>
      <c r="Q1976" t="str">
        <f t="shared" si="332"/>
        <v>technology</v>
      </c>
      <c r="R1976" t="str">
        <f t="shared" si="333"/>
        <v>hardware</v>
      </c>
      <c r="S1976">
        <f t="shared" si="334"/>
        <v>19</v>
      </c>
      <c r="T1976">
        <f t="shared" si="335"/>
        <v>11</v>
      </c>
      <c r="U1976">
        <f t="shared" si="336"/>
        <v>8</v>
      </c>
      <c r="V1976" s="12">
        <f t="shared" si="337"/>
        <v>41445.334131944444</v>
      </c>
      <c r="W1976" s="12">
        <f t="shared" si="338"/>
        <v>41505.334131944444</v>
      </c>
      <c r="X1976" s="17" t="str">
        <f t="shared" si="339"/>
        <v>June</v>
      </c>
      <c r="Y1976" t="str">
        <f t="shared" si="340"/>
        <v>2013</v>
      </c>
    </row>
    <row r="1977" spans="1:25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330"/>
        <v>208.70837499999996</v>
      </c>
      <c r="P1977" s="8">
        <f t="shared" si="331"/>
        <v>131.98948616600788</v>
      </c>
      <c r="Q1977" t="str">
        <f t="shared" si="332"/>
        <v>technology</v>
      </c>
      <c r="R1977" t="str">
        <f t="shared" si="333"/>
        <v>hardware</v>
      </c>
      <c r="S1977">
        <f t="shared" si="334"/>
        <v>19</v>
      </c>
      <c r="T1977">
        <f t="shared" si="335"/>
        <v>11</v>
      </c>
      <c r="U1977">
        <f t="shared" si="336"/>
        <v>8</v>
      </c>
      <c r="V1977" s="12">
        <f t="shared" si="337"/>
        <v>41313.755219907405</v>
      </c>
      <c r="W1977" s="12">
        <f t="shared" si="338"/>
        <v>41343.755219907405</v>
      </c>
      <c r="X1977" s="17" t="str">
        <f t="shared" si="339"/>
        <v>February</v>
      </c>
      <c r="Y1977" t="str">
        <f t="shared" si="340"/>
        <v>2013</v>
      </c>
    </row>
    <row r="1978" spans="1:25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330"/>
        <v>346.6</v>
      </c>
      <c r="P1978" s="8">
        <f t="shared" si="331"/>
        <v>29.310782241014799</v>
      </c>
      <c r="Q1978" t="str">
        <f t="shared" si="332"/>
        <v>technology</v>
      </c>
      <c r="R1978" t="str">
        <f t="shared" si="333"/>
        <v>hardware</v>
      </c>
      <c r="S1978">
        <f t="shared" si="334"/>
        <v>19</v>
      </c>
      <c r="T1978">
        <f t="shared" si="335"/>
        <v>11</v>
      </c>
      <c r="U1978">
        <f t="shared" si="336"/>
        <v>8</v>
      </c>
      <c r="V1978" s="12">
        <f t="shared" si="337"/>
        <v>41438.899594907409</v>
      </c>
      <c r="W1978" s="12">
        <f t="shared" si="338"/>
        <v>41468.899594907409</v>
      </c>
      <c r="X1978" s="17" t="str">
        <f t="shared" si="339"/>
        <v>June</v>
      </c>
      <c r="Y1978" t="str">
        <f t="shared" si="340"/>
        <v>2013</v>
      </c>
    </row>
    <row r="1979" spans="1:25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330"/>
        <v>402.33</v>
      </c>
      <c r="P1979" s="8">
        <f t="shared" si="331"/>
        <v>245.02436053593178</v>
      </c>
      <c r="Q1979" t="str">
        <f t="shared" si="332"/>
        <v>technology</v>
      </c>
      <c r="R1979" t="str">
        <f t="shared" si="333"/>
        <v>hardware</v>
      </c>
      <c r="S1979">
        <f t="shared" si="334"/>
        <v>19</v>
      </c>
      <c r="T1979">
        <f t="shared" si="335"/>
        <v>11</v>
      </c>
      <c r="U1979">
        <f t="shared" si="336"/>
        <v>8</v>
      </c>
      <c r="V1979" s="12">
        <f t="shared" si="337"/>
        <v>42311.216898148152</v>
      </c>
      <c r="W1979" s="12">
        <f t="shared" si="338"/>
        <v>42357.332638888889</v>
      </c>
      <c r="X1979" s="17" t="str">
        <f t="shared" si="339"/>
        <v>November</v>
      </c>
      <c r="Y1979" t="str">
        <f t="shared" si="340"/>
        <v>2015</v>
      </c>
    </row>
    <row r="1980" spans="1:25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330"/>
        <v>1026.8451399999999</v>
      </c>
      <c r="P1980" s="8">
        <f t="shared" si="331"/>
        <v>1323.2540463917526</v>
      </c>
      <c r="Q1980" t="str">
        <f t="shared" si="332"/>
        <v>technology</v>
      </c>
      <c r="R1980" t="str">
        <f t="shared" si="333"/>
        <v>hardware</v>
      </c>
      <c r="S1980">
        <f t="shared" si="334"/>
        <v>19</v>
      </c>
      <c r="T1980">
        <f t="shared" si="335"/>
        <v>11</v>
      </c>
      <c r="U1980">
        <f t="shared" si="336"/>
        <v>8</v>
      </c>
      <c r="V1980" s="12">
        <f t="shared" si="337"/>
        <v>41039.225601851853</v>
      </c>
      <c r="W1980" s="12">
        <f t="shared" si="338"/>
        <v>41072.291666666664</v>
      </c>
      <c r="X1980" s="17" t="str">
        <f t="shared" si="339"/>
        <v>May</v>
      </c>
      <c r="Y1980" t="str">
        <f t="shared" si="340"/>
        <v>2012</v>
      </c>
    </row>
    <row r="1981" spans="1:25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330"/>
        <v>114.901155</v>
      </c>
      <c r="P1981" s="8">
        <f t="shared" si="331"/>
        <v>282.65966789667897</v>
      </c>
      <c r="Q1981" t="str">
        <f t="shared" si="332"/>
        <v>technology</v>
      </c>
      <c r="R1981" t="str">
        <f t="shared" si="333"/>
        <v>hardware</v>
      </c>
      <c r="S1981">
        <f t="shared" si="334"/>
        <v>19</v>
      </c>
      <c r="T1981">
        <f t="shared" si="335"/>
        <v>11</v>
      </c>
      <c r="U1981">
        <f t="shared" si="336"/>
        <v>8</v>
      </c>
      <c r="V1981" s="12">
        <f t="shared" si="337"/>
        <v>42290.460023148145</v>
      </c>
      <c r="W1981" s="12">
        <f t="shared" si="338"/>
        <v>42327.207638888889</v>
      </c>
      <c r="X1981" s="17" t="str">
        <f t="shared" si="339"/>
        <v>October</v>
      </c>
      <c r="Y1981" t="str">
        <f t="shared" si="340"/>
        <v>2015</v>
      </c>
    </row>
    <row r="1982" spans="1:25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330"/>
        <v>354.82402000000002</v>
      </c>
      <c r="P1982" s="8">
        <f t="shared" si="331"/>
        <v>91.214401028277635</v>
      </c>
      <c r="Q1982" t="str">
        <f t="shared" si="332"/>
        <v>technology</v>
      </c>
      <c r="R1982" t="str">
        <f t="shared" si="333"/>
        <v>hardware</v>
      </c>
      <c r="S1982">
        <f t="shared" si="334"/>
        <v>19</v>
      </c>
      <c r="T1982">
        <f t="shared" si="335"/>
        <v>11</v>
      </c>
      <c r="U1982">
        <f t="shared" si="336"/>
        <v>8</v>
      </c>
      <c r="V1982" s="12">
        <f t="shared" si="337"/>
        <v>42423.542384259257</v>
      </c>
      <c r="W1982" s="12">
        <f t="shared" si="338"/>
        <v>42463.500717592593</v>
      </c>
      <c r="X1982" s="17" t="str">
        <f t="shared" si="339"/>
        <v>February</v>
      </c>
      <c r="Y1982" t="str">
        <f t="shared" si="340"/>
        <v>2016</v>
      </c>
    </row>
    <row r="1983" spans="1:25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330"/>
        <v>5.08</v>
      </c>
      <c r="P1983" s="8">
        <f t="shared" si="331"/>
        <v>31.75</v>
      </c>
      <c r="Q1983" t="str">
        <f t="shared" si="332"/>
        <v>photography</v>
      </c>
      <c r="R1983" t="str">
        <f t="shared" si="333"/>
        <v>people</v>
      </c>
      <c r="S1983">
        <f t="shared" si="334"/>
        <v>18</v>
      </c>
      <c r="T1983">
        <f t="shared" si="335"/>
        <v>12</v>
      </c>
      <c r="U1983">
        <f t="shared" si="336"/>
        <v>6</v>
      </c>
      <c r="V1983" s="12">
        <f t="shared" si="337"/>
        <v>41799.725289351853</v>
      </c>
      <c r="W1983" s="12">
        <f t="shared" si="338"/>
        <v>41829.725289351853</v>
      </c>
      <c r="X1983" s="17" t="str">
        <f t="shared" si="339"/>
        <v>June</v>
      </c>
      <c r="Y1983" t="str">
        <f t="shared" si="340"/>
        <v>2014</v>
      </c>
    </row>
    <row r="1984" spans="1:25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330"/>
        <v>0</v>
      </c>
      <c r="P1984" s="8" t="e">
        <f t="shared" si="331"/>
        <v>#DIV/0!</v>
      </c>
      <c r="Q1984" t="str">
        <f t="shared" si="332"/>
        <v>photography</v>
      </c>
      <c r="R1984" t="str">
        <f t="shared" si="333"/>
        <v>people</v>
      </c>
      <c r="S1984">
        <f t="shared" si="334"/>
        <v>18</v>
      </c>
      <c r="T1984">
        <f t="shared" si="335"/>
        <v>12</v>
      </c>
      <c r="U1984">
        <f t="shared" si="336"/>
        <v>6</v>
      </c>
      <c r="V1984" s="12">
        <f t="shared" si="337"/>
        <v>42678.586655092593</v>
      </c>
      <c r="W1984" s="12">
        <f t="shared" si="338"/>
        <v>42708.628321759257</v>
      </c>
      <c r="X1984" s="17" t="str">
        <f t="shared" si="339"/>
        <v>November</v>
      </c>
      <c r="Y1984" t="str">
        <f t="shared" si="340"/>
        <v>2016</v>
      </c>
    </row>
    <row r="1985" spans="1:25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330"/>
        <v>4.3</v>
      </c>
      <c r="P1985" s="8">
        <f t="shared" si="331"/>
        <v>88.6875</v>
      </c>
      <c r="Q1985" t="str">
        <f t="shared" si="332"/>
        <v>photography</v>
      </c>
      <c r="R1985" t="str">
        <f t="shared" si="333"/>
        <v>people</v>
      </c>
      <c r="S1985">
        <f t="shared" si="334"/>
        <v>18</v>
      </c>
      <c r="T1985">
        <f t="shared" si="335"/>
        <v>12</v>
      </c>
      <c r="U1985">
        <f t="shared" si="336"/>
        <v>6</v>
      </c>
      <c r="V1985" s="12">
        <f t="shared" si="337"/>
        <v>42593.011782407411</v>
      </c>
      <c r="W1985" s="12">
        <f t="shared" si="338"/>
        <v>42615.291666666672</v>
      </c>
      <c r="X1985" s="17" t="str">
        <f t="shared" si="339"/>
        <v>August</v>
      </c>
      <c r="Y1985" t="str">
        <f t="shared" si="340"/>
        <v>2016</v>
      </c>
    </row>
    <row r="1986" spans="1:25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341">E1986/D1986*100</f>
        <v>21.146666666666665</v>
      </c>
      <c r="P1986" s="8">
        <f t="shared" ref="P1986:P2049" si="342">E1986/L1986</f>
        <v>453.14285714285717</v>
      </c>
      <c r="Q1986" t="str">
        <f t="shared" ref="Q1986:Q2049" si="343">LEFT(N1986,T1986-1)</f>
        <v>photography</v>
      </c>
      <c r="R1986" t="str">
        <f t="shared" ref="R1986:R2049" si="344">RIGHT(N1986,U1986)</f>
        <v>people</v>
      </c>
      <c r="S1986">
        <f t="shared" ref="S1986:S2049" si="345">LEN(N1986)</f>
        <v>18</v>
      </c>
      <c r="T1986">
        <f t="shared" ref="T1986:T2049" si="346">FIND("/",N1986)</f>
        <v>12</v>
      </c>
      <c r="U1986">
        <f t="shared" ref="U1986:U2049" si="347">S1986-T1986</f>
        <v>6</v>
      </c>
      <c r="V1986" s="12">
        <f t="shared" ref="V1986:V2049" si="348">(((J1986/60)/60)/24)+DATE(1970,1,1)</f>
        <v>41913.790289351848</v>
      </c>
      <c r="W1986" s="12">
        <f t="shared" ref="W1986:W2049" si="349">(((I1986/60)/60)/24)+DATE(1970,1,1)</f>
        <v>41973.831956018519</v>
      </c>
      <c r="X1986" s="17" t="str">
        <f t="shared" ref="X1986:X2049" si="350">TEXT(V1986,"mmmm")</f>
        <v>October</v>
      </c>
      <c r="Y1986" t="str">
        <f t="shared" ref="Y1986:Y2049" si="351">TEXT(V1986,"yyyy")</f>
        <v>2014</v>
      </c>
    </row>
    <row r="1987" spans="1:25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341"/>
        <v>3.1875</v>
      </c>
      <c r="P1987" s="8">
        <f t="shared" si="342"/>
        <v>12.75</v>
      </c>
      <c r="Q1987" t="str">
        <f t="shared" si="343"/>
        <v>photography</v>
      </c>
      <c r="R1987" t="str">
        <f t="shared" si="344"/>
        <v>people</v>
      </c>
      <c r="S1987">
        <f t="shared" si="345"/>
        <v>18</v>
      </c>
      <c r="T1987">
        <f t="shared" si="346"/>
        <v>12</v>
      </c>
      <c r="U1987">
        <f t="shared" si="347"/>
        <v>6</v>
      </c>
      <c r="V1987" s="12">
        <f t="shared" si="348"/>
        <v>42555.698738425926</v>
      </c>
      <c r="W1987" s="12">
        <f t="shared" si="349"/>
        <v>42584.958333333328</v>
      </c>
      <c r="X1987" s="17" t="str">
        <f t="shared" si="350"/>
        <v>July</v>
      </c>
      <c r="Y1987" t="str">
        <f t="shared" si="351"/>
        <v>2016</v>
      </c>
    </row>
    <row r="1988" spans="1:25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341"/>
        <v>0.05</v>
      </c>
      <c r="P1988" s="8">
        <f t="shared" si="342"/>
        <v>1</v>
      </c>
      <c r="Q1988" t="str">
        <f t="shared" si="343"/>
        <v>photography</v>
      </c>
      <c r="R1988" t="str">
        <f t="shared" si="344"/>
        <v>people</v>
      </c>
      <c r="S1988">
        <f t="shared" si="345"/>
        <v>18</v>
      </c>
      <c r="T1988">
        <f t="shared" si="346"/>
        <v>12</v>
      </c>
      <c r="U1988">
        <f t="shared" si="347"/>
        <v>6</v>
      </c>
      <c r="V1988" s="12">
        <f t="shared" si="348"/>
        <v>42413.433831018512</v>
      </c>
      <c r="W1988" s="12">
        <f t="shared" si="349"/>
        <v>42443.392164351855</v>
      </c>
      <c r="X1988" s="17" t="str">
        <f t="shared" si="350"/>
        <v>February</v>
      </c>
      <c r="Y1988" t="str">
        <f t="shared" si="351"/>
        <v>2016</v>
      </c>
    </row>
    <row r="1989" spans="1:25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341"/>
        <v>42.472727272727276</v>
      </c>
      <c r="P1989" s="8">
        <f t="shared" si="342"/>
        <v>83.428571428571431</v>
      </c>
      <c r="Q1989" t="str">
        <f t="shared" si="343"/>
        <v>photography</v>
      </c>
      <c r="R1989" t="str">
        <f t="shared" si="344"/>
        <v>people</v>
      </c>
      <c r="S1989">
        <f t="shared" si="345"/>
        <v>18</v>
      </c>
      <c r="T1989">
        <f t="shared" si="346"/>
        <v>12</v>
      </c>
      <c r="U1989">
        <f t="shared" si="347"/>
        <v>6</v>
      </c>
      <c r="V1989" s="12">
        <f t="shared" si="348"/>
        <v>42034.639768518522</v>
      </c>
      <c r="W1989" s="12">
        <f t="shared" si="349"/>
        <v>42064.639768518522</v>
      </c>
      <c r="X1989" s="17" t="str">
        <f t="shared" si="350"/>
        <v>January</v>
      </c>
      <c r="Y1989" t="str">
        <f t="shared" si="351"/>
        <v>2015</v>
      </c>
    </row>
    <row r="1990" spans="1:25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341"/>
        <v>0.41666666666666669</v>
      </c>
      <c r="P1990" s="8">
        <f t="shared" si="342"/>
        <v>25</v>
      </c>
      <c r="Q1990" t="str">
        <f t="shared" si="343"/>
        <v>photography</v>
      </c>
      <c r="R1990" t="str">
        <f t="shared" si="344"/>
        <v>people</v>
      </c>
      <c r="S1990">
        <f t="shared" si="345"/>
        <v>18</v>
      </c>
      <c r="T1990">
        <f t="shared" si="346"/>
        <v>12</v>
      </c>
      <c r="U1990">
        <f t="shared" si="347"/>
        <v>6</v>
      </c>
      <c r="V1990" s="12">
        <f t="shared" si="348"/>
        <v>42206.763217592597</v>
      </c>
      <c r="W1990" s="12">
        <f t="shared" si="349"/>
        <v>42236.763217592597</v>
      </c>
      <c r="X1990" s="17" t="str">
        <f t="shared" si="350"/>
        <v>July</v>
      </c>
      <c r="Y1990" t="str">
        <f t="shared" si="351"/>
        <v>2015</v>
      </c>
    </row>
    <row r="1991" spans="1:25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341"/>
        <v>1</v>
      </c>
      <c r="P1991" s="8">
        <f t="shared" si="342"/>
        <v>50</v>
      </c>
      <c r="Q1991" t="str">
        <f t="shared" si="343"/>
        <v>photography</v>
      </c>
      <c r="R1991" t="str">
        <f t="shared" si="344"/>
        <v>people</v>
      </c>
      <c r="S1991">
        <f t="shared" si="345"/>
        <v>18</v>
      </c>
      <c r="T1991">
        <f t="shared" si="346"/>
        <v>12</v>
      </c>
      <c r="U1991">
        <f t="shared" si="347"/>
        <v>6</v>
      </c>
      <c r="V1991" s="12">
        <f t="shared" si="348"/>
        <v>42685.680648148147</v>
      </c>
      <c r="W1991" s="12">
        <f t="shared" si="349"/>
        <v>42715.680648148147</v>
      </c>
      <c r="X1991" s="17" t="str">
        <f t="shared" si="350"/>
        <v>November</v>
      </c>
      <c r="Y1991" t="str">
        <f t="shared" si="351"/>
        <v>2016</v>
      </c>
    </row>
    <row r="1992" spans="1:25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341"/>
        <v>16.966666666666665</v>
      </c>
      <c r="P1992" s="8">
        <f t="shared" si="342"/>
        <v>101.8</v>
      </c>
      <c r="Q1992" t="str">
        <f t="shared" si="343"/>
        <v>photography</v>
      </c>
      <c r="R1992" t="str">
        <f t="shared" si="344"/>
        <v>people</v>
      </c>
      <c r="S1992">
        <f t="shared" si="345"/>
        <v>18</v>
      </c>
      <c r="T1992">
        <f t="shared" si="346"/>
        <v>12</v>
      </c>
      <c r="U1992">
        <f t="shared" si="347"/>
        <v>6</v>
      </c>
      <c r="V1992" s="12">
        <f t="shared" si="348"/>
        <v>42398.195972222224</v>
      </c>
      <c r="W1992" s="12">
        <f t="shared" si="349"/>
        <v>42413.195972222224</v>
      </c>
      <c r="X1992" s="17" t="str">
        <f t="shared" si="350"/>
        <v>January</v>
      </c>
      <c r="Y1992" t="str">
        <f t="shared" si="351"/>
        <v>2016</v>
      </c>
    </row>
    <row r="1993" spans="1:25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341"/>
        <v>7.0000000000000009</v>
      </c>
      <c r="P1993" s="8">
        <f t="shared" si="342"/>
        <v>46.666666666666664</v>
      </c>
      <c r="Q1993" t="str">
        <f t="shared" si="343"/>
        <v>photography</v>
      </c>
      <c r="R1993" t="str">
        <f t="shared" si="344"/>
        <v>people</v>
      </c>
      <c r="S1993">
        <f t="shared" si="345"/>
        <v>18</v>
      </c>
      <c r="T1993">
        <f t="shared" si="346"/>
        <v>12</v>
      </c>
      <c r="U1993">
        <f t="shared" si="347"/>
        <v>6</v>
      </c>
      <c r="V1993" s="12">
        <f t="shared" si="348"/>
        <v>42167.89335648148</v>
      </c>
      <c r="W1993" s="12">
        <f t="shared" si="349"/>
        <v>42188.89335648148</v>
      </c>
      <c r="X1993" s="17" t="str">
        <f t="shared" si="350"/>
        <v>June</v>
      </c>
      <c r="Y1993" t="str">
        <f t="shared" si="351"/>
        <v>2015</v>
      </c>
    </row>
    <row r="1994" spans="1:25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341"/>
        <v>0.13333333333333333</v>
      </c>
      <c r="P1994" s="8">
        <f t="shared" si="342"/>
        <v>1</v>
      </c>
      <c r="Q1994" t="str">
        <f t="shared" si="343"/>
        <v>photography</v>
      </c>
      <c r="R1994" t="str">
        <f t="shared" si="344"/>
        <v>people</v>
      </c>
      <c r="S1994">
        <f t="shared" si="345"/>
        <v>18</v>
      </c>
      <c r="T1994">
        <f t="shared" si="346"/>
        <v>12</v>
      </c>
      <c r="U1994">
        <f t="shared" si="347"/>
        <v>6</v>
      </c>
      <c r="V1994" s="12">
        <f t="shared" si="348"/>
        <v>42023.143414351856</v>
      </c>
      <c r="W1994" s="12">
        <f t="shared" si="349"/>
        <v>42053.143414351856</v>
      </c>
      <c r="X1994" s="17" t="str">
        <f t="shared" si="350"/>
        <v>January</v>
      </c>
      <c r="Y1994" t="str">
        <f t="shared" si="351"/>
        <v>2015</v>
      </c>
    </row>
    <row r="1995" spans="1:25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341"/>
        <v>0</v>
      </c>
      <c r="P1995" s="8" t="e">
        <f t="shared" si="342"/>
        <v>#DIV/0!</v>
      </c>
      <c r="Q1995" t="str">
        <f t="shared" si="343"/>
        <v>photography</v>
      </c>
      <c r="R1995" t="str">
        <f t="shared" si="344"/>
        <v>people</v>
      </c>
      <c r="S1995">
        <f t="shared" si="345"/>
        <v>18</v>
      </c>
      <c r="T1995">
        <f t="shared" si="346"/>
        <v>12</v>
      </c>
      <c r="U1995">
        <f t="shared" si="347"/>
        <v>6</v>
      </c>
      <c r="V1995" s="12">
        <f t="shared" si="348"/>
        <v>42329.58839120371</v>
      </c>
      <c r="W1995" s="12">
        <f t="shared" si="349"/>
        <v>42359.58839120371</v>
      </c>
      <c r="X1995" s="17" t="str">
        <f t="shared" si="350"/>
        <v>November</v>
      </c>
      <c r="Y1995" t="str">
        <f t="shared" si="351"/>
        <v>2015</v>
      </c>
    </row>
    <row r="1996" spans="1:25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341"/>
        <v>0</v>
      </c>
      <c r="P1996" s="8" t="e">
        <f t="shared" si="342"/>
        <v>#DIV/0!</v>
      </c>
      <c r="Q1996" t="str">
        <f t="shared" si="343"/>
        <v>photography</v>
      </c>
      <c r="R1996" t="str">
        <f t="shared" si="344"/>
        <v>people</v>
      </c>
      <c r="S1996">
        <f t="shared" si="345"/>
        <v>18</v>
      </c>
      <c r="T1996">
        <f t="shared" si="346"/>
        <v>12</v>
      </c>
      <c r="U1996">
        <f t="shared" si="347"/>
        <v>6</v>
      </c>
      <c r="V1996" s="12">
        <f t="shared" si="348"/>
        <v>42651.006273148145</v>
      </c>
      <c r="W1996" s="12">
        <f t="shared" si="349"/>
        <v>42711.047939814816</v>
      </c>
      <c r="X1996" s="17" t="str">
        <f t="shared" si="350"/>
        <v>October</v>
      </c>
      <c r="Y1996" t="str">
        <f t="shared" si="351"/>
        <v>2016</v>
      </c>
    </row>
    <row r="1997" spans="1:25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341"/>
        <v>7.8</v>
      </c>
      <c r="P1997" s="8">
        <f t="shared" si="342"/>
        <v>26</v>
      </c>
      <c r="Q1997" t="str">
        <f t="shared" si="343"/>
        <v>photography</v>
      </c>
      <c r="R1997" t="str">
        <f t="shared" si="344"/>
        <v>people</v>
      </c>
      <c r="S1997">
        <f t="shared" si="345"/>
        <v>18</v>
      </c>
      <c r="T1997">
        <f t="shared" si="346"/>
        <v>12</v>
      </c>
      <c r="U1997">
        <f t="shared" si="347"/>
        <v>6</v>
      </c>
      <c r="V1997" s="12">
        <f t="shared" si="348"/>
        <v>42181.902037037042</v>
      </c>
      <c r="W1997" s="12">
        <f t="shared" si="349"/>
        <v>42201.902037037042</v>
      </c>
      <c r="X1997" s="17" t="str">
        <f t="shared" si="350"/>
        <v>June</v>
      </c>
      <c r="Y1997" t="str">
        <f t="shared" si="351"/>
        <v>2015</v>
      </c>
    </row>
    <row r="1998" spans="1:25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341"/>
        <v>0</v>
      </c>
      <c r="P1998" s="8" t="e">
        <f t="shared" si="342"/>
        <v>#DIV/0!</v>
      </c>
      <c r="Q1998" t="str">
        <f t="shared" si="343"/>
        <v>photography</v>
      </c>
      <c r="R1998" t="str">
        <f t="shared" si="344"/>
        <v>people</v>
      </c>
      <c r="S1998">
        <f t="shared" si="345"/>
        <v>18</v>
      </c>
      <c r="T1998">
        <f t="shared" si="346"/>
        <v>12</v>
      </c>
      <c r="U1998">
        <f t="shared" si="347"/>
        <v>6</v>
      </c>
      <c r="V1998" s="12">
        <f t="shared" si="348"/>
        <v>41800.819571759261</v>
      </c>
      <c r="W1998" s="12">
        <f t="shared" si="349"/>
        <v>41830.819571759261</v>
      </c>
      <c r="X1998" s="17" t="str">
        <f t="shared" si="350"/>
        <v>June</v>
      </c>
      <c r="Y1998" t="str">
        <f t="shared" si="351"/>
        <v>2014</v>
      </c>
    </row>
    <row r="1999" spans="1:25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341"/>
        <v>0</v>
      </c>
      <c r="P1999" s="8" t="e">
        <f t="shared" si="342"/>
        <v>#DIV/0!</v>
      </c>
      <c r="Q1999" t="str">
        <f t="shared" si="343"/>
        <v>photography</v>
      </c>
      <c r="R1999" t="str">
        <f t="shared" si="344"/>
        <v>people</v>
      </c>
      <c r="S1999">
        <f t="shared" si="345"/>
        <v>18</v>
      </c>
      <c r="T1999">
        <f t="shared" si="346"/>
        <v>12</v>
      </c>
      <c r="U1999">
        <f t="shared" si="347"/>
        <v>6</v>
      </c>
      <c r="V1999" s="12">
        <f t="shared" si="348"/>
        <v>41847.930694444447</v>
      </c>
      <c r="W1999" s="12">
        <f t="shared" si="349"/>
        <v>41877.930694444447</v>
      </c>
      <c r="X1999" s="17" t="str">
        <f t="shared" si="350"/>
        <v>July</v>
      </c>
      <c r="Y1999" t="str">
        <f t="shared" si="351"/>
        <v>2014</v>
      </c>
    </row>
    <row r="2000" spans="1:25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341"/>
        <v>26.200000000000003</v>
      </c>
      <c r="P2000" s="8">
        <f t="shared" si="342"/>
        <v>218.33333333333334</v>
      </c>
      <c r="Q2000" t="str">
        <f t="shared" si="343"/>
        <v>photography</v>
      </c>
      <c r="R2000" t="str">
        <f t="shared" si="344"/>
        <v>people</v>
      </c>
      <c r="S2000">
        <f t="shared" si="345"/>
        <v>18</v>
      </c>
      <c r="T2000">
        <f t="shared" si="346"/>
        <v>12</v>
      </c>
      <c r="U2000">
        <f t="shared" si="347"/>
        <v>6</v>
      </c>
      <c r="V2000" s="12">
        <f t="shared" si="348"/>
        <v>41807.118495370371</v>
      </c>
      <c r="W2000" s="12">
        <f t="shared" si="349"/>
        <v>41852.118495370371</v>
      </c>
      <c r="X2000" s="17" t="str">
        <f t="shared" si="350"/>
        <v>June</v>
      </c>
      <c r="Y2000" t="str">
        <f t="shared" si="351"/>
        <v>2014</v>
      </c>
    </row>
    <row r="2001" spans="1:25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341"/>
        <v>0.76129032258064511</v>
      </c>
      <c r="P2001" s="8">
        <f t="shared" si="342"/>
        <v>33.714285714285715</v>
      </c>
      <c r="Q2001" t="str">
        <f t="shared" si="343"/>
        <v>photography</v>
      </c>
      <c r="R2001" t="str">
        <f t="shared" si="344"/>
        <v>people</v>
      </c>
      <c r="S2001">
        <f t="shared" si="345"/>
        <v>18</v>
      </c>
      <c r="T2001">
        <f t="shared" si="346"/>
        <v>12</v>
      </c>
      <c r="U2001">
        <f t="shared" si="347"/>
        <v>6</v>
      </c>
      <c r="V2001" s="12">
        <f t="shared" si="348"/>
        <v>41926.482731481483</v>
      </c>
      <c r="W2001" s="12">
        <f t="shared" si="349"/>
        <v>41956.524398148147</v>
      </c>
      <c r="X2001" s="17" t="str">
        <f t="shared" si="350"/>
        <v>October</v>
      </c>
      <c r="Y2001" t="str">
        <f t="shared" si="351"/>
        <v>2014</v>
      </c>
    </row>
    <row r="2002" spans="1:25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341"/>
        <v>12.5</v>
      </c>
      <c r="P2002" s="8">
        <f t="shared" si="342"/>
        <v>25</v>
      </c>
      <c r="Q2002" t="str">
        <f t="shared" si="343"/>
        <v>photography</v>
      </c>
      <c r="R2002" t="str">
        <f t="shared" si="344"/>
        <v>people</v>
      </c>
      <c r="S2002">
        <f t="shared" si="345"/>
        <v>18</v>
      </c>
      <c r="T2002">
        <f t="shared" si="346"/>
        <v>12</v>
      </c>
      <c r="U2002">
        <f t="shared" si="347"/>
        <v>6</v>
      </c>
      <c r="V2002" s="12">
        <f t="shared" si="348"/>
        <v>42345.951539351852</v>
      </c>
      <c r="W2002" s="12">
        <f t="shared" si="349"/>
        <v>42375.951539351852</v>
      </c>
      <c r="X2002" s="17" t="str">
        <f t="shared" si="350"/>
        <v>December</v>
      </c>
      <c r="Y2002" t="str">
        <f t="shared" si="351"/>
        <v>2015</v>
      </c>
    </row>
    <row r="2003" spans="1:25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341"/>
        <v>382.12909090909091</v>
      </c>
      <c r="P2003" s="8">
        <f t="shared" si="342"/>
        <v>128.38790470372632</v>
      </c>
      <c r="Q2003" t="str">
        <f t="shared" si="343"/>
        <v>technology</v>
      </c>
      <c r="R2003" t="str">
        <f t="shared" si="344"/>
        <v>hardware</v>
      </c>
      <c r="S2003">
        <f t="shared" si="345"/>
        <v>19</v>
      </c>
      <c r="T2003">
        <f t="shared" si="346"/>
        <v>11</v>
      </c>
      <c r="U2003">
        <f t="shared" si="347"/>
        <v>8</v>
      </c>
      <c r="V2003" s="12">
        <f t="shared" si="348"/>
        <v>42136.209675925929</v>
      </c>
      <c r="W2003" s="12">
        <f t="shared" si="349"/>
        <v>42167.833333333328</v>
      </c>
      <c r="X2003" s="17" t="str">
        <f t="shared" si="350"/>
        <v>May</v>
      </c>
      <c r="Y2003" t="str">
        <f t="shared" si="351"/>
        <v>2015</v>
      </c>
    </row>
    <row r="2004" spans="1:25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341"/>
        <v>216.79422000000002</v>
      </c>
      <c r="P2004" s="8">
        <f t="shared" si="342"/>
        <v>78.834261818181815</v>
      </c>
      <c r="Q2004" t="str">
        <f t="shared" si="343"/>
        <v>technology</v>
      </c>
      <c r="R2004" t="str">
        <f t="shared" si="344"/>
        <v>hardware</v>
      </c>
      <c r="S2004">
        <f t="shared" si="345"/>
        <v>19</v>
      </c>
      <c r="T2004">
        <f t="shared" si="346"/>
        <v>11</v>
      </c>
      <c r="U2004">
        <f t="shared" si="347"/>
        <v>8</v>
      </c>
      <c r="V2004" s="12">
        <f t="shared" si="348"/>
        <v>42728.71230324074</v>
      </c>
      <c r="W2004" s="12">
        <f t="shared" si="349"/>
        <v>42758.71230324074</v>
      </c>
      <c r="X2004" s="17" t="str">
        <f t="shared" si="350"/>
        <v>December</v>
      </c>
      <c r="Y2004" t="str">
        <f t="shared" si="351"/>
        <v>2016</v>
      </c>
    </row>
    <row r="2005" spans="1:25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341"/>
        <v>312</v>
      </c>
      <c r="P2005" s="8">
        <f t="shared" si="342"/>
        <v>91.764705882352942</v>
      </c>
      <c r="Q2005" t="str">
        <f t="shared" si="343"/>
        <v>technology</v>
      </c>
      <c r="R2005" t="str">
        <f t="shared" si="344"/>
        <v>hardware</v>
      </c>
      <c r="S2005">
        <f t="shared" si="345"/>
        <v>19</v>
      </c>
      <c r="T2005">
        <f t="shared" si="346"/>
        <v>11</v>
      </c>
      <c r="U2005">
        <f t="shared" si="347"/>
        <v>8</v>
      </c>
      <c r="V2005" s="12">
        <f t="shared" si="348"/>
        <v>40347.125601851854</v>
      </c>
      <c r="W2005" s="12">
        <f t="shared" si="349"/>
        <v>40361.958333333336</v>
      </c>
      <c r="X2005" s="17" t="str">
        <f t="shared" si="350"/>
        <v>June</v>
      </c>
      <c r="Y2005" t="str">
        <f t="shared" si="351"/>
        <v>2010</v>
      </c>
    </row>
    <row r="2006" spans="1:25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341"/>
        <v>234.42048</v>
      </c>
      <c r="P2006" s="8">
        <f t="shared" si="342"/>
        <v>331.10237288135596</v>
      </c>
      <c r="Q2006" t="str">
        <f t="shared" si="343"/>
        <v>technology</v>
      </c>
      <c r="R2006" t="str">
        <f t="shared" si="344"/>
        <v>hardware</v>
      </c>
      <c r="S2006">
        <f t="shared" si="345"/>
        <v>19</v>
      </c>
      <c r="T2006">
        <f t="shared" si="346"/>
        <v>11</v>
      </c>
      <c r="U2006">
        <f t="shared" si="347"/>
        <v>8</v>
      </c>
      <c r="V2006" s="12">
        <f t="shared" si="348"/>
        <v>41800.604895833334</v>
      </c>
      <c r="W2006" s="12">
        <f t="shared" si="349"/>
        <v>41830.604895833334</v>
      </c>
      <c r="X2006" s="17" t="str">
        <f t="shared" si="350"/>
        <v>June</v>
      </c>
      <c r="Y2006" t="str">
        <f t="shared" si="351"/>
        <v>2014</v>
      </c>
    </row>
    <row r="2007" spans="1:25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341"/>
        <v>123.68010000000001</v>
      </c>
      <c r="P2007" s="8">
        <f t="shared" si="342"/>
        <v>194.26193717277485</v>
      </c>
      <c r="Q2007" t="str">
        <f t="shared" si="343"/>
        <v>technology</v>
      </c>
      <c r="R2007" t="str">
        <f t="shared" si="344"/>
        <v>hardware</v>
      </c>
      <c r="S2007">
        <f t="shared" si="345"/>
        <v>19</v>
      </c>
      <c r="T2007">
        <f t="shared" si="346"/>
        <v>11</v>
      </c>
      <c r="U2007">
        <f t="shared" si="347"/>
        <v>8</v>
      </c>
      <c r="V2007" s="12">
        <f t="shared" si="348"/>
        <v>41535.812708333331</v>
      </c>
      <c r="W2007" s="12">
        <f t="shared" si="349"/>
        <v>41563.165972222225</v>
      </c>
      <c r="X2007" s="17" t="str">
        <f t="shared" si="350"/>
        <v>September</v>
      </c>
      <c r="Y2007" t="str">
        <f t="shared" si="351"/>
        <v>2013</v>
      </c>
    </row>
    <row r="2008" spans="1:25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341"/>
        <v>247.84</v>
      </c>
      <c r="P2008" s="8">
        <f t="shared" si="342"/>
        <v>408.97689768976898</v>
      </c>
      <c r="Q2008" t="str">
        <f t="shared" si="343"/>
        <v>technology</v>
      </c>
      <c r="R2008" t="str">
        <f t="shared" si="344"/>
        <v>hardware</v>
      </c>
      <c r="S2008">
        <f t="shared" si="345"/>
        <v>19</v>
      </c>
      <c r="T2008">
        <f t="shared" si="346"/>
        <v>11</v>
      </c>
      <c r="U2008">
        <f t="shared" si="347"/>
        <v>8</v>
      </c>
      <c r="V2008" s="12">
        <f t="shared" si="348"/>
        <v>41941.500520833331</v>
      </c>
      <c r="W2008" s="12">
        <f t="shared" si="349"/>
        <v>41976.542187500003</v>
      </c>
      <c r="X2008" s="17" t="str">
        <f t="shared" si="350"/>
        <v>October</v>
      </c>
      <c r="Y2008" t="str">
        <f t="shared" si="351"/>
        <v>2014</v>
      </c>
    </row>
    <row r="2009" spans="1:25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341"/>
        <v>115.7092</v>
      </c>
      <c r="P2009" s="8">
        <f t="shared" si="342"/>
        <v>84.459270072992695</v>
      </c>
      <c r="Q2009" t="str">
        <f t="shared" si="343"/>
        <v>technology</v>
      </c>
      <c r="R2009" t="str">
        <f t="shared" si="344"/>
        <v>hardware</v>
      </c>
      <c r="S2009">
        <f t="shared" si="345"/>
        <v>19</v>
      </c>
      <c r="T2009">
        <f t="shared" si="346"/>
        <v>11</v>
      </c>
      <c r="U2009">
        <f t="shared" si="347"/>
        <v>8</v>
      </c>
      <c r="V2009" s="12">
        <f t="shared" si="348"/>
        <v>40347.837800925925</v>
      </c>
      <c r="W2009" s="12">
        <f t="shared" si="349"/>
        <v>40414.166666666664</v>
      </c>
      <c r="X2009" s="17" t="str">
        <f t="shared" si="350"/>
        <v>June</v>
      </c>
      <c r="Y2009" t="str">
        <f t="shared" si="351"/>
        <v>2010</v>
      </c>
    </row>
    <row r="2010" spans="1:25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341"/>
        <v>117.07484768810599</v>
      </c>
      <c r="P2010" s="8">
        <f t="shared" si="342"/>
        <v>44.853658536585364</v>
      </c>
      <c r="Q2010" t="str">
        <f t="shared" si="343"/>
        <v>technology</v>
      </c>
      <c r="R2010" t="str">
        <f t="shared" si="344"/>
        <v>hardware</v>
      </c>
      <c r="S2010">
        <f t="shared" si="345"/>
        <v>19</v>
      </c>
      <c r="T2010">
        <f t="shared" si="346"/>
        <v>11</v>
      </c>
      <c r="U2010">
        <f t="shared" si="347"/>
        <v>8</v>
      </c>
      <c r="V2010" s="12">
        <f t="shared" si="348"/>
        <v>40761.604421296295</v>
      </c>
      <c r="W2010" s="12">
        <f t="shared" si="349"/>
        <v>40805.604421296295</v>
      </c>
      <c r="X2010" s="17" t="str">
        <f t="shared" si="350"/>
        <v>August</v>
      </c>
      <c r="Y2010" t="str">
        <f t="shared" si="351"/>
        <v>2011</v>
      </c>
    </row>
    <row r="2011" spans="1:25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341"/>
        <v>305.15800000000002</v>
      </c>
      <c r="P2011" s="8">
        <f t="shared" si="342"/>
        <v>383.3643216080402</v>
      </c>
      <c r="Q2011" t="str">
        <f t="shared" si="343"/>
        <v>technology</v>
      </c>
      <c r="R2011" t="str">
        <f t="shared" si="344"/>
        <v>hardware</v>
      </c>
      <c r="S2011">
        <f t="shared" si="345"/>
        <v>19</v>
      </c>
      <c r="T2011">
        <f t="shared" si="346"/>
        <v>11</v>
      </c>
      <c r="U2011">
        <f t="shared" si="347"/>
        <v>8</v>
      </c>
      <c r="V2011" s="12">
        <f t="shared" si="348"/>
        <v>42661.323414351849</v>
      </c>
      <c r="W2011" s="12">
        <f t="shared" si="349"/>
        <v>42697.365081018521</v>
      </c>
      <c r="X2011" s="17" t="str">
        <f t="shared" si="350"/>
        <v>October</v>
      </c>
      <c r="Y2011" t="str">
        <f t="shared" si="351"/>
        <v>2016</v>
      </c>
    </row>
    <row r="2012" spans="1:25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341"/>
        <v>320.05299999999994</v>
      </c>
      <c r="P2012" s="8">
        <f t="shared" si="342"/>
        <v>55.276856649395505</v>
      </c>
      <c r="Q2012" t="str">
        <f t="shared" si="343"/>
        <v>technology</v>
      </c>
      <c r="R2012" t="str">
        <f t="shared" si="344"/>
        <v>hardware</v>
      </c>
      <c r="S2012">
        <f t="shared" si="345"/>
        <v>19</v>
      </c>
      <c r="T2012">
        <f t="shared" si="346"/>
        <v>11</v>
      </c>
      <c r="U2012">
        <f t="shared" si="347"/>
        <v>8</v>
      </c>
      <c r="V2012" s="12">
        <f t="shared" si="348"/>
        <v>42570.996423611112</v>
      </c>
      <c r="W2012" s="12">
        <f t="shared" si="349"/>
        <v>42600.996423611112</v>
      </c>
      <c r="X2012" s="17" t="str">
        <f t="shared" si="350"/>
        <v>July</v>
      </c>
      <c r="Y2012" t="str">
        <f t="shared" si="351"/>
        <v>2016</v>
      </c>
    </row>
    <row r="2013" spans="1:25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341"/>
        <v>819.56399999999996</v>
      </c>
      <c r="P2013" s="8">
        <f t="shared" si="342"/>
        <v>422.02059732234807</v>
      </c>
      <c r="Q2013" t="str">
        <f t="shared" si="343"/>
        <v>technology</v>
      </c>
      <c r="R2013" t="str">
        <f t="shared" si="344"/>
        <v>hardware</v>
      </c>
      <c r="S2013">
        <f t="shared" si="345"/>
        <v>19</v>
      </c>
      <c r="T2013">
        <f t="shared" si="346"/>
        <v>11</v>
      </c>
      <c r="U2013">
        <f t="shared" si="347"/>
        <v>8</v>
      </c>
      <c r="V2013" s="12">
        <f t="shared" si="348"/>
        <v>42347.358483796299</v>
      </c>
      <c r="W2013" s="12">
        <f t="shared" si="349"/>
        <v>42380.958333333328</v>
      </c>
      <c r="X2013" s="17" t="str">
        <f t="shared" si="350"/>
        <v>December</v>
      </c>
      <c r="Y2013" t="str">
        <f t="shared" si="351"/>
        <v>2015</v>
      </c>
    </row>
    <row r="2014" spans="1:25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341"/>
        <v>234.90000000000003</v>
      </c>
      <c r="P2014" s="8">
        <f t="shared" si="342"/>
        <v>64.180327868852459</v>
      </c>
      <c r="Q2014" t="str">
        <f t="shared" si="343"/>
        <v>technology</v>
      </c>
      <c r="R2014" t="str">
        <f t="shared" si="344"/>
        <v>hardware</v>
      </c>
      <c r="S2014">
        <f t="shared" si="345"/>
        <v>19</v>
      </c>
      <c r="T2014">
        <f t="shared" si="346"/>
        <v>11</v>
      </c>
      <c r="U2014">
        <f t="shared" si="347"/>
        <v>8</v>
      </c>
      <c r="V2014" s="12">
        <f t="shared" si="348"/>
        <v>42010.822233796294</v>
      </c>
      <c r="W2014" s="12">
        <f t="shared" si="349"/>
        <v>42040.822233796294</v>
      </c>
      <c r="X2014" s="17" t="str">
        <f t="shared" si="350"/>
        <v>January</v>
      </c>
      <c r="Y2014" t="str">
        <f t="shared" si="351"/>
        <v>2015</v>
      </c>
    </row>
    <row r="2015" spans="1:25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341"/>
        <v>494.91374999999999</v>
      </c>
      <c r="P2015" s="8">
        <f t="shared" si="342"/>
        <v>173.57781674704077</v>
      </c>
      <c r="Q2015" t="str">
        <f t="shared" si="343"/>
        <v>technology</v>
      </c>
      <c r="R2015" t="str">
        <f t="shared" si="344"/>
        <v>hardware</v>
      </c>
      <c r="S2015">
        <f t="shared" si="345"/>
        <v>19</v>
      </c>
      <c r="T2015">
        <f t="shared" si="346"/>
        <v>11</v>
      </c>
      <c r="U2015">
        <f t="shared" si="347"/>
        <v>8</v>
      </c>
      <c r="V2015" s="12">
        <f t="shared" si="348"/>
        <v>42499.960810185185</v>
      </c>
      <c r="W2015" s="12">
        <f t="shared" si="349"/>
        <v>42559.960810185185</v>
      </c>
      <c r="X2015" s="17" t="str">
        <f t="shared" si="350"/>
        <v>May</v>
      </c>
      <c r="Y2015" t="str">
        <f t="shared" si="351"/>
        <v>2016</v>
      </c>
    </row>
    <row r="2016" spans="1:25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341"/>
        <v>7813.7822333333334</v>
      </c>
      <c r="P2016" s="8">
        <f t="shared" si="342"/>
        <v>88.601680840609291</v>
      </c>
      <c r="Q2016" t="str">
        <f t="shared" si="343"/>
        <v>technology</v>
      </c>
      <c r="R2016" t="str">
        <f t="shared" si="344"/>
        <v>hardware</v>
      </c>
      <c r="S2016">
        <f t="shared" si="345"/>
        <v>19</v>
      </c>
      <c r="T2016">
        <f t="shared" si="346"/>
        <v>11</v>
      </c>
      <c r="U2016">
        <f t="shared" si="347"/>
        <v>8</v>
      </c>
      <c r="V2016" s="12">
        <f t="shared" si="348"/>
        <v>41324.214571759258</v>
      </c>
      <c r="W2016" s="12">
        <f t="shared" si="349"/>
        <v>41358.172905092593</v>
      </c>
      <c r="X2016" s="17" t="str">
        <f t="shared" si="350"/>
        <v>February</v>
      </c>
      <c r="Y2016" t="str">
        <f t="shared" si="351"/>
        <v>2013</v>
      </c>
    </row>
    <row r="2017" spans="1:25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341"/>
        <v>113.00013888888888</v>
      </c>
      <c r="P2017" s="8">
        <f t="shared" si="342"/>
        <v>50.222283950617282</v>
      </c>
      <c r="Q2017" t="str">
        <f t="shared" si="343"/>
        <v>technology</v>
      </c>
      <c r="R2017" t="str">
        <f t="shared" si="344"/>
        <v>hardware</v>
      </c>
      <c r="S2017">
        <f t="shared" si="345"/>
        <v>19</v>
      </c>
      <c r="T2017">
        <f t="shared" si="346"/>
        <v>11</v>
      </c>
      <c r="U2017">
        <f t="shared" si="347"/>
        <v>8</v>
      </c>
      <c r="V2017" s="12">
        <f t="shared" si="348"/>
        <v>40765.876886574071</v>
      </c>
      <c r="W2017" s="12">
        <f t="shared" si="349"/>
        <v>40795.876886574071</v>
      </c>
      <c r="X2017" s="17" t="str">
        <f t="shared" si="350"/>
        <v>August</v>
      </c>
      <c r="Y2017" t="str">
        <f t="shared" si="351"/>
        <v>2011</v>
      </c>
    </row>
    <row r="2018" spans="1:25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341"/>
        <v>921.54219999999998</v>
      </c>
      <c r="P2018" s="8">
        <f t="shared" si="342"/>
        <v>192.38876826722338</v>
      </c>
      <c r="Q2018" t="str">
        <f t="shared" si="343"/>
        <v>technology</v>
      </c>
      <c r="R2018" t="str">
        <f t="shared" si="344"/>
        <v>hardware</v>
      </c>
      <c r="S2018">
        <f t="shared" si="345"/>
        <v>19</v>
      </c>
      <c r="T2018">
        <f t="shared" si="346"/>
        <v>11</v>
      </c>
      <c r="U2018">
        <f t="shared" si="347"/>
        <v>8</v>
      </c>
      <c r="V2018" s="12">
        <f t="shared" si="348"/>
        <v>41312.88077546296</v>
      </c>
      <c r="W2018" s="12">
        <f t="shared" si="349"/>
        <v>41342.88077546296</v>
      </c>
      <c r="X2018" s="17" t="str">
        <f t="shared" si="350"/>
        <v>February</v>
      </c>
      <c r="Y2018" t="str">
        <f t="shared" si="351"/>
        <v>2013</v>
      </c>
    </row>
    <row r="2019" spans="1:25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341"/>
        <v>125.10239999999999</v>
      </c>
      <c r="P2019" s="8">
        <f t="shared" si="342"/>
        <v>73.416901408450698</v>
      </c>
      <c r="Q2019" t="str">
        <f t="shared" si="343"/>
        <v>technology</v>
      </c>
      <c r="R2019" t="str">
        <f t="shared" si="344"/>
        <v>hardware</v>
      </c>
      <c r="S2019">
        <f t="shared" si="345"/>
        <v>19</v>
      </c>
      <c r="T2019">
        <f t="shared" si="346"/>
        <v>11</v>
      </c>
      <c r="U2019">
        <f t="shared" si="347"/>
        <v>8</v>
      </c>
      <c r="V2019" s="12">
        <f t="shared" si="348"/>
        <v>40961.057349537034</v>
      </c>
      <c r="W2019" s="12">
        <f t="shared" si="349"/>
        <v>40992.166666666664</v>
      </c>
      <c r="X2019" s="17" t="str">
        <f t="shared" si="350"/>
        <v>February</v>
      </c>
      <c r="Y2019" t="str">
        <f t="shared" si="351"/>
        <v>2012</v>
      </c>
    </row>
    <row r="2020" spans="1:25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341"/>
        <v>102.24343076923077</v>
      </c>
      <c r="P2020" s="8">
        <f t="shared" si="342"/>
        <v>147.68495555555555</v>
      </c>
      <c r="Q2020" t="str">
        <f t="shared" si="343"/>
        <v>technology</v>
      </c>
      <c r="R2020" t="str">
        <f t="shared" si="344"/>
        <v>hardware</v>
      </c>
      <c r="S2020">
        <f t="shared" si="345"/>
        <v>19</v>
      </c>
      <c r="T2020">
        <f t="shared" si="346"/>
        <v>11</v>
      </c>
      <c r="U2020">
        <f t="shared" si="347"/>
        <v>8</v>
      </c>
      <c r="V2020" s="12">
        <f t="shared" si="348"/>
        <v>42199.365844907406</v>
      </c>
      <c r="W2020" s="12">
        <f t="shared" si="349"/>
        <v>42229.365844907406</v>
      </c>
      <c r="X2020" s="17" t="str">
        <f t="shared" si="350"/>
        <v>July</v>
      </c>
      <c r="Y2020" t="str">
        <f t="shared" si="351"/>
        <v>2015</v>
      </c>
    </row>
    <row r="2021" spans="1:25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341"/>
        <v>484.90975000000003</v>
      </c>
      <c r="P2021" s="8">
        <f t="shared" si="342"/>
        <v>108.96848314606741</v>
      </c>
      <c r="Q2021" t="str">
        <f t="shared" si="343"/>
        <v>technology</v>
      </c>
      <c r="R2021" t="str">
        <f t="shared" si="344"/>
        <v>hardware</v>
      </c>
      <c r="S2021">
        <f t="shared" si="345"/>
        <v>19</v>
      </c>
      <c r="T2021">
        <f t="shared" si="346"/>
        <v>11</v>
      </c>
      <c r="U2021">
        <f t="shared" si="347"/>
        <v>8</v>
      </c>
      <c r="V2021" s="12">
        <f t="shared" si="348"/>
        <v>42605.70857638889</v>
      </c>
      <c r="W2021" s="12">
        <f t="shared" si="349"/>
        <v>42635.70857638889</v>
      </c>
      <c r="X2021" s="17" t="str">
        <f t="shared" si="350"/>
        <v>August</v>
      </c>
      <c r="Y2021" t="str">
        <f t="shared" si="351"/>
        <v>2016</v>
      </c>
    </row>
    <row r="2022" spans="1:25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341"/>
        <v>192.33333333333334</v>
      </c>
      <c r="P2022" s="8">
        <f t="shared" si="342"/>
        <v>23.647540983606557</v>
      </c>
      <c r="Q2022" t="str">
        <f t="shared" si="343"/>
        <v>technology</v>
      </c>
      <c r="R2022" t="str">
        <f t="shared" si="344"/>
        <v>hardware</v>
      </c>
      <c r="S2022">
        <f t="shared" si="345"/>
        <v>19</v>
      </c>
      <c r="T2022">
        <f t="shared" si="346"/>
        <v>11</v>
      </c>
      <c r="U2022">
        <f t="shared" si="347"/>
        <v>8</v>
      </c>
      <c r="V2022" s="12">
        <f t="shared" si="348"/>
        <v>41737.097499999996</v>
      </c>
      <c r="W2022" s="12">
        <f t="shared" si="349"/>
        <v>41773.961111111108</v>
      </c>
      <c r="X2022" s="17" t="str">
        <f t="shared" si="350"/>
        <v>April</v>
      </c>
      <c r="Y2022" t="str">
        <f t="shared" si="351"/>
        <v>2014</v>
      </c>
    </row>
    <row r="2023" spans="1:25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341"/>
        <v>281.10000000000002</v>
      </c>
      <c r="P2023" s="8">
        <f t="shared" si="342"/>
        <v>147.94736842105263</v>
      </c>
      <c r="Q2023" t="str">
        <f t="shared" si="343"/>
        <v>technology</v>
      </c>
      <c r="R2023" t="str">
        <f t="shared" si="344"/>
        <v>hardware</v>
      </c>
      <c r="S2023">
        <f t="shared" si="345"/>
        <v>19</v>
      </c>
      <c r="T2023">
        <f t="shared" si="346"/>
        <v>11</v>
      </c>
      <c r="U2023">
        <f t="shared" si="347"/>
        <v>8</v>
      </c>
      <c r="V2023" s="12">
        <f t="shared" si="348"/>
        <v>41861.070567129631</v>
      </c>
      <c r="W2023" s="12">
        <f t="shared" si="349"/>
        <v>41906.070567129631</v>
      </c>
      <c r="X2023" s="17" t="str">
        <f t="shared" si="350"/>
        <v>August</v>
      </c>
      <c r="Y2023" t="str">
        <f t="shared" si="351"/>
        <v>2014</v>
      </c>
    </row>
    <row r="2024" spans="1:25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341"/>
        <v>125.13700000000001</v>
      </c>
      <c r="P2024" s="8">
        <f t="shared" si="342"/>
        <v>385.03692307692307</v>
      </c>
      <c r="Q2024" t="str">
        <f t="shared" si="343"/>
        <v>technology</v>
      </c>
      <c r="R2024" t="str">
        <f t="shared" si="344"/>
        <v>hardware</v>
      </c>
      <c r="S2024">
        <f t="shared" si="345"/>
        <v>19</v>
      </c>
      <c r="T2024">
        <f t="shared" si="346"/>
        <v>11</v>
      </c>
      <c r="U2024">
        <f t="shared" si="347"/>
        <v>8</v>
      </c>
      <c r="V2024" s="12">
        <f t="shared" si="348"/>
        <v>42502.569120370375</v>
      </c>
      <c r="W2024" s="12">
        <f t="shared" si="349"/>
        <v>42532.569120370375</v>
      </c>
      <c r="X2024" s="17" t="str">
        <f t="shared" si="350"/>
        <v>May</v>
      </c>
      <c r="Y2024" t="str">
        <f t="shared" si="351"/>
        <v>2016</v>
      </c>
    </row>
    <row r="2025" spans="1:25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341"/>
        <v>161.459</v>
      </c>
      <c r="P2025" s="8">
        <f t="shared" si="342"/>
        <v>457.39093484419266</v>
      </c>
      <c r="Q2025" t="str">
        <f t="shared" si="343"/>
        <v>technology</v>
      </c>
      <c r="R2025" t="str">
        <f t="shared" si="344"/>
        <v>hardware</v>
      </c>
      <c r="S2025">
        <f t="shared" si="345"/>
        <v>19</v>
      </c>
      <c r="T2025">
        <f t="shared" si="346"/>
        <v>11</v>
      </c>
      <c r="U2025">
        <f t="shared" si="347"/>
        <v>8</v>
      </c>
      <c r="V2025" s="12">
        <f t="shared" si="348"/>
        <v>42136.420752314814</v>
      </c>
      <c r="W2025" s="12">
        <f t="shared" si="349"/>
        <v>42166.420752314814</v>
      </c>
      <c r="X2025" s="17" t="str">
        <f t="shared" si="350"/>
        <v>May</v>
      </c>
      <c r="Y2025" t="str">
        <f t="shared" si="351"/>
        <v>2015</v>
      </c>
    </row>
    <row r="2026" spans="1:25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341"/>
        <v>585.35</v>
      </c>
      <c r="P2026" s="8">
        <f t="shared" si="342"/>
        <v>222.99047619047619</v>
      </c>
      <c r="Q2026" t="str">
        <f t="shared" si="343"/>
        <v>technology</v>
      </c>
      <c r="R2026" t="str">
        <f t="shared" si="344"/>
        <v>hardware</v>
      </c>
      <c r="S2026">
        <f t="shared" si="345"/>
        <v>19</v>
      </c>
      <c r="T2026">
        <f t="shared" si="346"/>
        <v>11</v>
      </c>
      <c r="U2026">
        <f t="shared" si="347"/>
        <v>8</v>
      </c>
      <c r="V2026" s="12">
        <f t="shared" si="348"/>
        <v>41099.966944444444</v>
      </c>
      <c r="W2026" s="12">
        <f t="shared" si="349"/>
        <v>41134.125</v>
      </c>
      <c r="X2026" s="17" t="str">
        <f t="shared" si="350"/>
        <v>July</v>
      </c>
      <c r="Y2026" t="str">
        <f t="shared" si="351"/>
        <v>2012</v>
      </c>
    </row>
    <row r="2027" spans="1:25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341"/>
        <v>201.14999999999998</v>
      </c>
      <c r="P2027" s="8">
        <f t="shared" si="342"/>
        <v>220.74074074074073</v>
      </c>
      <c r="Q2027" t="str">
        <f t="shared" si="343"/>
        <v>technology</v>
      </c>
      <c r="R2027" t="str">
        <f t="shared" si="344"/>
        <v>hardware</v>
      </c>
      <c r="S2027">
        <f t="shared" si="345"/>
        <v>19</v>
      </c>
      <c r="T2027">
        <f t="shared" si="346"/>
        <v>11</v>
      </c>
      <c r="U2027">
        <f t="shared" si="347"/>
        <v>8</v>
      </c>
      <c r="V2027" s="12">
        <f t="shared" si="348"/>
        <v>42136.184560185182</v>
      </c>
      <c r="W2027" s="12">
        <f t="shared" si="349"/>
        <v>42166.184560185182</v>
      </c>
      <c r="X2027" s="17" t="str">
        <f t="shared" si="350"/>
        <v>May</v>
      </c>
      <c r="Y2027" t="str">
        <f t="shared" si="351"/>
        <v>2015</v>
      </c>
    </row>
    <row r="2028" spans="1:25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341"/>
        <v>133.48307999999997</v>
      </c>
      <c r="P2028" s="8">
        <f t="shared" si="342"/>
        <v>73.503898678414089</v>
      </c>
      <c r="Q2028" t="str">
        <f t="shared" si="343"/>
        <v>technology</v>
      </c>
      <c r="R2028" t="str">
        <f t="shared" si="344"/>
        <v>hardware</v>
      </c>
      <c r="S2028">
        <f t="shared" si="345"/>
        <v>19</v>
      </c>
      <c r="T2028">
        <f t="shared" si="346"/>
        <v>11</v>
      </c>
      <c r="U2028">
        <f t="shared" si="347"/>
        <v>8</v>
      </c>
      <c r="V2028" s="12">
        <f t="shared" si="348"/>
        <v>41704.735937500001</v>
      </c>
      <c r="W2028" s="12">
        <f t="shared" si="349"/>
        <v>41750.165972222225</v>
      </c>
      <c r="X2028" s="17" t="str">
        <f t="shared" si="350"/>
        <v>March</v>
      </c>
      <c r="Y2028" t="str">
        <f t="shared" si="351"/>
        <v>2014</v>
      </c>
    </row>
    <row r="2029" spans="1:25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341"/>
        <v>120.24900000000001</v>
      </c>
      <c r="P2029" s="8">
        <f t="shared" si="342"/>
        <v>223.09647495361781</v>
      </c>
      <c r="Q2029" t="str">
        <f t="shared" si="343"/>
        <v>technology</v>
      </c>
      <c r="R2029" t="str">
        <f t="shared" si="344"/>
        <v>hardware</v>
      </c>
      <c r="S2029">
        <f t="shared" si="345"/>
        <v>19</v>
      </c>
      <c r="T2029">
        <f t="shared" si="346"/>
        <v>11</v>
      </c>
      <c r="U2029">
        <f t="shared" si="347"/>
        <v>8</v>
      </c>
      <c r="V2029" s="12">
        <f t="shared" si="348"/>
        <v>42048.813877314817</v>
      </c>
      <c r="W2029" s="12">
        <f t="shared" si="349"/>
        <v>42093.772210648152</v>
      </c>
      <c r="X2029" s="17" t="str">
        <f t="shared" si="350"/>
        <v>February</v>
      </c>
      <c r="Y2029" t="str">
        <f t="shared" si="351"/>
        <v>2015</v>
      </c>
    </row>
    <row r="2030" spans="1:25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341"/>
        <v>126.16666666666667</v>
      </c>
      <c r="P2030" s="8">
        <f t="shared" si="342"/>
        <v>47.911392405063289</v>
      </c>
      <c r="Q2030" t="str">
        <f t="shared" si="343"/>
        <v>technology</v>
      </c>
      <c r="R2030" t="str">
        <f t="shared" si="344"/>
        <v>hardware</v>
      </c>
      <c r="S2030">
        <f t="shared" si="345"/>
        <v>19</v>
      </c>
      <c r="T2030">
        <f t="shared" si="346"/>
        <v>11</v>
      </c>
      <c r="U2030">
        <f t="shared" si="347"/>
        <v>8</v>
      </c>
      <c r="V2030" s="12">
        <f t="shared" si="348"/>
        <v>40215.919050925928</v>
      </c>
      <c r="W2030" s="12">
        <f t="shared" si="349"/>
        <v>40252.913194444445</v>
      </c>
      <c r="X2030" s="17" t="str">
        <f t="shared" si="350"/>
        <v>February</v>
      </c>
      <c r="Y2030" t="str">
        <f t="shared" si="351"/>
        <v>2010</v>
      </c>
    </row>
    <row r="2031" spans="1:25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341"/>
        <v>361.2</v>
      </c>
      <c r="P2031" s="8">
        <f t="shared" si="342"/>
        <v>96.063829787234042</v>
      </c>
      <c r="Q2031" t="str">
        <f t="shared" si="343"/>
        <v>technology</v>
      </c>
      <c r="R2031" t="str">
        <f t="shared" si="344"/>
        <v>hardware</v>
      </c>
      <c r="S2031">
        <f t="shared" si="345"/>
        <v>19</v>
      </c>
      <c r="T2031">
        <f t="shared" si="346"/>
        <v>11</v>
      </c>
      <c r="U2031">
        <f t="shared" si="347"/>
        <v>8</v>
      </c>
      <c r="V2031" s="12">
        <f t="shared" si="348"/>
        <v>41848.021770833337</v>
      </c>
      <c r="W2031" s="12">
        <f t="shared" si="349"/>
        <v>41878.021770833337</v>
      </c>
      <c r="X2031" s="17" t="str">
        <f t="shared" si="350"/>
        <v>July</v>
      </c>
      <c r="Y2031" t="str">
        <f t="shared" si="351"/>
        <v>2014</v>
      </c>
    </row>
    <row r="2032" spans="1:25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341"/>
        <v>226.239013671875</v>
      </c>
      <c r="P2032" s="8">
        <f t="shared" si="342"/>
        <v>118.6144</v>
      </c>
      <c r="Q2032" t="str">
        <f t="shared" si="343"/>
        <v>technology</v>
      </c>
      <c r="R2032" t="str">
        <f t="shared" si="344"/>
        <v>hardware</v>
      </c>
      <c r="S2032">
        <f t="shared" si="345"/>
        <v>19</v>
      </c>
      <c r="T2032">
        <f t="shared" si="346"/>
        <v>11</v>
      </c>
      <c r="U2032">
        <f t="shared" si="347"/>
        <v>8</v>
      </c>
      <c r="V2032" s="12">
        <f t="shared" si="348"/>
        <v>41212.996481481481</v>
      </c>
      <c r="W2032" s="12">
        <f t="shared" si="349"/>
        <v>41242.996481481481</v>
      </c>
      <c r="X2032" s="17" t="str">
        <f t="shared" si="350"/>
        <v>October</v>
      </c>
      <c r="Y2032" t="str">
        <f t="shared" si="351"/>
        <v>2012</v>
      </c>
    </row>
    <row r="2033" spans="1:25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341"/>
        <v>120.35</v>
      </c>
      <c r="P2033" s="8">
        <f t="shared" si="342"/>
        <v>118.45472440944881</v>
      </c>
      <c r="Q2033" t="str">
        <f t="shared" si="343"/>
        <v>technology</v>
      </c>
      <c r="R2033" t="str">
        <f t="shared" si="344"/>
        <v>hardware</v>
      </c>
      <c r="S2033">
        <f t="shared" si="345"/>
        <v>19</v>
      </c>
      <c r="T2033">
        <f t="shared" si="346"/>
        <v>11</v>
      </c>
      <c r="U2033">
        <f t="shared" si="347"/>
        <v>8</v>
      </c>
      <c r="V2033" s="12">
        <f t="shared" si="348"/>
        <v>41975.329317129625</v>
      </c>
      <c r="W2033" s="12">
        <f t="shared" si="349"/>
        <v>42013.041666666672</v>
      </c>
      <c r="X2033" s="17" t="str">
        <f t="shared" si="350"/>
        <v>December</v>
      </c>
      <c r="Y2033" t="str">
        <f t="shared" si="351"/>
        <v>2014</v>
      </c>
    </row>
    <row r="2034" spans="1:25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341"/>
        <v>304.18799999999999</v>
      </c>
      <c r="P2034" s="8">
        <f t="shared" si="342"/>
        <v>143.21468926553672</v>
      </c>
      <c r="Q2034" t="str">
        <f t="shared" si="343"/>
        <v>technology</v>
      </c>
      <c r="R2034" t="str">
        <f t="shared" si="344"/>
        <v>hardware</v>
      </c>
      <c r="S2034">
        <f t="shared" si="345"/>
        <v>19</v>
      </c>
      <c r="T2034">
        <f t="shared" si="346"/>
        <v>11</v>
      </c>
      <c r="U2034">
        <f t="shared" si="347"/>
        <v>8</v>
      </c>
      <c r="V2034" s="12">
        <f t="shared" si="348"/>
        <v>42689.565671296295</v>
      </c>
      <c r="W2034" s="12">
        <f t="shared" si="349"/>
        <v>42719.208333333328</v>
      </c>
      <c r="X2034" s="17" t="str">
        <f t="shared" si="350"/>
        <v>November</v>
      </c>
      <c r="Y2034" t="str">
        <f t="shared" si="351"/>
        <v>2016</v>
      </c>
    </row>
    <row r="2035" spans="1:25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341"/>
        <v>178.67599999999999</v>
      </c>
      <c r="P2035" s="8">
        <f t="shared" si="342"/>
        <v>282.71518987341773</v>
      </c>
      <c r="Q2035" t="str">
        <f t="shared" si="343"/>
        <v>technology</v>
      </c>
      <c r="R2035" t="str">
        <f t="shared" si="344"/>
        <v>hardware</v>
      </c>
      <c r="S2035">
        <f t="shared" si="345"/>
        <v>19</v>
      </c>
      <c r="T2035">
        <f t="shared" si="346"/>
        <v>11</v>
      </c>
      <c r="U2035">
        <f t="shared" si="347"/>
        <v>8</v>
      </c>
      <c r="V2035" s="12">
        <f t="shared" si="348"/>
        <v>41725.082384259258</v>
      </c>
      <c r="W2035" s="12">
        <f t="shared" si="349"/>
        <v>41755.082384259258</v>
      </c>
      <c r="X2035" s="17" t="str">
        <f t="shared" si="350"/>
        <v>March</v>
      </c>
      <c r="Y2035" t="str">
        <f t="shared" si="351"/>
        <v>2014</v>
      </c>
    </row>
    <row r="2036" spans="1:25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341"/>
        <v>386.81998717948721</v>
      </c>
      <c r="P2036" s="8">
        <f t="shared" si="342"/>
        <v>593.93620078740162</v>
      </c>
      <c r="Q2036" t="str">
        <f t="shared" si="343"/>
        <v>technology</v>
      </c>
      <c r="R2036" t="str">
        <f t="shared" si="344"/>
        <v>hardware</v>
      </c>
      <c r="S2036">
        <f t="shared" si="345"/>
        <v>19</v>
      </c>
      <c r="T2036">
        <f t="shared" si="346"/>
        <v>11</v>
      </c>
      <c r="U2036">
        <f t="shared" si="347"/>
        <v>8</v>
      </c>
      <c r="V2036" s="12">
        <f t="shared" si="348"/>
        <v>42076.130011574074</v>
      </c>
      <c r="W2036" s="12">
        <f t="shared" si="349"/>
        <v>42131.290277777778</v>
      </c>
      <c r="X2036" s="17" t="str">
        <f t="shared" si="350"/>
        <v>March</v>
      </c>
      <c r="Y2036" t="str">
        <f t="shared" si="351"/>
        <v>2015</v>
      </c>
    </row>
    <row r="2037" spans="1:25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341"/>
        <v>211.03642500000004</v>
      </c>
      <c r="P2037" s="8">
        <f t="shared" si="342"/>
        <v>262.15704968944101</v>
      </c>
      <c r="Q2037" t="str">
        <f t="shared" si="343"/>
        <v>technology</v>
      </c>
      <c r="R2037" t="str">
        <f t="shared" si="344"/>
        <v>hardware</v>
      </c>
      <c r="S2037">
        <f t="shared" si="345"/>
        <v>19</v>
      </c>
      <c r="T2037">
        <f t="shared" si="346"/>
        <v>11</v>
      </c>
      <c r="U2037">
        <f t="shared" si="347"/>
        <v>8</v>
      </c>
      <c r="V2037" s="12">
        <f t="shared" si="348"/>
        <v>42311.625081018516</v>
      </c>
      <c r="W2037" s="12">
        <f t="shared" si="349"/>
        <v>42357.041666666672</v>
      </c>
      <c r="X2037" s="17" t="str">
        <f t="shared" si="350"/>
        <v>November</v>
      </c>
      <c r="Y2037" t="str">
        <f t="shared" si="351"/>
        <v>2015</v>
      </c>
    </row>
    <row r="2038" spans="1:25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341"/>
        <v>131.66833333333335</v>
      </c>
      <c r="P2038" s="8">
        <f t="shared" si="342"/>
        <v>46.580778301886795</v>
      </c>
      <c r="Q2038" t="str">
        <f t="shared" si="343"/>
        <v>technology</v>
      </c>
      <c r="R2038" t="str">
        <f t="shared" si="344"/>
        <v>hardware</v>
      </c>
      <c r="S2038">
        <f t="shared" si="345"/>
        <v>19</v>
      </c>
      <c r="T2038">
        <f t="shared" si="346"/>
        <v>11</v>
      </c>
      <c r="U2038">
        <f t="shared" si="347"/>
        <v>8</v>
      </c>
      <c r="V2038" s="12">
        <f t="shared" si="348"/>
        <v>41738.864803240744</v>
      </c>
      <c r="W2038" s="12">
        <f t="shared" si="349"/>
        <v>41768.864803240744</v>
      </c>
      <c r="X2038" s="17" t="str">
        <f t="shared" si="350"/>
        <v>April</v>
      </c>
      <c r="Y2038" t="str">
        <f t="shared" si="351"/>
        <v>2014</v>
      </c>
    </row>
    <row r="2039" spans="1:25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341"/>
        <v>300.47639999999996</v>
      </c>
      <c r="P2039" s="8">
        <f t="shared" si="342"/>
        <v>70.041118881118877</v>
      </c>
      <c r="Q2039" t="str">
        <f t="shared" si="343"/>
        <v>technology</v>
      </c>
      <c r="R2039" t="str">
        <f t="shared" si="344"/>
        <v>hardware</v>
      </c>
      <c r="S2039">
        <f t="shared" si="345"/>
        <v>19</v>
      </c>
      <c r="T2039">
        <f t="shared" si="346"/>
        <v>11</v>
      </c>
      <c r="U2039">
        <f t="shared" si="347"/>
        <v>8</v>
      </c>
      <c r="V2039" s="12">
        <f t="shared" si="348"/>
        <v>41578.210104166668</v>
      </c>
      <c r="W2039" s="12">
        <f t="shared" si="349"/>
        <v>41638.251770833333</v>
      </c>
      <c r="X2039" s="17" t="str">
        <f t="shared" si="350"/>
        <v>October</v>
      </c>
      <c r="Y2039" t="str">
        <f t="shared" si="351"/>
        <v>2013</v>
      </c>
    </row>
    <row r="2040" spans="1:25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341"/>
        <v>420.51249999999999</v>
      </c>
      <c r="P2040" s="8">
        <f t="shared" si="342"/>
        <v>164.90686274509804</v>
      </c>
      <c r="Q2040" t="str">
        <f t="shared" si="343"/>
        <v>technology</v>
      </c>
      <c r="R2040" t="str">
        <f t="shared" si="344"/>
        <v>hardware</v>
      </c>
      <c r="S2040">
        <f t="shared" si="345"/>
        <v>19</v>
      </c>
      <c r="T2040">
        <f t="shared" si="346"/>
        <v>11</v>
      </c>
      <c r="U2040">
        <f t="shared" si="347"/>
        <v>8</v>
      </c>
      <c r="V2040" s="12">
        <f t="shared" si="348"/>
        <v>41424.27107638889</v>
      </c>
      <c r="W2040" s="12">
        <f t="shared" si="349"/>
        <v>41456.75</v>
      </c>
      <c r="X2040" s="17" t="str">
        <f t="shared" si="350"/>
        <v>May</v>
      </c>
      <c r="Y2040" t="str">
        <f t="shared" si="351"/>
        <v>2013</v>
      </c>
    </row>
    <row r="2041" spans="1:25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341"/>
        <v>136.21680000000001</v>
      </c>
      <c r="P2041" s="8">
        <f t="shared" si="342"/>
        <v>449.26385224274406</v>
      </c>
      <c r="Q2041" t="str">
        <f t="shared" si="343"/>
        <v>technology</v>
      </c>
      <c r="R2041" t="str">
        <f t="shared" si="344"/>
        <v>hardware</v>
      </c>
      <c r="S2041">
        <f t="shared" si="345"/>
        <v>19</v>
      </c>
      <c r="T2041">
        <f t="shared" si="346"/>
        <v>11</v>
      </c>
      <c r="U2041">
        <f t="shared" si="347"/>
        <v>8</v>
      </c>
      <c r="V2041" s="12">
        <f t="shared" si="348"/>
        <v>42675.438946759255</v>
      </c>
      <c r="W2041" s="12">
        <f t="shared" si="349"/>
        <v>42705.207638888889</v>
      </c>
      <c r="X2041" s="17" t="str">
        <f t="shared" si="350"/>
        <v>November</v>
      </c>
      <c r="Y2041" t="str">
        <f t="shared" si="351"/>
        <v>2016</v>
      </c>
    </row>
    <row r="2042" spans="1:25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341"/>
        <v>248.17133333333334</v>
      </c>
      <c r="P2042" s="8">
        <f t="shared" si="342"/>
        <v>27.472841328413285</v>
      </c>
      <c r="Q2042" t="str">
        <f t="shared" si="343"/>
        <v>technology</v>
      </c>
      <c r="R2042" t="str">
        <f t="shared" si="344"/>
        <v>hardware</v>
      </c>
      <c r="S2042">
        <f t="shared" si="345"/>
        <v>19</v>
      </c>
      <c r="T2042">
        <f t="shared" si="346"/>
        <v>11</v>
      </c>
      <c r="U2042">
        <f t="shared" si="347"/>
        <v>8</v>
      </c>
      <c r="V2042" s="12">
        <f t="shared" si="348"/>
        <v>41578.927118055559</v>
      </c>
      <c r="W2042" s="12">
        <f t="shared" si="349"/>
        <v>41593.968784722223</v>
      </c>
      <c r="X2042" s="17" t="str">
        <f t="shared" si="350"/>
        <v>October</v>
      </c>
      <c r="Y2042" t="str">
        <f t="shared" si="351"/>
        <v>2013</v>
      </c>
    </row>
    <row r="2043" spans="1:25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341"/>
        <v>181.86315789473684</v>
      </c>
      <c r="P2043" s="8">
        <f t="shared" si="342"/>
        <v>143.97499999999999</v>
      </c>
      <c r="Q2043" t="str">
        <f t="shared" si="343"/>
        <v>technology</v>
      </c>
      <c r="R2043" t="str">
        <f t="shared" si="344"/>
        <v>hardware</v>
      </c>
      <c r="S2043">
        <f t="shared" si="345"/>
        <v>19</v>
      </c>
      <c r="T2043">
        <f t="shared" si="346"/>
        <v>11</v>
      </c>
      <c r="U2043">
        <f t="shared" si="347"/>
        <v>8</v>
      </c>
      <c r="V2043" s="12">
        <f t="shared" si="348"/>
        <v>42654.525775462964</v>
      </c>
      <c r="W2043" s="12">
        <f t="shared" si="349"/>
        <v>42684.567442129628</v>
      </c>
      <c r="X2043" s="17" t="str">
        <f t="shared" si="350"/>
        <v>October</v>
      </c>
      <c r="Y2043" t="str">
        <f t="shared" si="351"/>
        <v>2016</v>
      </c>
    </row>
    <row r="2044" spans="1:25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341"/>
        <v>123.53</v>
      </c>
      <c r="P2044" s="8">
        <f t="shared" si="342"/>
        <v>88.23571428571428</v>
      </c>
      <c r="Q2044" t="str">
        <f t="shared" si="343"/>
        <v>technology</v>
      </c>
      <c r="R2044" t="str">
        <f t="shared" si="344"/>
        <v>hardware</v>
      </c>
      <c r="S2044">
        <f t="shared" si="345"/>
        <v>19</v>
      </c>
      <c r="T2044">
        <f t="shared" si="346"/>
        <v>11</v>
      </c>
      <c r="U2044">
        <f t="shared" si="347"/>
        <v>8</v>
      </c>
      <c r="V2044" s="12">
        <f t="shared" si="348"/>
        <v>42331.708032407405</v>
      </c>
      <c r="W2044" s="12">
        <f t="shared" si="349"/>
        <v>42391.708032407405</v>
      </c>
      <c r="X2044" s="17" t="str">
        <f t="shared" si="350"/>
        <v>November</v>
      </c>
      <c r="Y2044" t="str">
        <f t="shared" si="351"/>
        <v>2015</v>
      </c>
    </row>
    <row r="2045" spans="1:25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341"/>
        <v>506.20938628158842</v>
      </c>
      <c r="P2045" s="8">
        <f t="shared" si="342"/>
        <v>36.326424870466319</v>
      </c>
      <c r="Q2045" t="str">
        <f t="shared" si="343"/>
        <v>technology</v>
      </c>
      <c r="R2045" t="str">
        <f t="shared" si="344"/>
        <v>hardware</v>
      </c>
      <c r="S2045">
        <f t="shared" si="345"/>
        <v>19</v>
      </c>
      <c r="T2045">
        <f t="shared" si="346"/>
        <v>11</v>
      </c>
      <c r="U2045">
        <f t="shared" si="347"/>
        <v>8</v>
      </c>
      <c r="V2045" s="12">
        <f t="shared" si="348"/>
        <v>42661.176817129628</v>
      </c>
      <c r="W2045" s="12">
        <f t="shared" si="349"/>
        <v>42715.207638888889</v>
      </c>
      <c r="X2045" s="17" t="str">
        <f t="shared" si="350"/>
        <v>October</v>
      </c>
      <c r="Y2045" t="str">
        <f t="shared" si="351"/>
        <v>2016</v>
      </c>
    </row>
    <row r="2046" spans="1:25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341"/>
        <v>108.21333333333334</v>
      </c>
      <c r="P2046" s="8">
        <f t="shared" si="342"/>
        <v>90.177777777777777</v>
      </c>
      <c r="Q2046" t="str">
        <f t="shared" si="343"/>
        <v>technology</v>
      </c>
      <c r="R2046" t="str">
        <f t="shared" si="344"/>
        <v>hardware</v>
      </c>
      <c r="S2046">
        <f t="shared" si="345"/>
        <v>19</v>
      </c>
      <c r="T2046">
        <f t="shared" si="346"/>
        <v>11</v>
      </c>
      <c r="U2046">
        <f t="shared" si="347"/>
        <v>8</v>
      </c>
      <c r="V2046" s="12">
        <f t="shared" si="348"/>
        <v>42138.684189814812</v>
      </c>
      <c r="W2046" s="12">
        <f t="shared" si="349"/>
        <v>42168.684189814812</v>
      </c>
      <c r="X2046" s="17" t="str">
        <f t="shared" si="350"/>
        <v>May</v>
      </c>
      <c r="Y2046" t="str">
        <f t="shared" si="351"/>
        <v>2015</v>
      </c>
    </row>
    <row r="2047" spans="1:25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341"/>
        <v>819.18387755102037</v>
      </c>
      <c r="P2047" s="8">
        <f t="shared" si="342"/>
        <v>152.62361216730039</v>
      </c>
      <c r="Q2047" t="str">
        <f t="shared" si="343"/>
        <v>technology</v>
      </c>
      <c r="R2047" t="str">
        <f t="shared" si="344"/>
        <v>hardware</v>
      </c>
      <c r="S2047">
        <f t="shared" si="345"/>
        <v>19</v>
      </c>
      <c r="T2047">
        <f t="shared" si="346"/>
        <v>11</v>
      </c>
      <c r="U2047">
        <f t="shared" si="347"/>
        <v>8</v>
      </c>
      <c r="V2047" s="12">
        <f t="shared" si="348"/>
        <v>41069.088506944441</v>
      </c>
      <c r="W2047" s="12">
        <f t="shared" si="349"/>
        <v>41099.088506944441</v>
      </c>
      <c r="X2047" s="17" t="str">
        <f t="shared" si="350"/>
        <v>June</v>
      </c>
      <c r="Y2047" t="str">
        <f t="shared" si="351"/>
        <v>2012</v>
      </c>
    </row>
    <row r="2048" spans="1:25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341"/>
        <v>121.10000000000001</v>
      </c>
      <c r="P2048" s="8">
        <f t="shared" si="342"/>
        <v>55.806451612903224</v>
      </c>
      <c r="Q2048" t="str">
        <f t="shared" si="343"/>
        <v>technology</v>
      </c>
      <c r="R2048" t="str">
        <f t="shared" si="344"/>
        <v>hardware</v>
      </c>
      <c r="S2048">
        <f t="shared" si="345"/>
        <v>19</v>
      </c>
      <c r="T2048">
        <f t="shared" si="346"/>
        <v>11</v>
      </c>
      <c r="U2048">
        <f t="shared" si="347"/>
        <v>8</v>
      </c>
      <c r="V2048" s="12">
        <f t="shared" si="348"/>
        <v>41387.171805555554</v>
      </c>
      <c r="W2048" s="12">
        <f t="shared" si="349"/>
        <v>41417.171805555554</v>
      </c>
      <c r="X2048" s="17" t="str">
        <f t="shared" si="350"/>
        <v>April</v>
      </c>
      <c r="Y2048" t="str">
        <f t="shared" si="351"/>
        <v>2013</v>
      </c>
    </row>
    <row r="2049" spans="1:25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341"/>
        <v>102.99897959183673</v>
      </c>
      <c r="P2049" s="8">
        <f t="shared" si="342"/>
        <v>227.85327313769753</v>
      </c>
      <c r="Q2049" t="str">
        <f t="shared" si="343"/>
        <v>technology</v>
      </c>
      <c r="R2049" t="str">
        <f t="shared" si="344"/>
        <v>hardware</v>
      </c>
      <c r="S2049">
        <f t="shared" si="345"/>
        <v>19</v>
      </c>
      <c r="T2049">
        <f t="shared" si="346"/>
        <v>11</v>
      </c>
      <c r="U2049">
        <f t="shared" si="347"/>
        <v>8</v>
      </c>
      <c r="V2049" s="12">
        <f t="shared" si="348"/>
        <v>42081.903587962966</v>
      </c>
      <c r="W2049" s="12">
        <f t="shared" si="349"/>
        <v>42111</v>
      </c>
      <c r="X2049" s="17" t="str">
        <f t="shared" si="350"/>
        <v>March</v>
      </c>
      <c r="Y2049" t="str">
        <f t="shared" si="351"/>
        <v>2015</v>
      </c>
    </row>
    <row r="2050" spans="1:25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352">E2050/D2050*100</f>
        <v>148.33229411764705</v>
      </c>
      <c r="P2050" s="8">
        <f t="shared" ref="P2050:P2113" si="353">E2050/L2050</f>
        <v>91.82989803350327</v>
      </c>
      <c r="Q2050" t="str">
        <f t="shared" ref="Q2050:Q2113" si="354">LEFT(N2050,T2050-1)</f>
        <v>technology</v>
      </c>
      <c r="R2050" t="str">
        <f t="shared" ref="R2050:R2113" si="355">RIGHT(N2050,U2050)</f>
        <v>hardware</v>
      </c>
      <c r="S2050">
        <f t="shared" ref="S2050:S2113" si="356">LEN(N2050)</f>
        <v>19</v>
      </c>
      <c r="T2050">
        <f t="shared" ref="T2050:T2113" si="357">FIND("/",N2050)</f>
        <v>11</v>
      </c>
      <c r="U2050">
        <f t="shared" ref="U2050:U2113" si="358">S2050-T2050</f>
        <v>8</v>
      </c>
      <c r="V2050" s="12">
        <f t="shared" ref="V2050:V2113" si="359">(((J2050/60)/60)/24)+DATE(1970,1,1)</f>
        <v>41387.651516203703</v>
      </c>
      <c r="W2050" s="12">
        <f t="shared" ref="W2050:W2113" si="360">(((I2050/60)/60)/24)+DATE(1970,1,1)</f>
        <v>41417.651516203703</v>
      </c>
      <c r="X2050" s="17" t="str">
        <f t="shared" ref="X2050:X2113" si="361">TEXT(V2050,"mmmm")</f>
        <v>April</v>
      </c>
      <c r="Y2050" t="str">
        <f t="shared" ref="Y2050:Y2113" si="362">TEXT(V2050,"yyyy")</f>
        <v>2013</v>
      </c>
    </row>
    <row r="2051" spans="1:25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352"/>
        <v>120.19070000000001</v>
      </c>
      <c r="P2051" s="8">
        <f t="shared" si="353"/>
        <v>80.991037735849048</v>
      </c>
      <c r="Q2051" t="str">
        <f t="shared" si="354"/>
        <v>technology</v>
      </c>
      <c r="R2051" t="str">
        <f t="shared" si="355"/>
        <v>hardware</v>
      </c>
      <c r="S2051">
        <f t="shared" si="356"/>
        <v>19</v>
      </c>
      <c r="T2051">
        <f t="shared" si="357"/>
        <v>11</v>
      </c>
      <c r="U2051">
        <f t="shared" si="358"/>
        <v>8</v>
      </c>
      <c r="V2051" s="12">
        <f t="shared" si="359"/>
        <v>41575.527349537035</v>
      </c>
      <c r="W2051" s="12">
        <f t="shared" si="360"/>
        <v>41610.957638888889</v>
      </c>
      <c r="X2051" s="17" t="str">
        <f t="shared" si="361"/>
        <v>October</v>
      </c>
      <c r="Y2051" t="str">
        <f t="shared" si="362"/>
        <v>2013</v>
      </c>
    </row>
    <row r="2052" spans="1:25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352"/>
        <v>473.27000000000004</v>
      </c>
      <c r="P2052" s="8">
        <f t="shared" si="353"/>
        <v>278.39411764705881</v>
      </c>
      <c r="Q2052" t="str">
        <f t="shared" si="354"/>
        <v>technology</v>
      </c>
      <c r="R2052" t="str">
        <f t="shared" si="355"/>
        <v>hardware</v>
      </c>
      <c r="S2052">
        <f t="shared" si="356"/>
        <v>19</v>
      </c>
      <c r="T2052">
        <f t="shared" si="357"/>
        <v>11</v>
      </c>
      <c r="U2052">
        <f t="shared" si="358"/>
        <v>8</v>
      </c>
      <c r="V2052" s="12">
        <f t="shared" si="359"/>
        <v>42115.071504629625</v>
      </c>
      <c r="W2052" s="12">
        <f t="shared" si="360"/>
        <v>42155.071504629625</v>
      </c>
      <c r="X2052" s="17" t="str">
        <f t="shared" si="361"/>
        <v>April</v>
      </c>
      <c r="Y2052" t="str">
        <f t="shared" si="362"/>
        <v>2015</v>
      </c>
    </row>
    <row r="2053" spans="1:25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352"/>
        <v>130.36250000000001</v>
      </c>
      <c r="P2053" s="8">
        <f t="shared" si="353"/>
        <v>43.095041322314053</v>
      </c>
      <c r="Q2053" t="str">
        <f t="shared" si="354"/>
        <v>technology</v>
      </c>
      <c r="R2053" t="str">
        <f t="shared" si="355"/>
        <v>hardware</v>
      </c>
      <c r="S2053">
        <f t="shared" si="356"/>
        <v>19</v>
      </c>
      <c r="T2053">
        <f t="shared" si="357"/>
        <v>11</v>
      </c>
      <c r="U2053">
        <f t="shared" si="358"/>
        <v>8</v>
      </c>
      <c r="V2053" s="12">
        <f t="shared" si="359"/>
        <v>41604.022418981483</v>
      </c>
      <c r="W2053" s="12">
        <f t="shared" si="360"/>
        <v>41634.022418981483</v>
      </c>
      <c r="X2053" s="17" t="str">
        <f t="shared" si="361"/>
        <v>November</v>
      </c>
      <c r="Y2053" t="str">
        <f t="shared" si="362"/>
        <v>2013</v>
      </c>
    </row>
    <row r="2054" spans="1:25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352"/>
        <v>353.048</v>
      </c>
      <c r="P2054" s="8">
        <f t="shared" si="353"/>
        <v>326.29205175600737</v>
      </c>
      <c r="Q2054" t="str">
        <f t="shared" si="354"/>
        <v>technology</v>
      </c>
      <c r="R2054" t="str">
        <f t="shared" si="355"/>
        <v>hardware</v>
      </c>
      <c r="S2054">
        <f t="shared" si="356"/>
        <v>19</v>
      </c>
      <c r="T2054">
        <f t="shared" si="357"/>
        <v>11</v>
      </c>
      <c r="U2054">
        <f t="shared" si="358"/>
        <v>8</v>
      </c>
      <c r="V2054" s="12">
        <f t="shared" si="359"/>
        <v>42375.08394675926</v>
      </c>
      <c r="W2054" s="12">
        <f t="shared" si="360"/>
        <v>42420.08394675926</v>
      </c>
      <c r="X2054" s="17" t="str">
        <f t="shared" si="361"/>
        <v>January</v>
      </c>
      <c r="Y2054" t="str">
        <f t="shared" si="362"/>
        <v>2016</v>
      </c>
    </row>
    <row r="2055" spans="1:25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352"/>
        <v>101.02</v>
      </c>
      <c r="P2055" s="8">
        <f t="shared" si="353"/>
        <v>41.743801652892564</v>
      </c>
      <c r="Q2055" t="str">
        <f t="shared" si="354"/>
        <v>technology</v>
      </c>
      <c r="R2055" t="str">
        <f t="shared" si="355"/>
        <v>hardware</v>
      </c>
      <c r="S2055">
        <f t="shared" si="356"/>
        <v>19</v>
      </c>
      <c r="T2055">
        <f t="shared" si="357"/>
        <v>11</v>
      </c>
      <c r="U2055">
        <f t="shared" si="358"/>
        <v>8</v>
      </c>
      <c r="V2055" s="12">
        <f t="shared" si="359"/>
        <v>42303.617488425924</v>
      </c>
      <c r="W2055" s="12">
        <f t="shared" si="360"/>
        <v>42333.659155092595</v>
      </c>
      <c r="X2055" s="17" t="str">
        <f t="shared" si="361"/>
        <v>October</v>
      </c>
      <c r="Y2055" t="str">
        <f t="shared" si="362"/>
        <v>2015</v>
      </c>
    </row>
    <row r="2056" spans="1:25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352"/>
        <v>113.59142857142857</v>
      </c>
      <c r="P2056" s="8">
        <f t="shared" si="353"/>
        <v>64.020933977455712</v>
      </c>
      <c r="Q2056" t="str">
        <f t="shared" si="354"/>
        <v>technology</v>
      </c>
      <c r="R2056" t="str">
        <f t="shared" si="355"/>
        <v>hardware</v>
      </c>
      <c r="S2056">
        <f t="shared" si="356"/>
        <v>19</v>
      </c>
      <c r="T2056">
        <f t="shared" si="357"/>
        <v>11</v>
      </c>
      <c r="U2056">
        <f t="shared" si="358"/>
        <v>8</v>
      </c>
      <c r="V2056" s="12">
        <f t="shared" si="359"/>
        <v>41731.520949074074</v>
      </c>
      <c r="W2056" s="12">
        <f t="shared" si="360"/>
        <v>41761.520949074074</v>
      </c>
      <c r="X2056" s="17" t="str">
        <f t="shared" si="361"/>
        <v>April</v>
      </c>
      <c r="Y2056" t="str">
        <f t="shared" si="362"/>
        <v>2014</v>
      </c>
    </row>
    <row r="2057" spans="1:25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352"/>
        <v>167.41666666666666</v>
      </c>
      <c r="P2057" s="8">
        <f t="shared" si="353"/>
        <v>99.455445544554451</v>
      </c>
      <c r="Q2057" t="str">
        <f t="shared" si="354"/>
        <v>technology</v>
      </c>
      <c r="R2057" t="str">
        <f t="shared" si="355"/>
        <v>hardware</v>
      </c>
      <c r="S2057">
        <f t="shared" si="356"/>
        <v>19</v>
      </c>
      <c r="T2057">
        <f t="shared" si="357"/>
        <v>11</v>
      </c>
      <c r="U2057">
        <f t="shared" si="358"/>
        <v>8</v>
      </c>
      <c r="V2057" s="12">
        <f t="shared" si="359"/>
        <v>41946.674108796295</v>
      </c>
      <c r="W2057" s="12">
        <f t="shared" si="360"/>
        <v>41976.166666666672</v>
      </c>
      <c r="X2057" s="17" t="str">
        <f t="shared" si="361"/>
        <v>November</v>
      </c>
      <c r="Y2057" t="str">
        <f t="shared" si="362"/>
        <v>2014</v>
      </c>
    </row>
    <row r="2058" spans="1:25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352"/>
        <v>153.452</v>
      </c>
      <c r="P2058" s="8">
        <f t="shared" si="353"/>
        <v>138.49458483754512</v>
      </c>
      <c r="Q2058" t="str">
        <f t="shared" si="354"/>
        <v>technology</v>
      </c>
      <c r="R2058" t="str">
        <f t="shared" si="355"/>
        <v>hardware</v>
      </c>
      <c r="S2058">
        <f t="shared" si="356"/>
        <v>19</v>
      </c>
      <c r="T2058">
        <f t="shared" si="357"/>
        <v>11</v>
      </c>
      <c r="U2058">
        <f t="shared" si="358"/>
        <v>8</v>
      </c>
      <c r="V2058" s="12">
        <f t="shared" si="359"/>
        <v>41351.76090277778</v>
      </c>
      <c r="W2058" s="12">
        <f t="shared" si="360"/>
        <v>41381.76090277778</v>
      </c>
      <c r="X2058" s="17" t="str">
        <f t="shared" si="361"/>
        <v>March</v>
      </c>
      <c r="Y2058" t="str">
        <f t="shared" si="362"/>
        <v>2013</v>
      </c>
    </row>
    <row r="2059" spans="1:25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352"/>
        <v>202.23220000000001</v>
      </c>
      <c r="P2059" s="8">
        <f t="shared" si="353"/>
        <v>45.547792792792798</v>
      </c>
      <c r="Q2059" t="str">
        <f t="shared" si="354"/>
        <v>technology</v>
      </c>
      <c r="R2059" t="str">
        <f t="shared" si="355"/>
        <v>hardware</v>
      </c>
      <c r="S2059">
        <f t="shared" si="356"/>
        <v>19</v>
      </c>
      <c r="T2059">
        <f t="shared" si="357"/>
        <v>11</v>
      </c>
      <c r="U2059">
        <f t="shared" si="358"/>
        <v>8</v>
      </c>
      <c r="V2059" s="12">
        <f t="shared" si="359"/>
        <v>42396.494583333333</v>
      </c>
      <c r="W2059" s="12">
        <f t="shared" si="360"/>
        <v>42426.494583333333</v>
      </c>
      <c r="X2059" s="17" t="str">
        <f t="shared" si="361"/>
        <v>January</v>
      </c>
      <c r="Y2059" t="str">
        <f t="shared" si="362"/>
        <v>2016</v>
      </c>
    </row>
    <row r="2060" spans="1:25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352"/>
        <v>168.28125</v>
      </c>
      <c r="P2060" s="8">
        <f t="shared" si="353"/>
        <v>10.507317073170732</v>
      </c>
      <c r="Q2060" t="str">
        <f t="shared" si="354"/>
        <v>technology</v>
      </c>
      <c r="R2060" t="str">
        <f t="shared" si="355"/>
        <v>hardware</v>
      </c>
      <c r="S2060">
        <f t="shared" si="356"/>
        <v>19</v>
      </c>
      <c r="T2060">
        <f t="shared" si="357"/>
        <v>11</v>
      </c>
      <c r="U2060">
        <f t="shared" si="358"/>
        <v>8</v>
      </c>
      <c r="V2060" s="12">
        <f t="shared" si="359"/>
        <v>42026.370717592596</v>
      </c>
      <c r="W2060" s="12">
        <f t="shared" si="360"/>
        <v>42065.833333333328</v>
      </c>
      <c r="X2060" s="17" t="str">
        <f t="shared" si="361"/>
        <v>January</v>
      </c>
      <c r="Y2060" t="str">
        <f t="shared" si="362"/>
        <v>2015</v>
      </c>
    </row>
    <row r="2061" spans="1:25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352"/>
        <v>143.45666666666668</v>
      </c>
      <c r="P2061" s="8">
        <f t="shared" si="353"/>
        <v>114.76533333333333</v>
      </c>
      <c r="Q2061" t="str">
        <f t="shared" si="354"/>
        <v>technology</v>
      </c>
      <c r="R2061" t="str">
        <f t="shared" si="355"/>
        <v>hardware</v>
      </c>
      <c r="S2061">
        <f t="shared" si="356"/>
        <v>19</v>
      </c>
      <c r="T2061">
        <f t="shared" si="357"/>
        <v>11</v>
      </c>
      <c r="U2061">
        <f t="shared" si="358"/>
        <v>8</v>
      </c>
      <c r="V2061" s="12">
        <f t="shared" si="359"/>
        <v>42361.602476851855</v>
      </c>
      <c r="W2061" s="12">
        <f t="shared" si="360"/>
        <v>42400.915972222225</v>
      </c>
      <c r="X2061" s="17" t="str">
        <f t="shared" si="361"/>
        <v>December</v>
      </c>
      <c r="Y2061" t="str">
        <f t="shared" si="362"/>
        <v>2015</v>
      </c>
    </row>
    <row r="2062" spans="1:25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352"/>
        <v>196.4</v>
      </c>
      <c r="P2062" s="8">
        <f t="shared" si="353"/>
        <v>35.997067448680355</v>
      </c>
      <c r="Q2062" t="str">
        <f t="shared" si="354"/>
        <v>technology</v>
      </c>
      <c r="R2062" t="str">
        <f t="shared" si="355"/>
        <v>hardware</v>
      </c>
      <c r="S2062">
        <f t="shared" si="356"/>
        <v>19</v>
      </c>
      <c r="T2062">
        <f t="shared" si="357"/>
        <v>11</v>
      </c>
      <c r="U2062">
        <f t="shared" si="358"/>
        <v>8</v>
      </c>
      <c r="V2062" s="12">
        <f t="shared" si="359"/>
        <v>41783.642939814818</v>
      </c>
      <c r="W2062" s="12">
        <f t="shared" si="360"/>
        <v>41843.642939814818</v>
      </c>
      <c r="X2062" s="17" t="str">
        <f t="shared" si="361"/>
        <v>May</v>
      </c>
      <c r="Y2062" t="str">
        <f t="shared" si="362"/>
        <v>2014</v>
      </c>
    </row>
    <row r="2063" spans="1:25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352"/>
        <v>107.91999999999999</v>
      </c>
      <c r="P2063" s="8">
        <f t="shared" si="353"/>
        <v>154.17142857142858</v>
      </c>
      <c r="Q2063" t="str">
        <f t="shared" si="354"/>
        <v>technology</v>
      </c>
      <c r="R2063" t="str">
        <f t="shared" si="355"/>
        <v>hardware</v>
      </c>
      <c r="S2063">
        <f t="shared" si="356"/>
        <v>19</v>
      </c>
      <c r="T2063">
        <f t="shared" si="357"/>
        <v>11</v>
      </c>
      <c r="U2063">
        <f t="shared" si="358"/>
        <v>8</v>
      </c>
      <c r="V2063" s="12">
        <f t="shared" si="359"/>
        <v>42705.764513888891</v>
      </c>
      <c r="W2063" s="12">
        <f t="shared" si="360"/>
        <v>42735.764513888891</v>
      </c>
      <c r="X2063" s="17" t="str">
        <f t="shared" si="361"/>
        <v>December</v>
      </c>
      <c r="Y2063" t="str">
        <f t="shared" si="362"/>
        <v>2016</v>
      </c>
    </row>
    <row r="2064" spans="1:25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352"/>
        <v>114.97699999999999</v>
      </c>
      <c r="P2064" s="8">
        <f t="shared" si="353"/>
        <v>566.38916256157631</v>
      </c>
      <c r="Q2064" t="str">
        <f t="shared" si="354"/>
        <v>technology</v>
      </c>
      <c r="R2064" t="str">
        <f t="shared" si="355"/>
        <v>hardware</v>
      </c>
      <c r="S2064">
        <f t="shared" si="356"/>
        <v>19</v>
      </c>
      <c r="T2064">
        <f t="shared" si="357"/>
        <v>11</v>
      </c>
      <c r="U2064">
        <f t="shared" si="358"/>
        <v>8</v>
      </c>
      <c r="V2064" s="12">
        <f t="shared" si="359"/>
        <v>42423.3830787037</v>
      </c>
      <c r="W2064" s="12">
        <f t="shared" si="360"/>
        <v>42453.341412037036</v>
      </c>
      <c r="X2064" s="17" t="str">
        <f t="shared" si="361"/>
        <v>February</v>
      </c>
      <c r="Y2064" t="str">
        <f t="shared" si="362"/>
        <v>2016</v>
      </c>
    </row>
    <row r="2065" spans="1:25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352"/>
        <v>148.04999999999998</v>
      </c>
      <c r="P2065" s="8">
        <f t="shared" si="353"/>
        <v>120.85714285714286</v>
      </c>
      <c r="Q2065" t="str">
        <f t="shared" si="354"/>
        <v>technology</v>
      </c>
      <c r="R2065" t="str">
        <f t="shared" si="355"/>
        <v>hardware</v>
      </c>
      <c r="S2065">
        <f t="shared" si="356"/>
        <v>19</v>
      </c>
      <c r="T2065">
        <f t="shared" si="357"/>
        <v>11</v>
      </c>
      <c r="U2065">
        <f t="shared" si="358"/>
        <v>8</v>
      </c>
      <c r="V2065" s="12">
        <f t="shared" si="359"/>
        <v>42472.73265046296</v>
      </c>
      <c r="W2065" s="12">
        <f t="shared" si="360"/>
        <v>42505.73265046296</v>
      </c>
      <c r="X2065" s="17" t="str">
        <f t="shared" si="361"/>
        <v>April</v>
      </c>
      <c r="Y2065" t="str">
        <f t="shared" si="362"/>
        <v>2016</v>
      </c>
    </row>
    <row r="2066" spans="1:25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352"/>
        <v>191.16676082790633</v>
      </c>
      <c r="P2066" s="8">
        <f t="shared" si="353"/>
        <v>86.163845492085343</v>
      </c>
      <c r="Q2066" t="str">
        <f t="shared" si="354"/>
        <v>technology</v>
      </c>
      <c r="R2066" t="str">
        <f t="shared" si="355"/>
        <v>hardware</v>
      </c>
      <c r="S2066">
        <f t="shared" si="356"/>
        <v>19</v>
      </c>
      <c r="T2066">
        <f t="shared" si="357"/>
        <v>11</v>
      </c>
      <c r="U2066">
        <f t="shared" si="358"/>
        <v>8</v>
      </c>
      <c r="V2066" s="12">
        <f t="shared" si="359"/>
        <v>41389.364849537036</v>
      </c>
      <c r="W2066" s="12">
        <f t="shared" si="360"/>
        <v>41425.5</v>
      </c>
      <c r="X2066" s="17" t="str">
        <f t="shared" si="361"/>
        <v>April</v>
      </c>
      <c r="Y2066" t="str">
        <f t="shared" si="362"/>
        <v>2013</v>
      </c>
    </row>
    <row r="2067" spans="1:25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352"/>
        <v>199.215125</v>
      </c>
      <c r="P2067" s="8">
        <f t="shared" si="353"/>
        <v>51.212114395886893</v>
      </c>
      <c r="Q2067" t="str">
        <f t="shared" si="354"/>
        <v>technology</v>
      </c>
      <c r="R2067" t="str">
        <f t="shared" si="355"/>
        <v>hardware</v>
      </c>
      <c r="S2067">
        <f t="shared" si="356"/>
        <v>19</v>
      </c>
      <c r="T2067">
        <f t="shared" si="357"/>
        <v>11</v>
      </c>
      <c r="U2067">
        <f t="shared" si="358"/>
        <v>8</v>
      </c>
      <c r="V2067" s="12">
        <f t="shared" si="359"/>
        <v>41603.333668981482</v>
      </c>
      <c r="W2067" s="12">
        <f t="shared" si="360"/>
        <v>41633.333668981482</v>
      </c>
      <c r="X2067" s="17" t="str">
        <f t="shared" si="361"/>
        <v>November</v>
      </c>
      <c r="Y2067" t="str">
        <f t="shared" si="362"/>
        <v>2013</v>
      </c>
    </row>
    <row r="2068" spans="1:25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352"/>
        <v>218.6</v>
      </c>
      <c r="P2068" s="8">
        <f t="shared" si="353"/>
        <v>67.261538461538464</v>
      </c>
      <c r="Q2068" t="str">
        <f t="shared" si="354"/>
        <v>technology</v>
      </c>
      <c r="R2068" t="str">
        <f t="shared" si="355"/>
        <v>hardware</v>
      </c>
      <c r="S2068">
        <f t="shared" si="356"/>
        <v>19</v>
      </c>
      <c r="T2068">
        <f t="shared" si="357"/>
        <v>11</v>
      </c>
      <c r="U2068">
        <f t="shared" si="358"/>
        <v>8</v>
      </c>
      <c r="V2068" s="12">
        <f t="shared" si="359"/>
        <v>41844.771793981483</v>
      </c>
      <c r="W2068" s="12">
        <f t="shared" si="360"/>
        <v>41874.771793981483</v>
      </c>
      <c r="X2068" s="17" t="str">
        <f t="shared" si="361"/>
        <v>July</v>
      </c>
      <c r="Y2068" t="str">
        <f t="shared" si="362"/>
        <v>2014</v>
      </c>
    </row>
    <row r="2069" spans="1:25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352"/>
        <v>126.86868686868686</v>
      </c>
      <c r="P2069" s="8">
        <f t="shared" si="353"/>
        <v>62.8</v>
      </c>
      <c r="Q2069" t="str">
        <f t="shared" si="354"/>
        <v>technology</v>
      </c>
      <c r="R2069" t="str">
        <f t="shared" si="355"/>
        <v>hardware</v>
      </c>
      <c r="S2069">
        <f t="shared" si="356"/>
        <v>19</v>
      </c>
      <c r="T2069">
        <f t="shared" si="357"/>
        <v>11</v>
      </c>
      <c r="U2069">
        <f t="shared" si="358"/>
        <v>8</v>
      </c>
      <c r="V2069" s="12">
        <f t="shared" si="359"/>
        <v>42115.853888888887</v>
      </c>
      <c r="W2069" s="12">
        <f t="shared" si="360"/>
        <v>42148.853888888887</v>
      </c>
      <c r="X2069" s="17" t="str">
        <f t="shared" si="361"/>
        <v>April</v>
      </c>
      <c r="Y2069" t="str">
        <f t="shared" si="362"/>
        <v>2015</v>
      </c>
    </row>
    <row r="2070" spans="1:25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352"/>
        <v>105.22388000000001</v>
      </c>
      <c r="P2070" s="8">
        <f t="shared" si="353"/>
        <v>346.13118421052633</v>
      </c>
      <c r="Q2070" t="str">
        <f t="shared" si="354"/>
        <v>technology</v>
      </c>
      <c r="R2070" t="str">
        <f t="shared" si="355"/>
        <v>hardware</v>
      </c>
      <c r="S2070">
        <f t="shared" si="356"/>
        <v>19</v>
      </c>
      <c r="T2070">
        <f t="shared" si="357"/>
        <v>11</v>
      </c>
      <c r="U2070">
        <f t="shared" si="358"/>
        <v>8</v>
      </c>
      <c r="V2070" s="12">
        <f t="shared" si="359"/>
        <v>42633.841608796298</v>
      </c>
      <c r="W2070" s="12">
        <f t="shared" si="360"/>
        <v>42663.841608796298</v>
      </c>
      <c r="X2070" s="17" t="str">
        <f t="shared" si="361"/>
        <v>September</v>
      </c>
      <c r="Y2070" t="str">
        <f t="shared" si="362"/>
        <v>2016</v>
      </c>
    </row>
    <row r="2071" spans="1:25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352"/>
        <v>128.40666000000002</v>
      </c>
      <c r="P2071" s="8">
        <f t="shared" si="353"/>
        <v>244.11912547528519</v>
      </c>
      <c r="Q2071" t="str">
        <f t="shared" si="354"/>
        <v>technology</v>
      </c>
      <c r="R2071" t="str">
        <f t="shared" si="355"/>
        <v>hardware</v>
      </c>
      <c r="S2071">
        <f t="shared" si="356"/>
        <v>19</v>
      </c>
      <c r="T2071">
        <f t="shared" si="357"/>
        <v>11</v>
      </c>
      <c r="U2071">
        <f t="shared" si="358"/>
        <v>8</v>
      </c>
      <c r="V2071" s="12">
        <f t="shared" si="359"/>
        <v>42340.972118055557</v>
      </c>
      <c r="W2071" s="12">
        <f t="shared" si="360"/>
        <v>42371.972118055557</v>
      </c>
      <c r="X2071" s="17" t="str">
        <f t="shared" si="361"/>
        <v>December</v>
      </c>
      <c r="Y2071" t="str">
        <f t="shared" si="362"/>
        <v>2015</v>
      </c>
    </row>
    <row r="2072" spans="1:25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352"/>
        <v>317.3272</v>
      </c>
      <c r="P2072" s="8">
        <f t="shared" si="353"/>
        <v>259.25424836601309</v>
      </c>
      <c r="Q2072" t="str">
        <f t="shared" si="354"/>
        <v>technology</v>
      </c>
      <c r="R2072" t="str">
        <f t="shared" si="355"/>
        <v>hardware</v>
      </c>
      <c r="S2072">
        <f t="shared" si="356"/>
        <v>19</v>
      </c>
      <c r="T2072">
        <f t="shared" si="357"/>
        <v>11</v>
      </c>
      <c r="U2072">
        <f t="shared" si="358"/>
        <v>8</v>
      </c>
      <c r="V2072" s="12">
        <f t="shared" si="359"/>
        <v>42519.6565162037</v>
      </c>
      <c r="W2072" s="12">
        <f t="shared" si="360"/>
        <v>42549.6565162037</v>
      </c>
      <c r="X2072" s="17" t="str">
        <f t="shared" si="361"/>
        <v>May</v>
      </c>
      <c r="Y2072" t="str">
        <f t="shared" si="362"/>
        <v>2016</v>
      </c>
    </row>
    <row r="2073" spans="1:25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352"/>
        <v>280.73</v>
      </c>
      <c r="P2073" s="8">
        <f t="shared" si="353"/>
        <v>201.96402877697841</v>
      </c>
      <c r="Q2073" t="str">
        <f t="shared" si="354"/>
        <v>technology</v>
      </c>
      <c r="R2073" t="str">
        <f t="shared" si="355"/>
        <v>hardware</v>
      </c>
      <c r="S2073">
        <f t="shared" si="356"/>
        <v>19</v>
      </c>
      <c r="T2073">
        <f t="shared" si="357"/>
        <v>11</v>
      </c>
      <c r="U2073">
        <f t="shared" si="358"/>
        <v>8</v>
      </c>
      <c r="V2073" s="12">
        <f t="shared" si="359"/>
        <v>42600.278749999998</v>
      </c>
      <c r="W2073" s="12">
        <f t="shared" si="360"/>
        <v>42645.278749999998</v>
      </c>
      <c r="X2073" s="17" t="str">
        <f t="shared" si="361"/>
        <v>August</v>
      </c>
      <c r="Y2073" t="str">
        <f t="shared" si="362"/>
        <v>2016</v>
      </c>
    </row>
    <row r="2074" spans="1:25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352"/>
        <v>110.73146853146854</v>
      </c>
      <c r="P2074" s="8">
        <f t="shared" si="353"/>
        <v>226.20857142857142</v>
      </c>
      <c r="Q2074" t="str">
        <f t="shared" si="354"/>
        <v>technology</v>
      </c>
      <c r="R2074" t="str">
        <f t="shared" si="355"/>
        <v>hardware</v>
      </c>
      <c r="S2074">
        <f t="shared" si="356"/>
        <v>19</v>
      </c>
      <c r="T2074">
        <f t="shared" si="357"/>
        <v>11</v>
      </c>
      <c r="U2074">
        <f t="shared" si="358"/>
        <v>8</v>
      </c>
      <c r="V2074" s="12">
        <f t="shared" si="359"/>
        <v>42467.581388888888</v>
      </c>
      <c r="W2074" s="12">
        <f t="shared" si="360"/>
        <v>42497.581388888888</v>
      </c>
      <c r="X2074" s="17" t="str">
        <f t="shared" si="361"/>
        <v>April</v>
      </c>
      <c r="Y2074" t="str">
        <f t="shared" si="362"/>
        <v>2016</v>
      </c>
    </row>
    <row r="2075" spans="1:25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352"/>
        <v>152.60429999999999</v>
      </c>
      <c r="P2075" s="8">
        <f t="shared" si="353"/>
        <v>324.69</v>
      </c>
      <c r="Q2075" t="str">
        <f t="shared" si="354"/>
        <v>technology</v>
      </c>
      <c r="R2075" t="str">
        <f t="shared" si="355"/>
        <v>hardware</v>
      </c>
      <c r="S2075">
        <f t="shared" si="356"/>
        <v>19</v>
      </c>
      <c r="T2075">
        <f t="shared" si="357"/>
        <v>11</v>
      </c>
      <c r="U2075">
        <f t="shared" si="358"/>
        <v>8</v>
      </c>
      <c r="V2075" s="12">
        <f t="shared" si="359"/>
        <v>42087.668032407411</v>
      </c>
      <c r="W2075" s="12">
        <f t="shared" si="360"/>
        <v>42132.668032407411</v>
      </c>
      <c r="X2075" s="17" t="str">
        <f t="shared" si="361"/>
        <v>March</v>
      </c>
      <c r="Y2075" t="str">
        <f t="shared" si="362"/>
        <v>2015</v>
      </c>
    </row>
    <row r="2076" spans="1:25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352"/>
        <v>102.49999999999999</v>
      </c>
      <c r="P2076" s="8">
        <f t="shared" si="353"/>
        <v>205</v>
      </c>
      <c r="Q2076" t="str">
        <f t="shared" si="354"/>
        <v>technology</v>
      </c>
      <c r="R2076" t="str">
        <f t="shared" si="355"/>
        <v>hardware</v>
      </c>
      <c r="S2076">
        <f t="shared" si="356"/>
        <v>19</v>
      </c>
      <c r="T2076">
        <f t="shared" si="357"/>
        <v>11</v>
      </c>
      <c r="U2076">
        <f t="shared" si="358"/>
        <v>8</v>
      </c>
      <c r="V2076" s="12">
        <f t="shared" si="359"/>
        <v>42466.826180555552</v>
      </c>
      <c r="W2076" s="12">
        <f t="shared" si="360"/>
        <v>42496.826180555552</v>
      </c>
      <c r="X2076" s="17" t="str">
        <f t="shared" si="361"/>
        <v>April</v>
      </c>
      <c r="Y2076" t="str">
        <f t="shared" si="362"/>
        <v>2016</v>
      </c>
    </row>
    <row r="2077" spans="1:25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352"/>
        <v>1678.3738373837384</v>
      </c>
      <c r="P2077" s="8">
        <f t="shared" si="353"/>
        <v>20.465926829268295</v>
      </c>
      <c r="Q2077" t="str">
        <f t="shared" si="354"/>
        <v>technology</v>
      </c>
      <c r="R2077" t="str">
        <f t="shared" si="355"/>
        <v>hardware</v>
      </c>
      <c r="S2077">
        <f t="shared" si="356"/>
        <v>19</v>
      </c>
      <c r="T2077">
        <f t="shared" si="357"/>
        <v>11</v>
      </c>
      <c r="U2077">
        <f t="shared" si="358"/>
        <v>8</v>
      </c>
      <c r="V2077" s="12">
        <f t="shared" si="359"/>
        <v>41450.681574074071</v>
      </c>
      <c r="W2077" s="12">
        <f t="shared" si="360"/>
        <v>41480.681574074071</v>
      </c>
      <c r="X2077" s="17" t="str">
        <f t="shared" si="361"/>
        <v>June</v>
      </c>
      <c r="Y2077" t="str">
        <f t="shared" si="362"/>
        <v>2013</v>
      </c>
    </row>
    <row r="2078" spans="1:25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352"/>
        <v>543.349156424581</v>
      </c>
      <c r="P2078" s="8">
        <f t="shared" si="353"/>
        <v>116.35303146309367</v>
      </c>
      <c r="Q2078" t="str">
        <f t="shared" si="354"/>
        <v>technology</v>
      </c>
      <c r="R2078" t="str">
        <f t="shared" si="355"/>
        <v>hardware</v>
      </c>
      <c r="S2078">
        <f t="shared" si="356"/>
        <v>19</v>
      </c>
      <c r="T2078">
        <f t="shared" si="357"/>
        <v>11</v>
      </c>
      <c r="U2078">
        <f t="shared" si="358"/>
        <v>8</v>
      </c>
      <c r="V2078" s="12">
        <f t="shared" si="359"/>
        <v>41803.880659722221</v>
      </c>
      <c r="W2078" s="12">
        <f t="shared" si="360"/>
        <v>41843.880659722221</v>
      </c>
      <c r="X2078" s="17" t="str">
        <f t="shared" si="361"/>
        <v>June</v>
      </c>
      <c r="Y2078" t="str">
        <f t="shared" si="362"/>
        <v>2014</v>
      </c>
    </row>
    <row r="2079" spans="1:25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352"/>
        <v>115.50800000000001</v>
      </c>
      <c r="P2079" s="8">
        <f t="shared" si="353"/>
        <v>307.20212765957444</v>
      </c>
      <c r="Q2079" t="str">
        <f t="shared" si="354"/>
        <v>technology</v>
      </c>
      <c r="R2079" t="str">
        <f t="shared" si="355"/>
        <v>hardware</v>
      </c>
      <c r="S2079">
        <f t="shared" si="356"/>
        <v>19</v>
      </c>
      <c r="T2079">
        <f t="shared" si="357"/>
        <v>11</v>
      </c>
      <c r="U2079">
        <f t="shared" si="358"/>
        <v>8</v>
      </c>
      <c r="V2079" s="12">
        <f t="shared" si="359"/>
        <v>42103.042546296296</v>
      </c>
      <c r="W2079" s="12">
        <f t="shared" si="360"/>
        <v>42160.875</v>
      </c>
      <c r="X2079" s="17" t="str">
        <f t="shared" si="361"/>
        <v>April</v>
      </c>
      <c r="Y2079" t="str">
        <f t="shared" si="362"/>
        <v>2015</v>
      </c>
    </row>
    <row r="2080" spans="1:25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352"/>
        <v>131.20499999999998</v>
      </c>
      <c r="P2080" s="8">
        <f t="shared" si="353"/>
        <v>546.6875</v>
      </c>
      <c r="Q2080" t="str">
        <f t="shared" si="354"/>
        <v>technology</v>
      </c>
      <c r="R2080" t="str">
        <f t="shared" si="355"/>
        <v>hardware</v>
      </c>
      <c r="S2080">
        <f t="shared" si="356"/>
        <v>19</v>
      </c>
      <c r="T2080">
        <f t="shared" si="357"/>
        <v>11</v>
      </c>
      <c r="U2080">
        <f t="shared" si="358"/>
        <v>8</v>
      </c>
      <c r="V2080" s="12">
        <f t="shared" si="359"/>
        <v>42692.771493055552</v>
      </c>
      <c r="W2080" s="12">
        <f t="shared" si="360"/>
        <v>42722.771493055552</v>
      </c>
      <c r="X2080" s="17" t="str">
        <f t="shared" si="361"/>
        <v>November</v>
      </c>
      <c r="Y2080" t="str">
        <f t="shared" si="362"/>
        <v>2016</v>
      </c>
    </row>
    <row r="2081" spans="1:25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352"/>
        <v>288.17</v>
      </c>
      <c r="P2081" s="8">
        <f t="shared" si="353"/>
        <v>47.474464579901152</v>
      </c>
      <c r="Q2081" t="str">
        <f t="shared" si="354"/>
        <v>technology</v>
      </c>
      <c r="R2081" t="str">
        <f t="shared" si="355"/>
        <v>hardware</v>
      </c>
      <c r="S2081">
        <f t="shared" si="356"/>
        <v>19</v>
      </c>
      <c r="T2081">
        <f t="shared" si="357"/>
        <v>11</v>
      </c>
      <c r="U2081">
        <f t="shared" si="358"/>
        <v>8</v>
      </c>
      <c r="V2081" s="12">
        <f t="shared" si="359"/>
        <v>42150.71056712963</v>
      </c>
      <c r="W2081" s="12">
        <f t="shared" si="360"/>
        <v>42180.791666666672</v>
      </c>
      <c r="X2081" s="17" t="str">
        <f t="shared" si="361"/>
        <v>May</v>
      </c>
      <c r="Y2081" t="str">
        <f t="shared" si="362"/>
        <v>2015</v>
      </c>
    </row>
    <row r="2082" spans="1:25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352"/>
        <v>507.8</v>
      </c>
      <c r="P2082" s="8">
        <f t="shared" si="353"/>
        <v>101.56</v>
      </c>
      <c r="Q2082" t="str">
        <f t="shared" si="354"/>
        <v>technology</v>
      </c>
      <c r="R2082" t="str">
        <f t="shared" si="355"/>
        <v>hardware</v>
      </c>
      <c r="S2082">
        <f t="shared" si="356"/>
        <v>19</v>
      </c>
      <c r="T2082">
        <f t="shared" si="357"/>
        <v>11</v>
      </c>
      <c r="U2082">
        <f t="shared" si="358"/>
        <v>8</v>
      </c>
      <c r="V2082" s="12">
        <f t="shared" si="359"/>
        <v>42289.957175925927</v>
      </c>
      <c r="W2082" s="12">
        <f t="shared" si="360"/>
        <v>42319.998842592591</v>
      </c>
      <c r="X2082" s="17" t="str">
        <f t="shared" si="361"/>
        <v>October</v>
      </c>
      <c r="Y2082" t="str">
        <f t="shared" si="362"/>
        <v>2015</v>
      </c>
    </row>
    <row r="2083" spans="1:25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352"/>
        <v>114.57142857142857</v>
      </c>
      <c r="P2083" s="8">
        <f t="shared" si="353"/>
        <v>72.909090909090907</v>
      </c>
      <c r="Q2083" t="str">
        <f t="shared" si="354"/>
        <v>music</v>
      </c>
      <c r="R2083" t="str">
        <f t="shared" si="355"/>
        <v>indie rock</v>
      </c>
      <c r="S2083">
        <f t="shared" si="356"/>
        <v>16</v>
      </c>
      <c r="T2083">
        <f t="shared" si="357"/>
        <v>6</v>
      </c>
      <c r="U2083">
        <f t="shared" si="358"/>
        <v>10</v>
      </c>
      <c r="V2083" s="12">
        <f t="shared" si="359"/>
        <v>41004.156886574077</v>
      </c>
      <c r="W2083" s="12">
        <f t="shared" si="360"/>
        <v>41045.207638888889</v>
      </c>
      <c r="X2083" s="17" t="str">
        <f t="shared" si="361"/>
        <v>April</v>
      </c>
      <c r="Y2083" t="str">
        <f t="shared" si="362"/>
        <v>2012</v>
      </c>
    </row>
    <row r="2084" spans="1:25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352"/>
        <v>110.73333333333333</v>
      </c>
      <c r="P2084" s="8">
        <f t="shared" si="353"/>
        <v>43.710526315789473</v>
      </c>
      <c r="Q2084" t="str">
        <f t="shared" si="354"/>
        <v>music</v>
      </c>
      <c r="R2084" t="str">
        <f t="shared" si="355"/>
        <v>indie rock</v>
      </c>
      <c r="S2084">
        <f t="shared" si="356"/>
        <v>16</v>
      </c>
      <c r="T2084">
        <f t="shared" si="357"/>
        <v>6</v>
      </c>
      <c r="U2084">
        <f t="shared" si="358"/>
        <v>10</v>
      </c>
      <c r="V2084" s="12">
        <f t="shared" si="359"/>
        <v>40811.120324074072</v>
      </c>
      <c r="W2084" s="12">
        <f t="shared" si="360"/>
        <v>40871.161990740737</v>
      </c>
      <c r="X2084" s="17" t="str">
        <f t="shared" si="361"/>
        <v>September</v>
      </c>
      <c r="Y2084" t="str">
        <f t="shared" si="362"/>
        <v>2011</v>
      </c>
    </row>
    <row r="2085" spans="1:25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352"/>
        <v>113.33333333333333</v>
      </c>
      <c r="P2085" s="8">
        <f t="shared" si="353"/>
        <v>34</v>
      </c>
      <c r="Q2085" t="str">
        <f t="shared" si="354"/>
        <v>music</v>
      </c>
      <c r="R2085" t="str">
        <f t="shared" si="355"/>
        <v>indie rock</v>
      </c>
      <c r="S2085">
        <f t="shared" si="356"/>
        <v>16</v>
      </c>
      <c r="T2085">
        <f t="shared" si="357"/>
        <v>6</v>
      </c>
      <c r="U2085">
        <f t="shared" si="358"/>
        <v>10</v>
      </c>
      <c r="V2085" s="12">
        <f t="shared" si="359"/>
        <v>41034.72216435185</v>
      </c>
      <c r="W2085" s="12">
        <f t="shared" si="360"/>
        <v>41064.72216435185</v>
      </c>
      <c r="X2085" s="17" t="str">
        <f t="shared" si="361"/>
        <v>May</v>
      </c>
      <c r="Y2085" t="str">
        <f t="shared" si="362"/>
        <v>2012</v>
      </c>
    </row>
    <row r="2086" spans="1:25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352"/>
        <v>108.33333333333333</v>
      </c>
      <c r="P2086" s="8">
        <f t="shared" si="353"/>
        <v>70.652173913043484</v>
      </c>
      <c r="Q2086" t="str">
        <f t="shared" si="354"/>
        <v>music</v>
      </c>
      <c r="R2086" t="str">
        <f t="shared" si="355"/>
        <v>indie rock</v>
      </c>
      <c r="S2086">
        <f t="shared" si="356"/>
        <v>16</v>
      </c>
      <c r="T2086">
        <f t="shared" si="357"/>
        <v>6</v>
      </c>
      <c r="U2086">
        <f t="shared" si="358"/>
        <v>10</v>
      </c>
      <c r="V2086" s="12">
        <f t="shared" si="359"/>
        <v>41731.833124999997</v>
      </c>
      <c r="W2086" s="12">
        <f t="shared" si="360"/>
        <v>41763.290972222225</v>
      </c>
      <c r="X2086" s="17" t="str">
        <f t="shared" si="361"/>
        <v>April</v>
      </c>
      <c r="Y2086" t="str">
        <f t="shared" si="362"/>
        <v>2014</v>
      </c>
    </row>
    <row r="2087" spans="1:25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352"/>
        <v>123.53333333333335</v>
      </c>
      <c r="P2087" s="8">
        <f t="shared" si="353"/>
        <v>89.301204819277103</v>
      </c>
      <c r="Q2087" t="str">
        <f t="shared" si="354"/>
        <v>music</v>
      </c>
      <c r="R2087" t="str">
        <f t="shared" si="355"/>
        <v>indie rock</v>
      </c>
      <c r="S2087">
        <f t="shared" si="356"/>
        <v>16</v>
      </c>
      <c r="T2087">
        <f t="shared" si="357"/>
        <v>6</v>
      </c>
      <c r="U2087">
        <f t="shared" si="358"/>
        <v>10</v>
      </c>
      <c r="V2087" s="12">
        <f t="shared" si="359"/>
        <v>41075.835497685184</v>
      </c>
      <c r="W2087" s="12">
        <f t="shared" si="360"/>
        <v>41105.835497685184</v>
      </c>
      <c r="X2087" s="17" t="str">
        <f t="shared" si="361"/>
        <v>June</v>
      </c>
      <c r="Y2087" t="str">
        <f t="shared" si="362"/>
        <v>2012</v>
      </c>
    </row>
    <row r="2088" spans="1:25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352"/>
        <v>100.69999999999999</v>
      </c>
      <c r="P2088" s="8">
        <f t="shared" si="353"/>
        <v>115.08571428571429</v>
      </c>
      <c r="Q2088" t="str">
        <f t="shared" si="354"/>
        <v>music</v>
      </c>
      <c r="R2088" t="str">
        <f t="shared" si="355"/>
        <v>indie rock</v>
      </c>
      <c r="S2088">
        <f t="shared" si="356"/>
        <v>16</v>
      </c>
      <c r="T2088">
        <f t="shared" si="357"/>
        <v>6</v>
      </c>
      <c r="U2088">
        <f t="shared" si="358"/>
        <v>10</v>
      </c>
      <c r="V2088" s="12">
        <f t="shared" si="359"/>
        <v>40860.67050925926</v>
      </c>
      <c r="W2088" s="12">
        <f t="shared" si="360"/>
        <v>40891.207638888889</v>
      </c>
      <c r="X2088" s="17" t="str">
        <f t="shared" si="361"/>
        <v>November</v>
      </c>
      <c r="Y2088" t="str">
        <f t="shared" si="362"/>
        <v>2011</v>
      </c>
    </row>
    <row r="2089" spans="1:25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352"/>
        <v>103.53333333333335</v>
      </c>
      <c r="P2089" s="8">
        <f t="shared" si="353"/>
        <v>62.12</v>
      </c>
      <c r="Q2089" t="str">
        <f t="shared" si="354"/>
        <v>music</v>
      </c>
      <c r="R2089" t="str">
        <f t="shared" si="355"/>
        <v>indie rock</v>
      </c>
      <c r="S2089">
        <f t="shared" si="356"/>
        <v>16</v>
      </c>
      <c r="T2089">
        <f t="shared" si="357"/>
        <v>6</v>
      </c>
      <c r="U2089">
        <f t="shared" si="358"/>
        <v>10</v>
      </c>
      <c r="V2089" s="12">
        <f t="shared" si="359"/>
        <v>40764.204375000001</v>
      </c>
      <c r="W2089" s="12">
        <f t="shared" si="360"/>
        <v>40794.204375000001</v>
      </c>
      <c r="X2089" s="17" t="str">
        <f t="shared" si="361"/>
        <v>August</v>
      </c>
      <c r="Y2089" t="str">
        <f t="shared" si="362"/>
        <v>2011</v>
      </c>
    </row>
    <row r="2090" spans="1:25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352"/>
        <v>115.51066666666668</v>
      </c>
      <c r="P2090" s="8">
        <f t="shared" si="353"/>
        <v>46.204266666666669</v>
      </c>
      <c r="Q2090" t="str">
        <f t="shared" si="354"/>
        <v>music</v>
      </c>
      <c r="R2090" t="str">
        <f t="shared" si="355"/>
        <v>indie rock</v>
      </c>
      <c r="S2090">
        <f t="shared" si="356"/>
        <v>16</v>
      </c>
      <c r="T2090">
        <f t="shared" si="357"/>
        <v>6</v>
      </c>
      <c r="U2090">
        <f t="shared" si="358"/>
        <v>10</v>
      </c>
      <c r="V2090" s="12">
        <f t="shared" si="359"/>
        <v>40395.714722222219</v>
      </c>
      <c r="W2090" s="12">
        <f t="shared" si="360"/>
        <v>40432.165972222225</v>
      </c>
      <c r="X2090" s="17" t="str">
        <f t="shared" si="361"/>
        <v>August</v>
      </c>
      <c r="Y2090" t="str">
        <f t="shared" si="362"/>
        <v>2010</v>
      </c>
    </row>
    <row r="2091" spans="1:25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352"/>
        <v>120.4004</v>
      </c>
      <c r="P2091" s="8">
        <f t="shared" si="353"/>
        <v>48.54854838709678</v>
      </c>
      <c r="Q2091" t="str">
        <f t="shared" si="354"/>
        <v>music</v>
      </c>
      <c r="R2091" t="str">
        <f t="shared" si="355"/>
        <v>indie rock</v>
      </c>
      <c r="S2091">
        <f t="shared" si="356"/>
        <v>16</v>
      </c>
      <c r="T2091">
        <f t="shared" si="357"/>
        <v>6</v>
      </c>
      <c r="U2091">
        <f t="shared" si="358"/>
        <v>10</v>
      </c>
      <c r="V2091" s="12">
        <f t="shared" si="359"/>
        <v>41453.076319444444</v>
      </c>
      <c r="W2091" s="12">
        <f t="shared" si="360"/>
        <v>41488.076319444444</v>
      </c>
      <c r="X2091" s="17" t="str">
        <f t="shared" si="361"/>
        <v>June</v>
      </c>
      <c r="Y2091" t="str">
        <f t="shared" si="362"/>
        <v>2013</v>
      </c>
    </row>
    <row r="2092" spans="1:25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352"/>
        <v>115.040375</v>
      </c>
      <c r="P2092" s="8">
        <f t="shared" si="353"/>
        <v>57.520187499999999</v>
      </c>
      <c r="Q2092" t="str">
        <f t="shared" si="354"/>
        <v>music</v>
      </c>
      <c r="R2092" t="str">
        <f t="shared" si="355"/>
        <v>indie rock</v>
      </c>
      <c r="S2092">
        <f t="shared" si="356"/>
        <v>16</v>
      </c>
      <c r="T2092">
        <f t="shared" si="357"/>
        <v>6</v>
      </c>
      <c r="U2092">
        <f t="shared" si="358"/>
        <v>10</v>
      </c>
      <c r="V2092" s="12">
        <f t="shared" si="359"/>
        <v>41299.381423611114</v>
      </c>
      <c r="W2092" s="12">
        <f t="shared" si="360"/>
        <v>41329.381423611114</v>
      </c>
      <c r="X2092" s="17" t="str">
        <f t="shared" si="361"/>
        <v>January</v>
      </c>
      <c r="Y2092" t="str">
        <f t="shared" si="362"/>
        <v>2013</v>
      </c>
    </row>
    <row r="2093" spans="1:25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352"/>
        <v>120.46777777777777</v>
      </c>
      <c r="P2093" s="8">
        <f t="shared" si="353"/>
        <v>88.147154471544724</v>
      </c>
      <c r="Q2093" t="str">
        <f t="shared" si="354"/>
        <v>music</v>
      </c>
      <c r="R2093" t="str">
        <f t="shared" si="355"/>
        <v>indie rock</v>
      </c>
      <c r="S2093">
        <f t="shared" si="356"/>
        <v>16</v>
      </c>
      <c r="T2093">
        <f t="shared" si="357"/>
        <v>6</v>
      </c>
      <c r="U2093">
        <f t="shared" si="358"/>
        <v>10</v>
      </c>
      <c r="V2093" s="12">
        <f t="shared" si="359"/>
        <v>40555.322662037033</v>
      </c>
      <c r="W2093" s="12">
        <f t="shared" si="360"/>
        <v>40603.833333333336</v>
      </c>
      <c r="X2093" s="17" t="str">
        <f t="shared" si="361"/>
        <v>January</v>
      </c>
      <c r="Y2093" t="str">
        <f t="shared" si="362"/>
        <v>2011</v>
      </c>
    </row>
    <row r="2094" spans="1:25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352"/>
        <v>101.28333333333333</v>
      </c>
      <c r="P2094" s="8">
        <f t="shared" si="353"/>
        <v>110.49090909090908</v>
      </c>
      <c r="Q2094" t="str">
        <f t="shared" si="354"/>
        <v>music</v>
      </c>
      <c r="R2094" t="str">
        <f t="shared" si="355"/>
        <v>indie rock</v>
      </c>
      <c r="S2094">
        <f t="shared" si="356"/>
        <v>16</v>
      </c>
      <c r="T2094">
        <f t="shared" si="357"/>
        <v>6</v>
      </c>
      <c r="U2094">
        <f t="shared" si="358"/>
        <v>10</v>
      </c>
      <c r="V2094" s="12">
        <f t="shared" si="359"/>
        <v>40763.707546296297</v>
      </c>
      <c r="W2094" s="12">
        <f t="shared" si="360"/>
        <v>40823.707546296297</v>
      </c>
      <c r="X2094" s="17" t="str">
        <f t="shared" si="361"/>
        <v>August</v>
      </c>
      <c r="Y2094" t="str">
        <f t="shared" si="362"/>
        <v>2011</v>
      </c>
    </row>
    <row r="2095" spans="1:25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352"/>
        <v>102.46666666666667</v>
      </c>
      <c r="P2095" s="8">
        <f t="shared" si="353"/>
        <v>66.826086956521735</v>
      </c>
      <c r="Q2095" t="str">
        <f t="shared" si="354"/>
        <v>music</v>
      </c>
      <c r="R2095" t="str">
        <f t="shared" si="355"/>
        <v>indie rock</v>
      </c>
      <c r="S2095">
        <f t="shared" si="356"/>
        <v>16</v>
      </c>
      <c r="T2095">
        <f t="shared" si="357"/>
        <v>6</v>
      </c>
      <c r="U2095">
        <f t="shared" si="358"/>
        <v>10</v>
      </c>
      <c r="V2095" s="12">
        <f t="shared" si="359"/>
        <v>41205.854537037041</v>
      </c>
      <c r="W2095" s="12">
        <f t="shared" si="360"/>
        <v>41265.896203703705</v>
      </c>
      <c r="X2095" s="17" t="str">
        <f t="shared" si="361"/>
        <v>October</v>
      </c>
      <c r="Y2095" t="str">
        <f t="shared" si="362"/>
        <v>2012</v>
      </c>
    </row>
    <row r="2096" spans="1:25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352"/>
        <v>120.54285714285714</v>
      </c>
      <c r="P2096" s="8">
        <f t="shared" si="353"/>
        <v>58.597222222222221</v>
      </c>
      <c r="Q2096" t="str">
        <f t="shared" si="354"/>
        <v>music</v>
      </c>
      <c r="R2096" t="str">
        <f t="shared" si="355"/>
        <v>indie rock</v>
      </c>
      <c r="S2096">
        <f t="shared" si="356"/>
        <v>16</v>
      </c>
      <c r="T2096">
        <f t="shared" si="357"/>
        <v>6</v>
      </c>
      <c r="U2096">
        <f t="shared" si="358"/>
        <v>10</v>
      </c>
      <c r="V2096" s="12">
        <f t="shared" si="359"/>
        <v>40939.02002314815</v>
      </c>
      <c r="W2096" s="12">
        <f t="shared" si="360"/>
        <v>40973.125</v>
      </c>
      <c r="X2096" s="17" t="str">
        <f t="shared" si="361"/>
        <v>January</v>
      </c>
      <c r="Y2096" t="str">
        <f t="shared" si="362"/>
        <v>2012</v>
      </c>
    </row>
    <row r="2097" spans="1:25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352"/>
        <v>100</v>
      </c>
      <c r="P2097" s="8">
        <f t="shared" si="353"/>
        <v>113.63636363636364</v>
      </c>
      <c r="Q2097" t="str">
        <f t="shared" si="354"/>
        <v>music</v>
      </c>
      <c r="R2097" t="str">
        <f t="shared" si="355"/>
        <v>indie rock</v>
      </c>
      <c r="S2097">
        <f t="shared" si="356"/>
        <v>16</v>
      </c>
      <c r="T2097">
        <f t="shared" si="357"/>
        <v>6</v>
      </c>
      <c r="U2097">
        <f t="shared" si="358"/>
        <v>10</v>
      </c>
      <c r="V2097" s="12">
        <f t="shared" si="359"/>
        <v>40758.733483796292</v>
      </c>
      <c r="W2097" s="12">
        <f t="shared" si="360"/>
        <v>40818.733483796292</v>
      </c>
      <c r="X2097" s="17" t="str">
        <f t="shared" si="361"/>
        <v>August</v>
      </c>
      <c r="Y2097" t="str">
        <f t="shared" si="362"/>
        <v>2011</v>
      </c>
    </row>
    <row r="2098" spans="1:25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352"/>
        <v>101.66666666666666</v>
      </c>
      <c r="P2098" s="8">
        <f t="shared" si="353"/>
        <v>43.571428571428569</v>
      </c>
      <c r="Q2098" t="str">
        <f t="shared" si="354"/>
        <v>music</v>
      </c>
      <c r="R2098" t="str">
        <f t="shared" si="355"/>
        <v>indie rock</v>
      </c>
      <c r="S2098">
        <f t="shared" si="356"/>
        <v>16</v>
      </c>
      <c r="T2098">
        <f t="shared" si="357"/>
        <v>6</v>
      </c>
      <c r="U2098">
        <f t="shared" si="358"/>
        <v>10</v>
      </c>
      <c r="V2098" s="12">
        <f t="shared" si="359"/>
        <v>41192.758506944447</v>
      </c>
      <c r="W2098" s="12">
        <f t="shared" si="360"/>
        <v>41208.165972222225</v>
      </c>
      <c r="X2098" s="17" t="str">
        <f t="shared" si="361"/>
        <v>October</v>
      </c>
      <c r="Y2098" t="str">
        <f t="shared" si="362"/>
        <v>2012</v>
      </c>
    </row>
    <row r="2099" spans="1:25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352"/>
        <v>100</v>
      </c>
      <c r="P2099" s="8">
        <f t="shared" si="353"/>
        <v>78.94736842105263</v>
      </c>
      <c r="Q2099" t="str">
        <f t="shared" si="354"/>
        <v>music</v>
      </c>
      <c r="R2099" t="str">
        <f t="shared" si="355"/>
        <v>indie rock</v>
      </c>
      <c r="S2099">
        <f t="shared" si="356"/>
        <v>16</v>
      </c>
      <c r="T2099">
        <f t="shared" si="357"/>
        <v>6</v>
      </c>
      <c r="U2099">
        <f t="shared" si="358"/>
        <v>10</v>
      </c>
      <c r="V2099" s="12">
        <f t="shared" si="359"/>
        <v>40818.58489583333</v>
      </c>
      <c r="W2099" s="12">
        <f t="shared" si="360"/>
        <v>40878.626562500001</v>
      </c>
      <c r="X2099" s="17" t="str">
        <f t="shared" si="361"/>
        <v>October</v>
      </c>
      <c r="Y2099" t="str">
        <f t="shared" si="362"/>
        <v>2011</v>
      </c>
    </row>
    <row r="2100" spans="1:25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352"/>
        <v>100.33333333333334</v>
      </c>
      <c r="P2100" s="8">
        <f t="shared" si="353"/>
        <v>188.125</v>
      </c>
      <c r="Q2100" t="str">
        <f t="shared" si="354"/>
        <v>music</v>
      </c>
      <c r="R2100" t="str">
        <f t="shared" si="355"/>
        <v>indie rock</v>
      </c>
      <c r="S2100">
        <f t="shared" si="356"/>
        <v>16</v>
      </c>
      <c r="T2100">
        <f t="shared" si="357"/>
        <v>6</v>
      </c>
      <c r="U2100">
        <f t="shared" si="358"/>
        <v>10</v>
      </c>
      <c r="V2100" s="12">
        <f t="shared" si="359"/>
        <v>40946.11383101852</v>
      </c>
      <c r="W2100" s="12">
        <f t="shared" si="360"/>
        <v>40976.11383101852</v>
      </c>
      <c r="X2100" s="17" t="str">
        <f t="shared" si="361"/>
        <v>February</v>
      </c>
      <c r="Y2100" t="str">
        <f t="shared" si="362"/>
        <v>2012</v>
      </c>
    </row>
    <row r="2101" spans="1:25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352"/>
        <v>132.36666666666667</v>
      </c>
      <c r="P2101" s="8">
        <f t="shared" si="353"/>
        <v>63.031746031746032</v>
      </c>
      <c r="Q2101" t="str">
        <f t="shared" si="354"/>
        <v>music</v>
      </c>
      <c r="R2101" t="str">
        <f t="shared" si="355"/>
        <v>indie rock</v>
      </c>
      <c r="S2101">
        <f t="shared" si="356"/>
        <v>16</v>
      </c>
      <c r="T2101">
        <f t="shared" si="357"/>
        <v>6</v>
      </c>
      <c r="U2101">
        <f t="shared" si="358"/>
        <v>10</v>
      </c>
      <c r="V2101" s="12">
        <f t="shared" si="359"/>
        <v>42173.746342592596</v>
      </c>
      <c r="W2101" s="12">
        <f t="shared" si="360"/>
        <v>42187.152777777781</v>
      </c>
      <c r="X2101" s="17" t="str">
        <f t="shared" si="361"/>
        <v>June</v>
      </c>
      <c r="Y2101" t="str">
        <f t="shared" si="362"/>
        <v>2015</v>
      </c>
    </row>
    <row r="2102" spans="1:25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352"/>
        <v>136.66666666666666</v>
      </c>
      <c r="P2102" s="8">
        <f t="shared" si="353"/>
        <v>30.37037037037037</v>
      </c>
      <c r="Q2102" t="str">
        <f t="shared" si="354"/>
        <v>music</v>
      </c>
      <c r="R2102" t="str">
        <f t="shared" si="355"/>
        <v>indie rock</v>
      </c>
      <c r="S2102">
        <f t="shared" si="356"/>
        <v>16</v>
      </c>
      <c r="T2102">
        <f t="shared" si="357"/>
        <v>6</v>
      </c>
      <c r="U2102">
        <f t="shared" si="358"/>
        <v>10</v>
      </c>
      <c r="V2102" s="12">
        <f t="shared" si="359"/>
        <v>41074.834965277776</v>
      </c>
      <c r="W2102" s="12">
        <f t="shared" si="360"/>
        <v>41090.165972222225</v>
      </c>
      <c r="X2102" s="17" t="str">
        <f t="shared" si="361"/>
        <v>June</v>
      </c>
      <c r="Y2102" t="str">
        <f t="shared" si="362"/>
        <v>2012</v>
      </c>
    </row>
    <row r="2103" spans="1:25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352"/>
        <v>113.25</v>
      </c>
      <c r="P2103" s="8">
        <f t="shared" si="353"/>
        <v>51.477272727272727</v>
      </c>
      <c r="Q2103" t="str">
        <f t="shared" si="354"/>
        <v>music</v>
      </c>
      <c r="R2103" t="str">
        <f t="shared" si="355"/>
        <v>indie rock</v>
      </c>
      <c r="S2103">
        <f t="shared" si="356"/>
        <v>16</v>
      </c>
      <c r="T2103">
        <f t="shared" si="357"/>
        <v>6</v>
      </c>
      <c r="U2103">
        <f t="shared" si="358"/>
        <v>10</v>
      </c>
      <c r="V2103" s="12">
        <f t="shared" si="359"/>
        <v>40892.149467592593</v>
      </c>
      <c r="W2103" s="12">
        <f t="shared" si="360"/>
        <v>40952.149467592593</v>
      </c>
      <c r="X2103" s="17" t="str">
        <f t="shared" si="361"/>
        <v>December</v>
      </c>
      <c r="Y2103" t="str">
        <f t="shared" si="362"/>
        <v>2011</v>
      </c>
    </row>
    <row r="2104" spans="1:25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352"/>
        <v>136</v>
      </c>
      <c r="P2104" s="8">
        <f t="shared" si="353"/>
        <v>35.789473684210527</v>
      </c>
      <c r="Q2104" t="str">
        <f t="shared" si="354"/>
        <v>music</v>
      </c>
      <c r="R2104" t="str">
        <f t="shared" si="355"/>
        <v>indie rock</v>
      </c>
      <c r="S2104">
        <f t="shared" si="356"/>
        <v>16</v>
      </c>
      <c r="T2104">
        <f t="shared" si="357"/>
        <v>6</v>
      </c>
      <c r="U2104">
        <f t="shared" si="358"/>
        <v>10</v>
      </c>
      <c r="V2104" s="12">
        <f t="shared" si="359"/>
        <v>40638.868611111109</v>
      </c>
      <c r="W2104" s="12">
        <f t="shared" si="360"/>
        <v>40668.868611111109</v>
      </c>
      <c r="X2104" s="17" t="str">
        <f t="shared" si="361"/>
        <v>April</v>
      </c>
      <c r="Y2104" t="str">
        <f t="shared" si="362"/>
        <v>2011</v>
      </c>
    </row>
    <row r="2105" spans="1:25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352"/>
        <v>146.12318374694613</v>
      </c>
      <c r="P2105" s="8">
        <f t="shared" si="353"/>
        <v>98.817391304347822</v>
      </c>
      <c r="Q2105" t="str">
        <f t="shared" si="354"/>
        <v>music</v>
      </c>
      <c r="R2105" t="str">
        <f t="shared" si="355"/>
        <v>indie rock</v>
      </c>
      <c r="S2105">
        <f t="shared" si="356"/>
        <v>16</v>
      </c>
      <c r="T2105">
        <f t="shared" si="357"/>
        <v>6</v>
      </c>
      <c r="U2105">
        <f t="shared" si="358"/>
        <v>10</v>
      </c>
      <c r="V2105" s="12">
        <f t="shared" si="359"/>
        <v>41192.754942129628</v>
      </c>
      <c r="W2105" s="12">
        <f t="shared" si="360"/>
        <v>41222.7966087963</v>
      </c>
      <c r="X2105" s="17" t="str">
        <f t="shared" si="361"/>
        <v>October</v>
      </c>
      <c r="Y2105" t="str">
        <f t="shared" si="362"/>
        <v>2012</v>
      </c>
    </row>
    <row r="2106" spans="1:25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352"/>
        <v>129.5</v>
      </c>
      <c r="P2106" s="8">
        <f t="shared" si="353"/>
        <v>28</v>
      </c>
      <c r="Q2106" t="str">
        <f t="shared" si="354"/>
        <v>music</v>
      </c>
      <c r="R2106" t="str">
        <f t="shared" si="355"/>
        <v>indie rock</v>
      </c>
      <c r="S2106">
        <f t="shared" si="356"/>
        <v>16</v>
      </c>
      <c r="T2106">
        <f t="shared" si="357"/>
        <v>6</v>
      </c>
      <c r="U2106">
        <f t="shared" si="358"/>
        <v>10</v>
      </c>
      <c r="V2106" s="12">
        <f t="shared" si="359"/>
        <v>41394.074467592596</v>
      </c>
      <c r="W2106" s="12">
        <f t="shared" si="360"/>
        <v>41425</v>
      </c>
      <c r="X2106" s="17" t="str">
        <f t="shared" si="361"/>
        <v>April</v>
      </c>
      <c r="Y2106" t="str">
        <f t="shared" si="362"/>
        <v>2013</v>
      </c>
    </row>
    <row r="2107" spans="1:25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352"/>
        <v>254</v>
      </c>
      <c r="P2107" s="8">
        <f t="shared" si="353"/>
        <v>51.313131313131315</v>
      </c>
      <c r="Q2107" t="str">
        <f t="shared" si="354"/>
        <v>music</v>
      </c>
      <c r="R2107" t="str">
        <f t="shared" si="355"/>
        <v>indie rock</v>
      </c>
      <c r="S2107">
        <f t="shared" si="356"/>
        <v>16</v>
      </c>
      <c r="T2107">
        <f t="shared" si="357"/>
        <v>6</v>
      </c>
      <c r="U2107">
        <f t="shared" si="358"/>
        <v>10</v>
      </c>
      <c r="V2107" s="12">
        <f t="shared" si="359"/>
        <v>41951.788807870369</v>
      </c>
      <c r="W2107" s="12">
        <f t="shared" si="360"/>
        <v>41964.166666666672</v>
      </c>
      <c r="X2107" s="17" t="str">
        <f t="shared" si="361"/>
        <v>November</v>
      </c>
      <c r="Y2107" t="str">
        <f t="shared" si="362"/>
        <v>2014</v>
      </c>
    </row>
    <row r="2108" spans="1:25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352"/>
        <v>107.04545454545456</v>
      </c>
      <c r="P2108" s="8">
        <f t="shared" si="353"/>
        <v>53.522727272727273</v>
      </c>
      <c r="Q2108" t="str">
        <f t="shared" si="354"/>
        <v>music</v>
      </c>
      <c r="R2108" t="str">
        <f t="shared" si="355"/>
        <v>indie rock</v>
      </c>
      <c r="S2108">
        <f t="shared" si="356"/>
        <v>16</v>
      </c>
      <c r="T2108">
        <f t="shared" si="357"/>
        <v>6</v>
      </c>
      <c r="U2108">
        <f t="shared" si="358"/>
        <v>10</v>
      </c>
      <c r="V2108" s="12">
        <f t="shared" si="359"/>
        <v>41270.21497685185</v>
      </c>
      <c r="W2108" s="12">
        <f t="shared" si="360"/>
        <v>41300.21497685185</v>
      </c>
      <c r="X2108" s="17" t="str">
        <f t="shared" si="361"/>
        <v>December</v>
      </c>
      <c r="Y2108" t="str">
        <f t="shared" si="362"/>
        <v>2012</v>
      </c>
    </row>
    <row r="2109" spans="1:25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352"/>
        <v>107.73299999999999</v>
      </c>
      <c r="P2109" s="8">
        <f t="shared" si="353"/>
        <v>37.149310344827583</v>
      </c>
      <c r="Q2109" t="str">
        <f t="shared" si="354"/>
        <v>music</v>
      </c>
      <c r="R2109" t="str">
        <f t="shared" si="355"/>
        <v>indie rock</v>
      </c>
      <c r="S2109">
        <f t="shared" si="356"/>
        <v>16</v>
      </c>
      <c r="T2109">
        <f t="shared" si="357"/>
        <v>6</v>
      </c>
      <c r="U2109">
        <f t="shared" si="358"/>
        <v>10</v>
      </c>
      <c r="V2109" s="12">
        <f t="shared" si="359"/>
        <v>41934.71056712963</v>
      </c>
      <c r="W2109" s="12">
        <f t="shared" si="360"/>
        <v>41955.752233796295</v>
      </c>
      <c r="X2109" s="17" t="str">
        <f t="shared" si="361"/>
        <v>October</v>
      </c>
      <c r="Y2109" t="str">
        <f t="shared" si="362"/>
        <v>2014</v>
      </c>
    </row>
    <row r="2110" spans="1:25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352"/>
        <v>107.31250000000001</v>
      </c>
      <c r="P2110" s="8">
        <f t="shared" si="353"/>
        <v>89.895287958115176</v>
      </c>
      <c r="Q2110" t="str">
        <f t="shared" si="354"/>
        <v>music</v>
      </c>
      <c r="R2110" t="str">
        <f t="shared" si="355"/>
        <v>indie rock</v>
      </c>
      <c r="S2110">
        <f t="shared" si="356"/>
        <v>16</v>
      </c>
      <c r="T2110">
        <f t="shared" si="357"/>
        <v>6</v>
      </c>
      <c r="U2110">
        <f t="shared" si="358"/>
        <v>10</v>
      </c>
      <c r="V2110" s="12">
        <f t="shared" si="359"/>
        <v>41135.175694444442</v>
      </c>
      <c r="W2110" s="12">
        <f t="shared" si="360"/>
        <v>41162.163194444445</v>
      </c>
      <c r="X2110" s="17" t="str">
        <f t="shared" si="361"/>
        <v>August</v>
      </c>
      <c r="Y2110" t="str">
        <f t="shared" si="362"/>
        <v>2012</v>
      </c>
    </row>
    <row r="2111" spans="1:25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352"/>
        <v>106.52500000000001</v>
      </c>
      <c r="P2111" s="8">
        <f t="shared" si="353"/>
        <v>106.52500000000001</v>
      </c>
      <c r="Q2111" t="str">
        <f t="shared" si="354"/>
        <v>music</v>
      </c>
      <c r="R2111" t="str">
        <f t="shared" si="355"/>
        <v>indie rock</v>
      </c>
      <c r="S2111">
        <f t="shared" si="356"/>
        <v>16</v>
      </c>
      <c r="T2111">
        <f t="shared" si="357"/>
        <v>6</v>
      </c>
      <c r="U2111">
        <f t="shared" si="358"/>
        <v>10</v>
      </c>
      <c r="V2111" s="12">
        <f t="shared" si="359"/>
        <v>42160.708530092597</v>
      </c>
      <c r="W2111" s="12">
        <f t="shared" si="360"/>
        <v>42190.708530092597</v>
      </c>
      <c r="X2111" s="17" t="str">
        <f t="shared" si="361"/>
        <v>June</v>
      </c>
      <c r="Y2111" t="str">
        <f t="shared" si="362"/>
        <v>2015</v>
      </c>
    </row>
    <row r="2112" spans="1:25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352"/>
        <v>100.35000000000001</v>
      </c>
      <c r="P2112" s="8">
        <f t="shared" si="353"/>
        <v>52.815789473684212</v>
      </c>
      <c r="Q2112" t="str">
        <f t="shared" si="354"/>
        <v>music</v>
      </c>
      <c r="R2112" t="str">
        <f t="shared" si="355"/>
        <v>indie rock</v>
      </c>
      <c r="S2112">
        <f t="shared" si="356"/>
        <v>16</v>
      </c>
      <c r="T2112">
        <f t="shared" si="357"/>
        <v>6</v>
      </c>
      <c r="U2112">
        <f t="shared" si="358"/>
        <v>10</v>
      </c>
      <c r="V2112" s="12">
        <f t="shared" si="359"/>
        <v>41759.670937499999</v>
      </c>
      <c r="W2112" s="12">
        <f t="shared" si="360"/>
        <v>41787.207638888889</v>
      </c>
      <c r="X2112" s="17" t="str">
        <f t="shared" si="361"/>
        <v>April</v>
      </c>
      <c r="Y2112" t="str">
        <f t="shared" si="362"/>
        <v>2014</v>
      </c>
    </row>
    <row r="2113" spans="1:25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352"/>
        <v>106.5</v>
      </c>
      <c r="P2113" s="8">
        <f t="shared" si="353"/>
        <v>54.615384615384613</v>
      </c>
      <c r="Q2113" t="str">
        <f t="shared" si="354"/>
        <v>music</v>
      </c>
      <c r="R2113" t="str">
        <f t="shared" si="355"/>
        <v>indie rock</v>
      </c>
      <c r="S2113">
        <f t="shared" si="356"/>
        <v>16</v>
      </c>
      <c r="T2113">
        <f t="shared" si="357"/>
        <v>6</v>
      </c>
      <c r="U2113">
        <f t="shared" si="358"/>
        <v>10</v>
      </c>
      <c r="V2113" s="12">
        <f t="shared" si="359"/>
        <v>40703.197048611109</v>
      </c>
      <c r="W2113" s="12">
        <f t="shared" si="360"/>
        <v>40770.041666666664</v>
      </c>
      <c r="X2113" s="17" t="str">
        <f t="shared" si="361"/>
        <v>June</v>
      </c>
      <c r="Y2113" t="str">
        <f t="shared" si="362"/>
        <v>2011</v>
      </c>
    </row>
    <row r="2114" spans="1:25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363">E2114/D2114*100</f>
        <v>100</v>
      </c>
      <c r="P2114" s="8">
        <f t="shared" ref="P2114:P2177" si="364">E2114/L2114</f>
        <v>27.272727272727273</v>
      </c>
      <c r="Q2114" t="str">
        <f t="shared" ref="Q2114:Q2177" si="365">LEFT(N2114,T2114-1)</f>
        <v>music</v>
      </c>
      <c r="R2114" t="str">
        <f t="shared" ref="R2114:R2177" si="366">RIGHT(N2114,U2114)</f>
        <v>indie rock</v>
      </c>
      <c r="S2114">
        <f t="shared" ref="S2114:S2177" si="367">LEN(N2114)</f>
        <v>16</v>
      </c>
      <c r="T2114">
        <f t="shared" ref="T2114:T2177" si="368">FIND("/",N2114)</f>
        <v>6</v>
      </c>
      <c r="U2114">
        <f t="shared" ref="U2114:U2177" si="369">S2114-T2114</f>
        <v>10</v>
      </c>
      <c r="V2114" s="12">
        <f t="shared" ref="V2114:V2177" si="370">(((J2114/60)/60)/24)+DATE(1970,1,1)</f>
        <v>41365.928159722222</v>
      </c>
      <c r="W2114" s="12">
        <f t="shared" ref="W2114:W2177" si="371">(((I2114/60)/60)/24)+DATE(1970,1,1)</f>
        <v>41379.928159722222</v>
      </c>
      <c r="X2114" s="17" t="str">
        <f t="shared" ref="X2114:X2177" si="372">TEXT(V2114,"mmmm")</f>
        <v>April</v>
      </c>
      <c r="Y2114" t="str">
        <f t="shared" ref="Y2114:Y2177" si="373">TEXT(V2114,"yyyy")</f>
        <v>2013</v>
      </c>
    </row>
    <row r="2115" spans="1:25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363"/>
        <v>104.85714285714285</v>
      </c>
      <c r="P2115" s="8">
        <f t="shared" si="364"/>
        <v>68.598130841121488</v>
      </c>
      <c r="Q2115" t="str">
        <f t="shared" si="365"/>
        <v>music</v>
      </c>
      <c r="R2115" t="str">
        <f t="shared" si="366"/>
        <v>indie rock</v>
      </c>
      <c r="S2115">
        <f t="shared" si="367"/>
        <v>16</v>
      </c>
      <c r="T2115">
        <f t="shared" si="368"/>
        <v>6</v>
      </c>
      <c r="U2115">
        <f t="shared" si="369"/>
        <v>10</v>
      </c>
      <c r="V2115" s="12">
        <f t="shared" si="370"/>
        <v>41870.86546296296</v>
      </c>
      <c r="W2115" s="12">
        <f t="shared" si="371"/>
        <v>41905.86546296296</v>
      </c>
      <c r="X2115" s="17" t="str">
        <f t="shared" si="372"/>
        <v>August</v>
      </c>
      <c r="Y2115" t="str">
        <f t="shared" si="373"/>
        <v>2014</v>
      </c>
    </row>
    <row r="2116" spans="1:25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363"/>
        <v>104.69999999999999</v>
      </c>
      <c r="P2116" s="8">
        <f t="shared" si="364"/>
        <v>35.612244897959187</v>
      </c>
      <c r="Q2116" t="str">
        <f t="shared" si="365"/>
        <v>music</v>
      </c>
      <c r="R2116" t="str">
        <f t="shared" si="366"/>
        <v>indie rock</v>
      </c>
      <c r="S2116">
        <f t="shared" si="367"/>
        <v>16</v>
      </c>
      <c r="T2116">
        <f t="shared" si="368"/>
        <v>6</v>
      </c>
      <c r="U2116">
        <f t="shared" si="369"/>
        <v>10</v>
      </c>
      <c r="V2116" s="12">
        <f t="shared" si="370"/>
        <v>40458.815625000003</v>
      </c>
      <c r="W2116" s="12">
        <f t="shared" si="371"/>
        <v>40521.207638888889</v>
      </c>
      <c r="X2116" s="17" t="str">
        <f t="shared" si="372"/>
        <v>October</v>
      </c>
      <c r="Y2116" t="str">
        <f t="shared" si="373"/>
        <v>2010</v>
      </c>
    </row>
    <row r="2117" spans="1:25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363"/>
        <v>225.66666666666669</v>
      </c>
      <c r="P2117" s="8">
        <f t="shared" si="364"/>
        <v>94.027777777777771</v>
      </c>
      <c r="Q2117" t="str">
        <f t="shared" si="365"/>
        <v>music</v>
      </c>
      <c r="R2117" t="str">
        <f t="shared" si="366"/>
        <v>indie rock</v>
      </c>
      <c r="S2117">
        <f t="shared" si="367"/>
        <v>16</v>
      </c>
      <c r="T2117">
        <f t="shared" si="368"/>
        <v>6</v>
      </c>
      <c r="U2117">
        <f t="shared" si="369"/>
        <v>10</v>
      </c>
      <c r="V2117" s="12">
        <f t="shared" si="370"/>
        <v>40564.081030092595</v>
      </c>
      <c r="W2117" s="12">
        <f t="shared" si="371"/>
        <v>40594.081030092595</v>
      </c>
      <c r="X2117" s="17" t="str">
        <f t="shared" si="372"/>
        <v>January</v>
      </c>
      <c r="Y2117" t="str">
        <f t="shared" si="373"/>
        <v>2011</v>
      </c>
    </row>
    <row r="2118" spans="1:25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363"/>
        <v>100.90416666666667</v>
      </c>
      <c r="P2118" s="8">
        <f t="shared" si="364"/>
        <v>526.45652173913038</v>
      </c>
      <c r="Q2118" t="str">
        <f t="shared" si="365"/>
        <v>music</v>
      </c>
      <c r="R2118" t="str">
        <f t="shared" si="366"/>
        <v>indie rock</v>
      </c>
      <c r="S2118">
        <f t="shared" si="367"/>
        <v>16</v>
      </c>
      <c r="T2118">
        <f t="shared" si="368"/>
        <v>6</v>
      </c>
      <c r="U2118">
        <f t="shared" si="369"/>
        <v>10</v>
      </c>
      <c r="V2118" s="12">
        <f t="shared" si="370"/>
        <v>41136.777812500004</v>
      </c>
      <c r="W2118" s="12">
        <f t="shared" si="371"/>
        <v>41184.777812500004</v>
      </c>
      <c r="X2118" s="17" t="str">
        <f t="shared" si="372"/>
        <v>August</v>
      </c>
      <c r="Y2118" t="str">
        <f t="shared" si="373"/>
        <v>2012</v>
      </c>
    </row>
    <row r="2119" spans="1:25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363"/>
        <v>147.75</v>
      </c>
      <c r="P2119" s="8">
        <f t="shared" si="364"/>
        <v>50.657142857142858</v>
      </c>
      <c r="Q2119" t="str">
        <f t="shared" si="365"/>
        <v>music</v>
      </c>
      <c r="R2119" t="str">
        <f t="shared" si="366"/>
        <v>indie rock</v>
      </c>
      <c r="S2119">
        <f t="shared" si="367"/>
        <v>16</v>
      </c>
      <c r="T2119">
        <f t="shared" si="368"/>
        <v>6</v>
      </c>
      <c r="U2119">
        <f t="shared" si="369"/>
        <v>10</v>
      </c>
      <c r="V2119" s="12">
        <f t="shared" si="370"/>
        <v>42290.059594907405</v>
      </c>
      <c r="W2119" s="12">
        <f t="shared" si="371"/>
        <v>42304.207638888889</v>
      </c>
      <c r="X2119" s="17" t="str">
        <f t="shared" si="372"/>
        <v>October</v>
      </c>
      <c r="Y2119" t="str">
        <f t="shared" si="373"/>
        <v>2015</v>
      </c>
    </row>
    <row r="2120" spans="1:25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363"/>
        <v>134.61099999999999</v>
      </c>
      <c r="P2120" s="8">
        <f t="shared" si="364"/>
        <v>79.182941176470578</v>
      </c>
      <c r="Q2120" t="str">
        <f t="shared" si="365"/>
        <v>music</v>
      </c>
      <c r="R2120" t="str">
        <f t="shared" si="366"/>
        <v>indie rock</v>
      </c>
      <c r="S2120">
        <f t="shared" si="367"/>
        <v>16</v>
      </c>
      <c r="T2120">
        <f t="shared" si="368"/>
        <v>6</v>
      </c>
      <c r="U2120">
        <f t="shared" si="369"/>
        <v>10</v>
      </c>
      <c r="V2120" s="12">
        <f t="shared" si="370"/>
        <v>40718.839537037034</v>
      </c>
      <c r="W2120" s="12">
        <f t="shared" si="371"/>
        <v>40748.839537037034</v>
      </c>
      <c r="X2120" s="17" t="str">
        <f t="shared" si="372"/>
        <v>June</v>
      </c>
      <c r="Y2120" t="str">
        <f t="shared" si="373"/>
        <v>2011</v>
      </c>
    </row>
    <row r="2121" spans="1:25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363"/>
        <v>100.75</v>
      </c>
      <c r="P2121" s="8">
        <f t="shared" si="364"/>
        <v>91.590909090909093</v>
      </c>
      <c r="Q2121" t="str">
        <f t="shared" si="365"/>
        <v>music</v>
      </c>
      <c r="R2121" t="str">
        <f t="shared" si="366"/>
        <v>indie rock</v>
      </c>
      <c r="S2121">
        <f t="shared" si="367"/>
        <v>16</v>
      </c>
      <c r="T2121">
        <f t="shared" si="368"/>
        <v>6</v>
      </c>
      <c r="U2121">
        <f t="shared" si="369"/>
        <v>10</v>
      </c>
      <c r="V2121" s="12">
        <f t="shared" si="370"/>
        <v>41107.130150462966</v>
      </c>
      <c r="W2121" s="12">
        <f t="shared" si="371"/>
        <v>41137.130150462966</v>
      </c>
      <c r="X2121" s="17" t="str">
        <f t="shared" si="372"/>
        <v>July</v>
      </c>
      <c r="Y2121" t="str">
        <f t="shared" si="373"/>
        <v>2012</v>
      </c>
    </row>
    <row r="2122" spans="1:25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363"/>
        <v>100.880375</v>
      </c>
      <c r="P2122" s="8">
        <f t="shared" si="364"/>
        <v>116.96275362318841</v>
      </c>
      <c r="Q2122" t="str">
        <f t="shared" si="365"/>
        <v>music</v>
      </c>
      <c r="R2122" t="str">
        <f t="shared" si="366"/>
        <v>indie rock</v>
      </c>
      <c r="S2122">
        <f t="shared" si="367"/>
        <v>16</v>
      </c>
      <c r="T2122">
        <f t="shared" si="368"/>
        <v>6</v>
      </c>
      <c r="U2122">
        <f t="shared" si="369"/>
        <v>10</v>
      </c>
      <c r="V2122" s="12">
        <f t="shared" si="370"/>
        <v>41591.964537037034</v>
      </c>
      <c r="W2122" s="12">
        <f t="shared" si="371"/>
        <v>41640.964537037034</v>
      </c>
      <c r="X2122" s="17" t="str">
        <f t="shared" si="372"/>
        <v>November</v>
      </c>
      <c r="Y2122" t="str">
        <f t="shared" si="373"/>
        <v>2013</v>
      </c>
    </row>
    <row r="2123" spans="1:25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363"/>
        <v>0.56800000000000006</v>
      </c>
      <c r="P2123" s="8">
        <f t="shared" si="364"/>
        <v>28.4</v>
      </c>
      <c r="Q2123" t="str">
        <f t="shared" si="365"/>
        <v>games</v>
      </c>
      <c r="R2123" t="str">
        <f t="shared" si="366"/>
        <v>video games</v>
      </c>
      <c r="S2123">
        <f t="shared" si="367"/>
        <v>17</v>
      </c>
      <c r="T2123">
        <f t="shared" si="368"/>
        <v>6</v>
      </c>
      <c r="U2123">
        <f t="shared" si="369"/>
        <v>11</v>
      </c>
      <c r="V2123" s="12">
        <f t="shared" si="370"/>
        <v>42716.7424537037</v>
      </c>
      <c r="W2123" s="12">
        <f t="shared" si="371"/>
        <v>42746.7424537037</v>
      </c>
      <c r="X2123" s="17" t="str">
        <f t="shared" si="372"/>
        <v>December</v>
      </c>
      <c r="Y2123" t="str">
        <f t="shared" si="373"/>
        <v>2016</v>
      </c>
    </row>
    <row r="2124" spans="1:25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363"/>
        <v>0.38750000000000001</v>
      </c>
      <c r="P2124" s="8">
        <f t="shared" si="364"/>
        <v>103.33333333333333</v>
      </c>
      <c r="Q2124" t="str">
        <f t="shared" si="365"/>
        <v>games</v>
      </c>
      <c r="R2124" t="str">
        <f t="shared" si="366"/>
        <v>video games</v>
      </c>
      <c r="S2124">
        <f t="shared" si="367"/>
        <v>17</v>
      </c>
      <c r="T2124">
        <f t="shared" si="368"/>
        <v>6</v>
      </c>
      <c r="U2124">
        <f t="shared" si="369"/>
        <v>11</v>
      </c>
      <c r="V2124" s="12">
        <f t="shared" si="370"/>
        <v>42712.300567129627</v>
      </c>
      <c r="W2124" s="12">
        <f t="shared" si="371"/>
        <v>42742.300567129627</v>
      </c>
      <c r="X2124" s="17" t="str">
        <f t="shared" si="372"/>
        <v>December</v>
      </c>
      <c r="Y2124" t="str">
        <f t="shared" si="373"/>
        <v>2016</v>
      </c>
    </row>
    <row r="2125" spans="1:25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363"/>
        <v>10</v>
      </c>
      <c r="P2125" s="8">
        <f t="shared" si="364"/>
        <v>10</v>
      </c>
      <c r="Q2125" t="str">
        <f t="shared" si="365"/>
        <v>games</v>
      </c>
      <c r="R2125" t="str">
        <f t="shared" si="366"/>
        <v>video games</v>
      </c>
      <c r="S2125">
        <f t="shared" si="367"/>
        <v>17</v>
      </c>
      <c r="T2125">
        <f t="shared" si="368"/>
        <v>6</v>
      </c>
      <c r="U2125">
        <f t="shared" si="369"/>
        <v>11</v>
      </c>
      <c r="V2125" s="12">
        <f t="shared" si="370"/>
        <v>40198.424849537041</v>
      </c>
      <c r="W2125" s="12">
        <f t="shared" si="371"/>
        <v>40252.290972222225</v>
      </c>
      <c r="X2125" s="17" t="str">
        <f t="shared" si="372"/>
        <v>January</v>
      </c>
      <c r="Y2125" t="str">
        <f t="shared" si="373"/>
        <v>2010</v>
      </c>
    </row>
    <row r="2126" spans="1:25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363"/>
        <v>10.454545454545453</v>
      </c>
      <c r="P2126" s="8">
        <f t="shared" si="364"/>
        <v>23</v>
      </c>
      <c r="Q2126" t="str">
        <f t="shared" si="365"/>
        <v>games</v>
      </c>
      <c r="R2126" t="str">
        <f t="shared" si="366"/>
        <v>video games</v>
      </c>
      <c r="S2126">
        <f t="shared" si="367"/>
        <v>17</v>
      </c>
      <c r="T2126">
        <f t="shared" si="368"/>
        <v>6</v>
      </c>
      <c r="U2126">
        <f t="shared" si="369"/>
        <v>11</v>
      </c>
      <c r="V2126" s="12">
        <f t="shared" si="370"/>
        <v>40464.028182870366</v>
      </c>
      <c r="W2126" s="12">
        <f t="shared" si="371"/>
        <v>40512.208333333336</v>
      </c>
      <c r="X2126" s="17" t="str">
        <f t="shared" si="372"/>
        <v>October</v>
      </c>
      <c r="Y2126" t="str">
        <f t="shared" si="373"/>
        <v>2010</v>
      </c>
    </row>
    <row r="2127" spans="1:25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363"/>
        <v>1.4200000000000002</v>
      </c>
      <c r="P2127" s="8">
        <f t="shared" si="364"/>
        <v>31.555555555555557</v>
      </c>
      <c r="Q2127" t="str">
        <f t="shared" si="365"/>
        <v>games</v>
      </c>
      <c r="R2127" t="str">
        <f t="shared" si="366"/>
        <v>video games</v>
      </c>
      <c r="S2127">
        <f t="shared" si="367"/>
        <v>17</v>
      </c>
      <c r="T2127">
        <f t="shared" si="368"/>
        <v>6</v>
      </c>
      <c r="U2127">
        <f t="shared" si="369"/>
        <v>11</v>
      </c>
      <c r="V2127" s="12">
        <f t="shared" si="370"/>
        <v>42191.023530092592</v>
      </c>
      <c r="W2127" s="12">
        <f t="shared" si="371"/>
        <v>42221.023530092592</v>
      </c>
      <c r="X2127" s="17" t="str">
        <f t="shared" si="372"/>
        <v>July</v>
      </c>
      <c r="Y2127" t="str">
        <f t="shared" si="373"/>
        <v>2015</v>
      </c>
    </row>
    <row r="2128" spans="1:25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363"/>
        <v>0.05</v>
      </c>
      <c r="P2128" s="8">
        <f t="shared" si="364"/>
        <v>5</v>
      </c>
      <c r="Q2128" t="str">
        <f t="shared" si="365"/>
        <v>games</v>
      </c>
      <c r="R2128" t="str">
        <f t="shared" si="366"/>
        <v>video games</v>
      </c>
      <c r="S2128">
        <f t="shared" si="367"/>
        <v>17</v>
      </c>
      <c r="T2128">
        <f t="shared" si="368"/>
        <v>6</v>
      </c>
      <c r="U2128">
        <f t="shared" si="369"/>
        <v>11</v>
      </c>
      <c r="V2128" s="12">
        <f t="shared" si="370"/>
        <v>41951.973229166666</v>
      </c>
      <c r="W2128" s="12">
        <f t="shared" si="371"/>
        <v>41981.973229166666</v>
      </c>
      <c r="X2128" s="17" t="str">
        <f t="shared" si="372"/>
        <v>November</v>
      </c>
      <c r="Y2128" t="str">
        <f t="shared" si="373"/>
        <v>2014</v>
      </c>
    </row>
    <row r="2129" spans="1:25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363"/>
        <v>28.842857142857142</v>
      </c>
      <c r="P2129" s="8">
        <f t="shared" si="364"/>
        <v>34.220338983050844</v>
      </c>
      <c r="Q2129" t="str">
        <f t="shared" si="365"/>
        <v>games</v>
      </c>
      <c r="R2129" t="str">
        <f t="shared" si="366"/>
        <v>video games</v>
      </c>
      <c r="S2129">
        <f t="shared" si="367"/>
        <v>17</v>
      </c>
      <c r="T2129">
        <f t="shared" si="368"/>
        <v>6</v>
      </c>
      <c r="U2129">
        <f t="shared" si="369"/>
        <v>11</v>
      </c>
      <c r="V2129" s="12">
        <f t="shared" si="370"/>
        <v>42045.50535879629</v>
      </c>
      <c r="W2129" s="12">
        <f t="shared" si="371"/>
        <v>42075.463692129633</v>
      </c>
      <c r="X2129" s="17" t="str">
        <f t="shared" si="372"/>
        <v>February</v>
      </c>
      <c r="Y2129" t="str">
        <f t="shared" si="373"/>
        <v>2015</v>
      </c>
    </row>
    <row r="2130" spans="1:25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363"/>
        <v>0.16666666666666669</v>
      </c>
      <c r="P2130" s="8">
        <f t="shared" si="364"/>
        <v>25</v>
      </c>
      <c r="Q2130" t="str">
        <f t="shared" si="365"/>
        <v>games</v>
      </c>
      <c r="R2130" t="str">
        <f t="shared" si="366"/>
        <v>video games</v>
      </c>
      <c r="S2130">
        <f t="shared" si="367"/>
        <v>17</v>
      </c>
      <c r="T2130">
        <f t="shared" si="368"/>
        <v>6</v>
      </c>
      <c r="U2130">
        <f t="shared" si="369"/>
        <v>11</v>
      </c>
      <c r="V2130" s="12">
        <f t="shared" si="370"/>
        <v>41843.772789351853</v>
      </c>
      <c r="W2130" s="12">
        <f t="shared" si="371"/>
        <v>41903.772789351853</v>
      </c>
      <c r="X2130" s="17" t="str">
        <f t="shared" si="372"/>
        <v>July</v>
      </c>
      <c r="Y2130" t="str">
        <f t="shared" si="373"/>
        <v>2014</v>
      </c>
    </row>
    <row r="2131" spans="1:25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363"/>
        <v>11.799999999999999</v>
      </c>
      <c r="P2131" s="8">
        <f t="shared" si="364"/>
        <v>19.666666666666668</v>
      </c>
      <c r="Q2131" t="str">
        <f t="shared" si="365"/>
        <v>games</v>
      </c>
      <c r="R2131" t="str">
        <f t="shared" si="366"/>
        <v>video games</v>
      </c>
      <c r="S2131">
        <f t="shared" si="367"/>
        <v>17</v>
      </c>
      <c r="T2131">
        <f t="shared" si="368"/>
        <v>6</v>
      </c>
      <c r="U2131">
        <f t="shared" si="369"/>
        <v>11</v>
      </c>
      <c r="V2131" s="12">
        <f t="shared" si="370"/>
        <v>42409.024305555555</v>
      </c>
      <c r="W2131" s="12">
        <f t="shared" si="371"/>
        <v>42439.024305555555</v>
      </c>
      <c r="X2131" s="17" t="str">
        <f t="shared" si="372"/>
        <v>February</v>
      </c>
      <c r="Y2131" t="str">
        <f t="shared" si="373"/>
        <v>2016</v>
      </c>
    </row>
    <row r="2132" spans="1:25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363"/>
        <v>0.20238095238095236</v>
      </c>
      <c r="P2132" s="8">
        <f t="shared" si="364"/>
        <v>21.25</v>
      </c>
      <c r="Q2132" t="str">
        <f t="shared" si="365"/>
        <v>games</v>
      </c>
      <c r="R2132" t="str">
        <f t="shared" si="366"/>
        <v>video games</v>
      </c>
      <c r="S2132">
        <f t="shared" si="367"/>
        <v>17</v>
      </c>
      <c r="T2132">
        <f t="shared" si="368"/>
        <v>6</v>
      </c>
      <c r="U2132">
        <f t="shared" si="369"/>
        <v>11</v>
      </c>
      <c r="V2132" s="12">
        <f t="shared" si="370"/>
        <v>41832.086377314816</v>
      </c>
      <c r="W2132" s="12">
        <f t="shared" si="371"/>
        <v>41867.086377314816</v>
      </c>
      <c r="X2132" s="17" t="str">
        <f t="shared" si="372"/>
        <v>July</v>
      </c>
      <c r="Y2132" t="str">
        <f t="shared" si="373"/>
        <v>2014</v>
      </c>
    </row>
    <row r="2133" spans="1:25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363"/>
        <v>5</v>
      </c>
      <c r="P2133" s="8">
        <f t="shared" si="364"/>
        <v>8.3333333333333339</v>
      </c>
      <c r="Q2133" t="str">
        <f t="shared" si="365"/>
        <v>games</v>
      </c>
      <c r="R2133" t="str">
        <f t="shared" si="366"/>
        <v>video games</v>
      </c>
      <c r="S2133">
        <f t="shared" si="367"/>
        <v>17</v>
      </c>
      <c r="T2133">
        <f t="shared" si="368"/>
        <v>6</v>
      </c>
      <c r="U2133">
        <f t="shared" si="369"/>
        <v>11</v>
      </c>
      <c r="V2133" s="12">
        <f t="shared" si="370"/>
        <v>42167.207071759258</v>
      </c>
      <c r="W2133" s="12">
        <f t="shared" si="371"/>
        <v>42197.207071759258</v>
      </c>
      <c r="X2133" s="17" t="str">
        <f t="shared" si="372"/>
        <v>June</v>
      </c>
      <c r="Y2133" t="str">
        <f t="shared" si="373"/>
        <v>2015</v>
      </c>
    </row>
    <row r="2134" spans="1:25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363"/>
        <v>2.1129899999999995</v>
      </c>
      <c r="P2134" s="8">
        <f t="shared" si="364"/>
        <v>21.34333333333333</v>
      </c>
      <c r="Q2134" t="str">
        <f t="shared" si="365"/>
        <v>games</v>
      </c>
      <c r="R2134" t="str">
        <f t="shared" si="366"/>
        <v>video games</v>
      </c>
      <c r="S2134">
        <f t="shared" si="367"/>
        <v>17</v>
      </c>
      <c r="T2134">
        <f t="shared" si="368"/>
        <v>6</v>
      </c>
      <c r="U2134">
        <f t="shared" si="369"/>
        <v>11</v>
      </c>
      <c r="V2134" s="12">
        <f t="shared" si="370"/>
        <v>41643.487175925926</v>
      </c>
      <c r="W2134" s="12">
        <f t="shared" si="371"/>
        <v>41673.487175925926</v>
      </c>
      <c r="X2134" s="17" t="str">
        <f t="shared" si="372"/>
        <v>January</v>
      </c>
      <c r="Y2134" t="str">
        <f t="shared" si="373"/>
        <v>2014</v>
      </c>
    </row>
    <row r="2135" spans="1:25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363"/>
        <v>1.6</v>
      </c>
      <c r="P2135" s="8">
        <f t="shared" si="364"/>
        <v>5.333333333333333</v>
      </c>
      <c r="Q2135" t="str">
        <f t="shared" si="365"/>
        <v>games</v>
      </c>
      <c r="R2135" t="str">
        <f t="shared" si="366"/>
        <v>video games</v>
      </c>
      <c r="S2135">
        <f t="shared" si="367"/>
        <v>17</v>
      </c>
      <c r="T2135">
        <f t="shared" si="368"/>
        <v>6</v>
      </c>
      <c r="U2135">
        <f t="shared" si="369"/>
        <v>11</v>
      </c>
      <c r="V2135" s="12">
        <f t="shared" si="370"/>
        <v>40619.097210648149</v>
      </c>
      <c r="W2135" s="12">
        <f t="shared" si="371"/>
        <v>40657.290972222225</v>
      </c>
      <c r="X2135" s="17" t="str">
        <f t="shared" si="372"/>
        <v>March</v>
      </c>
      <c r="Y2135" t="str">
        <f t="shared" si="373"/>
        <v>2011</v>
      </c>
    </row>
    <row r="2136" spans="1:25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363"/>
        <v>1.7333333333333332</v>
      </c>
      <c r="P2136" s="8">
        <f t="shared" si="364"/>
        <v>34.666666666666664</v>
      </c>
      <c r="Q2136" t="str">
        <f t="shared" si="365"/>
        <v>games</v>
      </c>
      <c r="R2136" t="str">
        <f t="shared" si="366"/>
        <v>video games</v>
      </c>
      <c r="S2136">
        <f t="shared" si="367"/>
        <v>17</v>
      </c>
      <c r="T2136">
        <f t="shared" si="368"/>
        <v>6</v>
      </c>
      <c r="U2136">
        <f t="shared" si="369"/>
        <v>11</v>
      </c>
      <c r="V2136" s="12">
        <f t="shared" si="370"/>
        <v>41361.886469907404</v>
      </c>
      <c r="W2136" s="12">
        <f t="shared" si="371"/>
        <v>41391.886469907404</v>
      </c>
      <c r="X2136" s="17" t="str">
        <f t="shared" si="372"/>
        <v>March</v>
      </c>
      <c r="Y2136" t="str">
        <f t="shared" si="373"/>
        <v>2013</v>
      </c>
    </row>
    <row r="2137" spans="1:25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363"/>
        <v>9.56</v>
      </c>
      <c r="P2137" s="8">
        <f t="shared" si="364"/>
        <v>21.727272727272727</v>
      </c>
      <c r="Q2137" t="str">
        <f t="shared" si="365"/>
        <v>games</v>
      </c>
      <c r="R2137" t="str">
        <f t="shared" si="366"/>
        <v>video games</v>
      </c>
      <c r="S2137">
        <f t="shared" si="367"/>
        <v>17</v>
      </c>
      <c r="T2137">
        <f t="shared" si="368"/>
        <v>6</v>
      </c>
      <c r="U2137">
        <f t="shared" si="369"/>
        <v>11</v>
      </c>
      <c r="V2137" s="12">
        <f t="shared" si="370"/>
        <v>41156.963344907403</v>
      </c>
      <c r="W2137" s="12">
        <f t="shared" si="371"/>
        <v>41186.963344907403</v>
      </c>
      <c r="X2137" s="17" t="str">
        <f t="shared" si="372"/>
        <v>September</v>
      </c>
      <c r="Y2137" t="str">
        <f t="shared" si="373"/>
        <v>2012</v>
      </c>
    </row>
    <row r="2138" spans="1:25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363"/>
        <v>5.9612499999999999E-2</v>
      </c>
      <c r="P2138" s="8">
        <f t="shared" si="364"/>
        <v>11.922499999999999</v>
      </c>
      <c r="Q2138" t="str">
        <f t="shared" si="365"/>
        <v>games</v>
      </c>
      <c r="R2138" t="str">
        <f t="shared" si="366"/>
        <v>video games</v>
      </c>
      <c r="S2138">
        <f t="shared" si="367"/>
        <v>17</v>
      </c>
      <c r="T2138">
        <f t="shared" si="368"/>
        <v>6</v>
      </c>
      <c r="U2138">
        <f t="shared" si="369"/>
        <v>11</v>
      </c>
      <c r="V2138" s="12">
        <f t="shared" si="370"/>
        <v>41536.509097222224</v>
      </c>
      <c r="W2138" s="12">
        <f t="shared" si="371"/>
        <v>41566.509097222224</v>
      </c>
      <c r="X2138" s="17" t="str">
        <f t="shared" si="372"/>
        <v>September</v>
      </c>
      <c r="Y2138" t="str">
        <f t="shared" si="373"/>
        <v>2013</v>
      </c>
    </row>
    <row r="2139" spans="1:25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363"/>
        <v>28.405999999999999</v>
      </c>
      <c r="P2139" s="8">
        <f t="shared" si="364"/>
        <v>26.59737827715356</v>
      </c>
      <c r="Q2139" t="str">
        <f t="shared" si="365"/>
        <v>games</v>
      </c>
      <c r="R2139" t="str">
        <f t="shared" si="366"/>
        <v>video games</v>
      </c>
      <c r="S2139">
        <f t="shared" si="367"/>
        <v>17</v>
      </c>
      <c r="T2139">
        <f t="shared" si="368"/>
        <v>6</v>
      </c>
      <c r="U2139">
        <f t="shared" si="369"/>
        <v>11</v>
      </c>
      <c r="V2139" s="12">
        <f t="shared" si="370"/>
        <v>41948.771168981482</v>
      </c>
      <c r="W2139" s="12">
        <f t="shared" si="371"/>
        <v>41978.771168981482</v>
      </c>
      <c r="X2139" s="17" t="str">
        <f t="shared" si="372"/>
        <v>November</v>
      </c>
      <c r="Y2139" t="str">
        <f t="shared" si="373"/>
        <v>2014</v>
      </c>
    </row>
    <row r="2140" spans="1:25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363"/>
        <v>12.8</v>
      </c>
      <c r="P2140" s="8">
        <f t="shared" si="364"/>
        <v>10.666666666666666</v>
      </c>
      <c r="Q2140" t="str">
        <f t="shared" si="365"/>
        <v>games</v>
      </c>
      <c r="R2140" t="str">
        <f t="shared" si="366"/>
        <v>video games</v>
      </c>
      <c r="S2140">
        <f t="shared" si="367"/>
        <v>17</v>
      </c>
      <c r="T2140">
        <f t="shared" si="368"/>
        <v>6</v>
      </c>
      <c r="U2140">
        <f t="shared" si="369"/>
        <v>11</v>
      </c>
      <c r="V2140" s="12">
        <f t="shared" si="370"/>
        <v>41557.013182870374</v>
      </c>
      <c r="W2140" s="12">
        <f t="shared" si="371"/>
        <v>41587.054849537039</v>
      </c>
      <c r="X2140" s="17" t="str">
        <f t="shared" si="372"/>
        <v>October</v>
      </c>
      <c r="Y2140" t="str">
        <f t="shared" si="373"/>
        <v>2013</v>
      </c>
    </row>
    <row r="2141" spans="1:25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363"/>
        <v>5.42</v>
      </c>
      <c r="P2141" s="8">
        <f t="shared" si="364"/>
        <v>29.035714285714285</v>
      </c>
      <c r="Q2141" t="str">
        <f t="shared" si="365"/>
        <v>games</v>
      </c>
      <c r="R2141" t="str">
        <f t="shared" si="366"/>
        <v>video games</v>
      </c>
      <c r="S2141">
        <f t="shared" si="367"/>
        <v>17</v>
      </c>
      <c r="T2141">
        <f t="shared" si="368"/>
        <v>6</v>
      </c>
      <c r="U2141">
        <f t="shared" si="369"/>
        <v>11</v>
      </c>
      <c r="V2141" s="12">
        <f t="shared" si="370"/>
        <v>42647.750092592592</v>
      </c>
      <c r="W2141" s="12">
        <f t="shared" si="371"/>
        <v>42677.750092592592</v>
      </c>
      <c r="X2141" s="17" t="str">
        <f t="shared" si="372"/>
        <v>October</v>
      </c>
      <c r="Y2141" t="str">
        <f t="shared" si="373"/>
        <v>2016</v>
      </c>
    </row>
    <row r="2142" spans="1:25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363"/>
        <v>0.11199999999999999</v>
      </c>
      <c r="P2142" s="8">
        <f t="shared" si="364"/>
        <v>50.909090909090907</v>
      </c>
      <c r="Q2142" t="str">
        <f t="shared" si="365"/>
        <v>games</v>
      </c>
      <c r="R2142" t="str">
        <f t="shared" si="366"/>
        <v>video games</v>
      </c>
      <c r="S2142">
        <f t="shared" si="367"/>
        <v>17</v>
      </c>
      <c r="T2142">
        <f t="shared" si="368"/>
        <v>6</v>
      </c>
      <c r="U2142">
        <f t="shared" si="369"/>
        <v>11</v>
      </c>
      <c r="V2142" s="12">
        <f t="shared" si="370"/>
        <v>41255.833611111113</v>
      </c>
      <c r="W2142" s="12">
        <f t="shared" si="371"/>
        <v>41285.833611111113</v>
      </c>
      <c r="X2142" s="17" t="str">
        <f t="shared" si="372"/>
        <v>December</v>
      </c>
      <c r="Y2142" t="str">
        <f t="shared" si="373"/>
        <v>2012</v>
      </c>
    </row>
    <row r="2143" spans="1:25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363"/>
        <v>0</v>
      </c>
      <c r="P2143" s="8" t="e">
        <f t="shared" si="364"/>
        <v>#DIV/0!</v>
      </c>
      <c r="Q2143" t="str">
        <f t="shared" si="365"/>
        <v>games</v>
      </c>
      <c r="R2143" t="str">
        <f t="shared" si="366"/>
        <v>video games</v>
      </c>
      <c r="S2143">
        <f t="shared" si="367"/>
        <v>17</v>
      </c>
      <c r="T2143">
        <f t="shared" si="368"/>
        <v>6</v>
      </c>
      <c r="U2143">
        <f t="shared" si="369"/>
        <v>11</v>
      </c>
      <c r="V2143" s="12">
        <f t="shared" si="370"/>
        <v>41927.235636574071</v>
      </c>
      <c r="W2143" s="12">
        <f t="shared" si="371"/>
        <v>41957.277303240742</v>
      </c>
      <c r="X2143" s="17" t="str">
        <f t="shared" si="372"/>
        <v>October</v>
      </c>
      <c r="Y2143" t="str">
        <f t="shared" si="373"/>
        <v>2014</v>
      </c>
    </row>
    <row r="2144" spans="1:25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363"/>
        <v>5.7238095238095239</v>
      </c>
      <c r="P2144" s="8">
        <f t="shared" si="364"/>
        <v>50.083333333333336</v>
      </c>
      <c r="Q2144" t="str">
        <f t="shared" si="365"/>
        <v>games</v>
      </c>
      <c r="R2144" t="str">
        <f t="shared" si="366"/>
        <v>video games</v>
      </c>
      <c r="S2144">
        <f t="shared" si="367"/>
        <v>17</v>
      </c>
      <c r="T2144">
        <f t="shared" si="368"/>
        <v>6</v>
      </c>
      <c r="U2144">
        <f t="shared" si="369"/>
        <v>11</v>
      </c>
      <c r="V2144" s="12">
        <f t="shared" si="370"/>
        <v>42340.701504629629</v>
      </c>
      <c r="W2144" s="12">
        <f t="shared" si="371"/>
        <v>42368.701504629629</v>
      </c>
      <c r="X2144" s="17" t="str">
        <f t="shared" si="372"/>
        <v>December</v>
      </c>
      <c r="Y2144" t="str">
        <f t="shared" si="373"/>
        <v>2015</v>
      </c>
    </row>
    <row r="2145" spans="1:25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363"/>
        <v>11.25</v>
      </c>
      <c r="P2145" s="8">
        <f t="shared" si="364"/>
        <v>45</v>
      </c>
      <c r="Q2145" t="str">
        <f t="shared" si="365"/>
        <v>games</v>
      </c>
      <c r="R2145" t="str">
        <f t="shared" si="366"/>
        <v>video games</v>
      </c>
      <c r="S2145">
        <f t="shared" si="367"/>
        <v>17</v>
      </c>
      <c r="T2145">
        <f t="shared" si="368"/>
        <v>6</v>
      </c>
      <c r="U2145">
        <f t="shared" si="369"/>
        <v>11</v>
      </c>
      <c r="V2145" s="12">
        <f t="shared" si="370"/>
        <v>40332.886712962965</v>
      </c>
      <c r="W2145" s="12">
        <f t="shared" si="371"/>
        <v>40380.791666666664</v>
      </c>
      <c r="X2145" s="17" t="str">
        <f t="shared" si="372"/>
        <v>June</v>
      </c>
      <c r="Y2145" t="str">
        <f t="shared" si="373"/>
        <v>2010</v>
      </c>
    </row>
    <row r="2146" spans="1:25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363"/>
        <v>1.7098591549295776</v>
      </c>
      <c r="P2146" s="8">
        <f t="shared" si="364"/>
        <v>25.291666666666668</v>
      </c>
      <c r="Q2146" t="str">
        <f t="shared" si="365"/>
        <v>games</v>
      </c>
      <c r="R2146" t="str">
        <f t="shared" si="366"/>
        <v>video games</v>
      </c>
      <c r="S2146">
        <f t="shared" si="367"/>
        <v>17</v>
      </c>
      <c r="T2146">
        <f t="shared" si="368"/>
        <v>6</v>
      </c>
      <c r="U2146">
        <f t="shared" si="369"/>
        <v>11</v>
      </c>
      <c r="V2146" s="12">
        <f t="shared" si="370"/>
        <v>41499.546759259261</v>
      </c>
      <c r="W2146" s="12">
        <f t="shared" si="371"/>
        <v>41531.546759259261</v>
      </c>
      <c r="X2146" s="17" t="str">
        <f t="shared" si="372"/>
        <v>August</v>
      </c>
      <c r="Y2146" t="str">
        <f t="shared" si="373"/>
        <v>2013</v>
      </c>
    </row>
    <row r="2147" spans="1:25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363"/>
        <v>30.433333333333334</v>
      </c>
      <c r="P2147" s="8">
        <f t="shared" si="364"/>
        <v>51.292134831460672</v>
      </c>
      <c r="Q2147" t="str">
        <f t="shared" si="365"/>
        <v>games</v>
      </c>
      <c r="R2147" t="str">
        <f t="shared" si="366"/>
        <v>video games</v>
      </c>
      <c r="S2147">
        <f t="shared" si="367"/>
        <v>17</v>
      </c>
      <c r="T2147">
        <f t="shared" si="368"/>
        <v>6</v>
      </c>
      <c r="U2147">
        <f t="shared" si="369"/>
        <v>11</v>
      </c>
      <c r="V2147" s="12">
        <f t="shared" si="370"/>
        <v>41575.237430555557</v>
      </c>
      <c r="W2147" s="12">
        <f t="shared" si="371"/>
        <v>41605.279097222221</v>
      </c>
      <c r="X2147" s="17" t="str">
        <f t="shared" si="372"/>
        <v>October</v>
      </c>
      <c r="Y2147" t="str">
        <f t="shared" si="373"/>
        <v>2013</v>
      </c>
    </row>
    <row r="2148" spans="1:25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363"/>
        <v>0.02</v>
      </c>
      <c r="P2148" s="8">
        <f t="shared" si="364"/>
        <v>1</v>
      </c>
      <c r="Q2148" t="str">
        <f t="shared" si="365"/>
        <v>games</v>
      </c>
      <c r="R2148" t="str">
        <f t="shared" si="366"/>
        <v>video games</v>
      </c>
      <c r="S2148">
        <f t="shared" si="367"/>
        <v>17</v>
      </c>
      <c r="T2148">
        <f t="shared" si="368"/>
        <v>6</v>
      </c>
      <c r="U2148">
        <f t="shared" si="369"/>
        <v>11</v>
      </c>
      <c r="V2148" s="12">
        <f t="shared" si="370"/>
        <v>42397.679513888885</v>
      </c>
      <c r="W2148" s="12">
        <f t="shared" si="371"/>
        <v>42411.679513888885</v>
      </c>
      <c r="X2148" s="17" t="str">
        <f t="shared" si="372"/>
        <v>January</v>
      </c>
      <c r="Y2148" t="str">
        <f t="shared" si="373"/>
        <v>2016</v>
      </c>
    </row>
    <row r="2149" spans="1:25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363"/>
        <v>0.69641025641025645</v>
      </c>
      <c r="P2149" s="8">
        <f t="shared" si="364"/>
        <v>49.381818181818183</v>
      </c>
      <c r="Q2149" t="str">
        <f t="shared" si="365"/>
        <v>games</v>
      </c>
      <c r="R2149" t="str">
        <f t="shared" si="366"/>
        <v>video games</v>
      </c>
      <c r="S2149">
        <f t="shared" si="367"/>
        <v>17</v>
      </c>
      <c r="T2149">
        <f t="shared" si="368"/>
        <v>6</v>
      </c>
      <c r="U2149">
        <f t="shared" si="369"/>
        <v>11</v>
      </c>
      <c r="V2149" s="12">
        <f t="shared" si="370"/>
        <v>41927.295694444445</v>
      </c>
      <c r="W2149" s="12">
        <f t="shared" si="371"/>
        <v>41959.337361111116</v>
      </c>
      <c r="X2149" s="17" t="str">
        <f t="shared" si="372"/>
        <v>October</v>
      </c>
      <c r="Y2149" t="str">
        <f t="shared" si="373"/>
        <v>2014</v>
      </c>
    </row>
    <row r="2150" spans="1:25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363"/>
        <v>2</v>
      </c>
      <c r="P2150" s="8">
        <f t="shared" si="364"/>
        <v>1</v>
      </c>
      <c r="Q2150" t="str">
        <f t="shared" si="365"/>
        <v>games</v>
      </c>
      <c r="R2150" t="str">
        <f t="shared" si="366"/>
        <v>video games</v>
      </c>
      <c r="S2150">
        <f t="shared" si="367"/>
        <v>17</v>
      </c>
      <c r="T2150">
        <f t="shared" si="368"/>
        <v>6</v>
      </c>
      <c r="U2150">
        <f t="shared" si="369"/>
        <v>11</v>
      </c>
      <c r="V2150" s="12">
        <f t="shared" si="370"/>
        <v>42066.733587962968</v>
      </c>
      <c r="W2150" s="12">
        <f t="shared" si="371"/>
        <v>42096.691921296297</v>
      </c>
      <c r="X2150" s="17" t="str">
        <f t="shared" si="372"/>
        <v>March</v>
      </c>
      <c r="Y2150" t="str">
        <f t="shared" si="373"/>
        <v>2015</v>
      </c>
    </row>
    <row r="2151" spans="1:25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363"/>
        <v>0</v>
      </c>
      <c r="P2151" s="8" t="e">
        <f t="shared" si="364"/>
        <v>#DIV/0!</v>
      </c>
      <c r="Q2151" t="str">
        <f t="shared" si="365"/>
        <v>games</v>
      </c>
      <c r="R2151" t="str">
        <f t="shared" si="366"/>
        <v>video games</v>
      </c>
      <c r="S2151">
        <f t="shared" si="367"/>
        <v>17</v>
      </c>
      <c r="T2151">
        <f t="shared" si="368"/>
        <v>6</v>
      </c>
      <c r="U2151">
        <f t="shared" si="369"/>
        <v>11</v>
      </c>
      <c r="V2151" s="12">
        <f t="shared" si="370"/>
        <v>40355.024953703702</v>
      </c>
      <c r="W2151" s="12">
        <f t="shared" si="371"/>
        <v>40390</v>
      </c>
      <c r="X2151" s="17" t="str">
        <f t="shared" si="372"/>
        <v>June</v>
      </c>
      <c r="Y2151" t="str">
        <f t="shared" si="373"/>
        <v>2010</v>
      </c>
    </row>
    <row r="2152" spans="1:25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363"/>
        <v>0.80999999999999994</v>
      </c>
      <c r="P2152" s="8">
        <f t="shared" si="364"/>
        <v>101.25</v>
      </c>
      <c r="Q2152" t="str">
        <f t="shared" si="365"/>
        <v>games</v>
      </c>
      <c r="R2152" t="str">
        <f t="shared" si="366"/>
        <v>video games</v>
      </c>
      <c r="S2152">
        <f t="shared" si="367"/>
        <v>17</v>
      </c>
      <c r="T2152">
        <f t="shared" si="368"/>
        <v>6</v>
      </c>
      <c r="U2152">
        <f t="shared" si="369"/>
        <v>11</v>
      </c>
      <c r="V2152" s="12">
        <f t="shared" si="370"/>
        <v>42534.284710648149</v>
      </c>
      <c r="W2152" s="12">
        <f t="shared" si="371"/>
        <v>42564.284710648149</v>
      </c>
      <c r="X2152" s="17" t="str">
        <f t="shared" si="372"/>
        <v>June</v>
      </c>
      <c r="Y2152" t="str">
        <f t="shared" si="373"/>
        <v>2016</v>
      </c>
    </row>
    <row r="2153" spans="1:25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363"/>
        <v>0.26222222222222225</v>
      </c>
      <c r="P2153" s="8">
        <f t="shared" si="364"/>
        <v>19.666666666666668</v>
      </c>
      <c r="Q2153" t="str">
        <f t="shared" si="365"/>
        <v>games</v>
      </c>
      <c r="R2153" t="str">
        <f t="shared" si="366"/>
        <v>video games</v>
      </c>
      <c r="S2153">
        <f t="shared" si="367"/>
        <v>17</v>
      </c>
      <c r="T2153">
        <f t="shared" si="368"/>
        <v>6</v>
      </c>
      <c r="U2153">
        <f t="shared" si="369"/>
        <v>11</v>
      </c>
      <c r="V2153" s="12">
        <f t="shared" si="370"/>
        <v>42520.847384259265</v>
      </c>
      <c r="W2153" s="12">
        <f t="shared" si="371"/>
        <v>42550.847384259265</v>
      </c>
      <c r="X2153" s="17" t="str">
        <f t="shared" si="372"/>
        <v>May</v>
      </c>
      <c r="Y2153" t="str">
        <f t="shared" si="373"/>
        <v>2016</v>
      </c>
    </row>
    <row r="2154" spans="1:25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363"/>
        <v>0.16666666666666669</v>
      </c>
      <c r="P2154" s="8">
        <f t="shared" si="364"/>
        <v>12.5</v>
      </c>
      <c r="Q2154" t="str">
        <f t="shared" si="365"/>
        <v>games</v>
      </c>
      <c r="R2154" t="str">
        <f t="shared" si="366"/>
        <v>video games</v>
      </c>
      <c r="S2154">
        <f t="shared" si="367"/>
        <v>17</v>
      </c>
      <c r="T2154">
        <f t="shared" si="368"/>
        <v>6</v>
      </c>
      <c r="U2154">
        <f t="shared" si="369"/>
        <v>11</v>
      </c>
      <c r="V2154" s="12">
        <f t="shared" si="370"/>
        <v>41683.832280092596</v>
      </c>
      <c r="W2154" s="12">
        <f t="shared" si="371"/>
        <v>41713.790613425925</v>
      </c>
      <c r="X2154" s="17" t="str">
        <f t="shared" si="372"/>
        <v>February</v>
      </c>
      <c r="Y2154" t="str">
        <f t="shared" si="373"/>
        <v>2014</v>
      </c>
    </row>
    <row r="2155" spans="1:25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363"/>
        <v>9.124454880912446E-3</v>
      </c>
      <c r="P2155" s="8">
        <f t="shared" si="364"/>
        <v>8.5</v>
      </c>
      <c r="Q2155" t="str">
        <f t="shared" si="365"/>
        <v>games</v>
      </c>
      <c r="R2155" t="str">
        <f t="shared" si="366"/>
        <v>video games</v>
      </c>
      <c r="S2155">
        <f t="shared" si="367"/>
        <v>17</v>
      </c>
      <c r="T2155">
        <f t="shared" si="368"/>
        <v>6</v>
      </c>
      <c r="U2155">
        <f t="shared" si="369"/>
        <v>11</v>
      </c>
      <c r="V2155" s="12">
        <f t="shared" si="370"/>
        <v>41974.911087962959</v>
      </c>
      <c r="W2155" s="12">
        <f t="shared" si="371"/>
        <v>42014.332638888889</v>
      </c>
      <c r="X2155" s="17" t="str">
        <f t="shared" si="372"/>
        <v>December</v>
      </c>
      <c r="Y2155" t="str">
        <f t="shared" si="373"/>
        <v>2014</v>
      </c>
    </row>
    <row r="2156" spans="1:25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363"/>
        <v>0.8</v>
      </c>
      <c r="P2156" s="8">
        <f t="shared" si="364"/>
        <v>1</v>
      </c>
      <c r="Q2156" t="str">
        <f t="shared" si="365"/>
        <v>games</v>
      </c>
      <c r="R2156" t="str">
        <f t="shared" si="366"/>
        <v>video games</v>
      </c>
      <c r="S2156">
        <f t="shared" si="367"/>
        <v>17</v>
      </c>
      <c r="T2156">
        <f t="shared" si="368"/>
        <v>6</v>
      </c>
      <c r="U2156">
        <f t="shared" si="369"/>
        <v>11</v>
      </c>
      <c r="V2156" s="12">
        <f t="shared" si="370"/>
        <v>41647.632256944446</v>
      </c>
      <c r="W2156" s="12">
        <f t="shared" si="371"/>
        <v>41667.632256944446</v>
      </c>
      <c r="X2156" s="17" t="str">
        <f t="shared" si="372"/>
        <v>January</v>
      </c>
      <c r="Y2156" t="str">
        <f t="shared" si="373"/>
        <v>2014</v>
      </c>
    </row>
    <row r="2157" spans="1:25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363"/>
        <v>2.2999999999999998</v>
      </c>
      <c r="P2157" s="8">
        <f t="shared" si="364"/>
        <v>23</v>
      </c>
      <c r="Q2157" t="str">
        <f t="shared" si="365"/>
        <v>games</v>
      </c>
      <c r="R2157" t="str">
        <f t="shared" si="366"/>
        <v>video games</v>
      </c>
      <c r="S2157">
        <f t="shared" si="367"/>
        <v>17</v>
      </c>
      <c r="T2157">
        <f t="shared" si="368"/>
        <v>6</v>
      </c>
      <c r="U2157">
        <f t="shared" si="369"/>
        <v>11</v>
      </c>
      <c r="V2157" s="12">
        <f t="shared" si="370"/>
        <v>42430.747511574074</v>
      </c>
      <c r="W2157" s="12">
        <f t="shared" si="371"/>
        <v>42460.70584490741</v>
      </c>
      <c r="X2157" s="17" t="str">
        <f t="shared" si="372"/>
        <v>March</v>
      </c>
      <c r="Y2157" t="str">
        <f t="shared" si="373"/>
        <v>2016</v>
      </c>
    </row>
    <row r="2158" spans="1:25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363"/>
        <v>2.6660714285714282</v>
      </c>
      <c r="P2158" s="8">
        <f t="shared" si="364"/>
        <v>17.987951807228917</v>
      </c>
      <c r="Q2158" t="str">
        <f t="shared" si="365"/>
        <v>games</v>
      </c>
      <c r="R2158" t="str">
        <f t="shared" si="366"/>
        <v>video games</v>
      </c>
      <c r="S2158">
        <f t="shared" si="367"/>
        <v>17</v>
      </c>
      <c r="T2158">
        <f t="shared" si="368"/>
        <v>6</v>
      </c>
      <c r="U2158">
        <f t="shared" si="369"/>
        <v>11</v>
      </c>
      <c r="V2158" s="12">
        <f t="shared" si="370"/>
        <v>41488.85423611111</v>
      </c>
      <c r="W2158" s="12">
        <f t="shared" si="371"/>
        <v>41533.85423611111</v>
      </c>
      <c r="X2158" s="17" t="str">
        <f t="shared" si="372"/>
        <v>August</v>
      </c>
      <c r="Y2158" t="str">
        <f t="shared" si="373"/>
        <v>2013</v>
      </c>
    </row>
    <row r="2159" spans="1:25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363"/>
        <v>28.192</v>
      </c>
      <c r="P2159" s="8">
        <f t="shared" si="364"/>
        <v>370.94736842105266</v>
      </c>
      <c r="Q2159" t="str">
        <f t="shared" si="365"/>
        <v>games</v>
      </c>
      <c r="R2159" t="str">
        <f t="shared" si="366"/>
        <v>video games</v>
      </c>
      <c r="S2159">
        <f t="shared" si="367"/>
        <v>17</v>
      </c>
      <c r="T2159">
        <f t="shared" si="368"/>
        <v>6</v>
      </c>
      <c r="U2159">
        <f t="shared" si="369"/>
        <v>11</v>
      </c>
      <c r="V2159" s="12">
        <f t="shared" si="370"/>
        <v>42694.98128472222</v>
      </c>
      <c r="W2159" s="12">
        <f t="shared" si="371"/>
        <v>42727.332638888889</v>
      </c>
      <c r="X2159" s="17" t="str">
        <f t="shared" si="372"/>
        <v>November</v>
      </c>
      <c r="Y2159" t="str">
        <f t="shared" si="373"/>
        <v>2016</v>
      </c>
    </row>
    <row r="2160" spans="1:25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363"/>
        <v>6.5900366666666672</v>
      </c>
      <c r="P2160" s="8">
        <f t="shared" si="364"/>
        <v>63.569485530546629</v>
      </c>
      <c r="Q2160" t="str">
        <f t="shared" si="365"/>
        <v>games</v>
      </c>
      <c r="R2160" t="str">
        <f t="shared" si="366"/>
        <v>video games</v>
      </c>
      <c r="S2160">
        <f t="shared" si="367"/>
        <v>17</v>
      </c>
      <c r="T2160">
        <f t="shared" si="368"/>
        <v>6</v>
      </c>
      <c r="U2160">
        <f t="shared" si="369"/>
        <v>11</v>
      </c>
      <c r="V2160" s="12">
        <f t="shared" si="370"/>
        <v>41264.853865740741</v>
      </c>
      <c r="W2160" s="12">
        <f t="shared" si="371"/>
        <v>41309.853865740741</v>
      </c>
      <c r="X2160" s="17" t="str">
        <f t="shared" si="372"/>
        <v>December</v>
      </c>
      <c r="Y2160" t="str">
        <f t="shared" si="373"/>
        <v>2012</v>
      </c>
    </row>
    <row r="2161" spans="1:25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363"/>
        <v>0.72222222222222221</v>
      </c>
      <c r="P2161" s="8">
        <f t="shared" si="364"/>
        <v>13</v>
      </c>
      <c r="Q2161" t="str">
        <f t="shared" si="365"/>
        <v>games</v>
      </c>
      <c r="R2161" t="str">
        <f t="shared" si="366"/>
        <v>video games</v>
      </c>
      <c r="S2161">
        <f t="shared" si="367"/>
        <v>17</v>
      </c>
      <c r="T2161">
        <f t="shared" si="368"/>
        <v>6</v>
      </c>
      <c r="U2161">
        <f t="shared" si="369"/>
        <v>11</v>
      </c>
      <c r="V2161" s="12">
        <f t="shared" si="370"/>
        <v>40710.731180555551</v>
      </c>
      <c r="W2161" s="12">
        <f t="shared" si="371"/>
        <v>40740.731180555551</v>
      </c>
      <c r="X2161" s="17" t="str">
        <f t="shared" si="372"/>
        <v>June</v>
      </c>
      <c r="Y2161" t="str">
        <f t="shared" si="373"/>
        <v>2011</v>
      </c>
    </row>
    <row r="2162" spans="1:25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363"/>
        <v>0.85000000000000009</v>
      </c>
      <c r="P2162" s="8">
        <f t="shared" si="364"/>
        <v>5.3125</v>
      </c>
      <c r="Q2162" t="str">
        <f t="shared" si="365"/>
        <v>games</v>
      </c>
      <c r="R2162" t="str">
        <f t="shared" si="366"/>
        <v>video games</v>
      </c>
      <c r="S2162">
        <f t="shared" si="367"/>
        <v>17</v>
      </c>
      <c r="T2162">
        <f t="shared" si="368"/>
        <v>6</v>
      </c>
      <c r="U2162">
        <f t="shared" si="369"/>
        <v>11</v>
      </c>
      <c r="V2162" s="12">
        <f t="shared" si="370"/>
        <v>41018.711863425924</v>
      </c>
      <c r="W2162" s="12">
        <f t="shared" si="371"/>
        <v>41048.711863425924</v>
      </c>
      <c r="X2162" s="17" t="str">
        <f t="shared" si="372"/>
        <v>April</v>
      </c>
      <c r="Y2162" t="str">
        <f t="shared" si="373"/>
        <v>2012</v>
      </c>
    </row>
    <row r="2163" spans="1:25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363"/>
        <v>115.75</v>
      </c>
      <c r="P2163" s="8">
        <f t="shared" si="364"/>
        <v>35.615384615384613</v>
      </c>
      <c r="Q2163" t="str">
        <f t="shared" si="365"/>
        <v>music</v>
      </c>
      <c r="R2163" t="str">
        <f t="shared" si="366"/>
        <v>rock</v>
      </c>
      <c r="S2163">
        <f t="shared" si="367"/>
        <v>10</v>
      </c>
      <c r="T2163">
        <f t="shared" si="368"/>
        <v>6</v>
      </c>
      <c r="U2163">
        <f t="shared" si="369"/>
        <v>4</v>
      </c>
      <c r="V2163" s="12">
        <f t="shared" si="370"/>
        <v>42240.852534722217</v>
      </c>
      <c r="W2163" s="12">
        <f t="shared" si="371"/>
        <v>42270.852534722217</v>
      </c>
      <c r="X2163" s="17" t="str">
        <f t="shared" si="372"/>
        <v>August</v>
      </c>
      <c r="Y2163" t="str">
        <f t="shared" si="373"/>
        <v>2015</v>
      </c>
    </row>
    <row r="2164" spans="1:25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363"/>
        <v>112.26666666666667</v>
      </c>
      <c r="P2164" s="8">
        <f t="shared" si="364"/>
        <v>87.103448275862064</v>
      </c>
      <c r="Q2164" t="str">
        <f t="shared" si="365"/>
        <v>music</v>
      </c>
      <c r="R2164" t="str">
        <f t="shared" si="366"/>
        <v>rock</v>
      </c>
      <c r="S2164">
        <f t="shared" si="367"/>
        <v>10</v>
      </c>
      <c r="T2164">
        <f t="shared" si="368"/>
        <v>6</v>
      </c>
      <c r="U2164">
        <f t="shared" si="369"/>
        <v>4</v>
      </c>
      <c r="V2164" s="12">
        <f t="shared" si="370"/>
        <v>41813.766099537039</v>
      </c>
      <c r="W2164" s="12">
        <f t="shared" si="371"/>
        <v>41844.766099537039</v>
      </c>
      <c r="X2164" s="17" t="str">
        <f t="shared" si="372"/>
        <v>June</v>
      </c>
      <c r="Y2164" t="str">
        <f t="shared" si="373"/>
        <v>2014</v>
      </c>
    </row>
    <row r="2165" spans="1:25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363"/>
        <v>132.20000000000002</v>
      </c>
      <c r="P2165" s="8">
        <f t="shared" si="364"/>
        <v>75.11363636363636</v>
      </c>
      <c r="Q2165" t="str">
        <f t="shared" si="365"/>
        <v>music</v>
      </c>
      <c r="R2165" t="str">
        <f t="shared" si="366"/>
        <v>rock</v>
      </c>
      <c r="S2165">
        <f t="shared" si="367"/>
        <v>10</v>
      </c>
      <c r="T2165">
        <f t="shared" si="368"/>
        <v>6</v>
      </c>
      <c r="U2165">
        <f t="shared" si="369"/>
        <v>4</v>
      </c>
      <c r="V2165" s="12">
        <f t="shared" si="370"/>
        <v>42111.899537037039</v>
      </c>
      <c r="W2165" s="12">
        <f t="shared" si="371"/>
        <v>42163.159722222219</v>
      </c>
      <c r="X2165" s="17" t="str">
        <f t="shared" si="372"/>
        <v>April</v>
      </c>
      <c r="Y2165" t="str">
        <f t="shared" si="373"/>
        <v>2015</v>
      </c>
    </row>
    <row r="2166" spans="1:25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363"/>
        <v>102.63636363636364</v>
      </c>
      <c r="P2166" s="8">
        <f t="shared" si="364"/>
        <v>68.01204819277109</v>
      </c>
      <c r="Q2166" t="str">
        <f t="shared" si="365"/>
        <v>music</v>
      </c>
      <c r="R2166" t="str">
        <f t="shared" si="366"/>
        <v>rock</v>
      </c>
      <c r="S2166">
        <f t="shared" si="367"/>
        <v>10</v>
      </c>
      <c r="T2166">
        <f t="shared" si="368"/>
        <v>6</v>
      </c>
      <c r="U2166">
        <f t="shared" si="369"/>
        <v>4</v>
      </c>
      <c r="V2166" s="12">
        <f t="shared" si="370"/>
        <v>42515.71775462963</v>
      </c>
      <c r="W2166" s="12">
        <f t="shared" si="371"/>
        <v>42546.165972222225</v>
      </c>
      <c r="X2166" s="17" t="str">
        <f t="shared" si="372"/>
        <v>May</v>
      </c>
      <c r="Y2166" t="str">
        <f t="shared" si="373"/>
        <v>2016</v>
      </c>
    </row>
    <row r="2167" spans="1:25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363"/>
        <v>138.64000000000001</v>
      </c>
      <c r="P2167" s="8">
        <f t="shared" si="364"/>
        <v>29.623931623931625</v>
      </c>
      <c r="Q2167" t="str">
        <f t="shared" si="365"/>
        <v>music</v>
      </c>
      <c r="R2167" t="str">
        <f t="shared" si="366"/>
        <v>rock</v>
      </c>
      <c r="S2167">
        <f t="shared" si="367"/>
        <v>10</v>
      </c>
      <c r="T2167">
        <f t="shared" si="368"/>
        <v>6</v>
      </c>
      <c r="U2167">
        <f t="shared" si="369"/>
        <v>4</v>
      </c>
      <c r="V2167" s="12">
        <f t="shared" si="370"/>
        <v>42438.667071759264</v>
      </c>
      <c r="W2167" s="12">
        <f t="shared" si="371"/>
        <v>42468.625405092593</v>
      </c>
      <c r="X2167" s="17" t="str">
        <f t="shared" si="372"/>
        <v>March</v>
      </c>
      <c r="Y2167" t="str">
        <f t="shared" si="373"/>
        <v>2016</v>
      </c>
    </row>
    <row r="2168" spans="1:25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363"/>
        <v>146.6</v>
      </c>
      <c r="P2168" s="8">
        <f t="shared" si="364"/>
        <v>91.625</v>
      </c>
      <c r="Q2168" t="str">
        <f t="shared" si="365"/>
        <v>music</v>
      </c>
      <c r="R2168" t="str">
        <f t="shared" si="366"/>
        <v>rock</v>
      </c>
      <c r="S2168">
        <f t="shared" si="367"/>
        <v>10</v>
      </c>
      <c r="T2168">
        <f t="shared" si="368"/>
        <v>6</v>
      </c>
      <c r="U2168">
        <f t="shared" si="369"/>
        <v>4</v>
      </c>
      <c r="V2168" s="12">
        <f t="shared" si="370"/>
        <v>41933.838171296295</v>
      </c>
      <c r="W2168" s="12">
        <f t="shared" si="371"/>
        <v>41978.879837962959</v>
      </c>
      <c r="X2168" s="17" t="str">
        <f t="shared" si="372"/>
        <v>October</v>
      </c>
      <c r="Y2168" t="str">
        <f t="shared" si="373"/>
        <v>2014</v>
      </c>
    </row>
    <row r="2169" spans="1:25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363"/>
        <v>120</v>
      </c>
      <c r="P2169" s="8">
        <f t="shared" si="364"/>
        <v>22.5</v>
      </c>
      <c r="Q2169" t="str">
        <f t="shared" si="365"/>
        <v>music</v>
      </c>
      <c r="R2169" t="str">
        <f t="shared" si="366"/>
        <v>rock</v>
      </c>
      <c r="S2169">
        <f t="shared" si="367"/>
        <v>10</v>
      </c>
      <c r="T2169">
        <f t="shared" si="368"/>
        <v>6</v>
      </c>
      <c r="U2169">
        <f t="shared" si="369"/>
        <v>4</v>
      </c>
      <c r="V2169" s="12">
        <f t="shared" si="370"/>
        <v>41153.066400462965</v>
      </c>
      <c r="W2169" s="12">
        <f t="shared" si="371"/>
        <v>41167.066400462965</v>
      </c>
      <c r="X2169" s="17" t="str">
        <f t="shared" si="372"/>
        <v>September</v>
      </c>
      <c r="Y2169" t="str">
        <f t="shared" si="373"/>
        <v>2012</v>
      </c>
    </row>
    <row r="2170" spans="1:25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363"/>
        <v>121.5816111111111</v>
      </c>
      <c r="P2170" s="8">
        <f t="shared" si="364"/>
        <v>64.366735294117646</v>
      </c>
      <c r="Q2170" t="str">
        <f t="shared" si="365"/>
        <v>music</v>
      </c>
      <c r="R2170" t="str">
        <f t="shared" si="366"/>
        <v>rock</v>
      </c>
      <c r="S2170">
        <f t="shared" si="367"/>
        <v>10</v>
      </c>
      <c r="T2170">
        <f t="shared" si="368"/>
        <v>6</v>
      </c>
      <c r="U2170">
        <f t="shared" si="369"/>
        <v>4</v>
      </c>
      <c r="V2170" s="12">
        <f t="shared" si="370"/>
        <v>42745.600243055553</v>
      </c>
      <c r="W2170" s="12">
        <f t="shared" si="371"/>
        <v>42776.208333333328</v>
      </c>
      <c r="X2170" s="17" t="str">
        <f t="shared" si="372"/>
        <v>January</v>
      </c>
      <c r="Y2170" t="str">
        <f t="shared" si="373"/>
        <v>2017</v>
      </c>
    </row>
    <row r="2171" spans="1:25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363"/>
        <v>100</v>
      </c>
      <c r="P2171" s="8">
        <f t="shared" si="364"/>
        <v>21.857142857142858</v>
      </c>
      <c r="Q2171" t="str">
        <f t="shared" si="365"/>
        <v>music</v>
      </c>
      <c r="R2171" t="str">
        <f t="shared" si="366"/>
        <v>rock</v>
      </c>
      <c r="S2171">
        <f t="shared" si="367"/>
        <v>10</v>
      </c>
      <c r="T2171">
        <f t="shared" si="368"/>
        <v>6</v>
      </c>
      <c r="U2171">
        <f t="shared" si="369"/>
        <v>4</v>
      </c>
      <c r="V2171" s="12">
        <f t="shared" si="370"/>
        <v>42793.700821759259</v>
      </c>
      <c r="W2171" s="12">
        <f t="shared" si="371"/>
        <v>42796.700821759259</v>
      </c>
      <c r="X2171" s="17" t="str">
        <f t="shared" si="372"/>
        <v>February</v>
      </c>
      <c r="Y2171" t="str">
        <f t="shared" si="373"/>
        <v>2017</v>
      </c>
    </row>
    <row r="2172" spans="1:25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363"/>
        <v>180.85714285714286</v>
      </c>
      <c r="P2172" s="8">
        <f t="shared" si="364"/>
        <v>33.315789473684212</v>
      </c>
      <c r="Q2172" t="str">
        <f t="shared" si="365"/>
        <v>music</v>
      </c>
      <c r="R2172" t="str">
        <f t="shared" si="366"/>
        <v>rock</v>
      </c>
      <c r="S2172">
        <f t="shared" si="367"/>
        <v>10</v>
      </c>
      <c r="T2172">
        <f t="shared" si="368"/>
        <v>6</v>
      </c>
      <c r="U2172">
        <f t="shared" si="369"/>
        <v>4</v>
      </c>
      <c r="V2172" s="12">
        <f t="shared" si="370"/>
        <v>42198.750254629631</v>
      </c>
      <c r="W2172" s="12">
        <f t="shared" si="371"/>
        <v>42238.750254629631</v>
      </c>
      <c r="X2172" s="17" t="str">
        <f t="shared" si="372"/>
        <v>July</v>
      </c>
      <c r="Y2172" t="str">
        <f t="shared" si="373"/>
        <v>2015</v>
      </c>
    </row>
    <row r="2173" spans="1:25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363"/>
        <v>106.075</v>
      </c>
      <c r="P2173" s="8">
        <f t="shared" si="364"/>
        <v>90.276595744680847</v>
      </c>
      <c r="Q2173" t="str">
        <f t="shared" si="365"/>
        <v>music</v>
      </c>
      <c r="R2173" t="str">
        <f t="shared" si="366"/>
        <v>rock</v>
      </c>
      <c r="S2173">
        <f t="shared" si="367"/>
        <v>10</v>
      </c>
      <c r="T2173">
        <f t="shared" si="368"/>
        <v>6</v>
      </c>
      <c r="U2173">
        <f t="shared" si="369"/>
        <v>4</v>
      </c>
      <c r="V2173" s="12">
        <f t="shared" si="370"/>
        <v>42141.95711805555</v>
      </c>
      <c r="W2173" s="12">
        <f t="shared" si="371"/>
        <v>42177.208333333328</v>
      </c>
      <c r="X2173" s="17" t="str">
        <f t="shared" si="372"/>
        <v>May</v>
      </c>
      <c r="Y2173" t="str">
        <f t="shared" si="373"/>
        <v>2015</v>
      </c>
    </row>
    <row r="2174" spans="1:25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363"/>
        <v>100</v>
      </c>
      <c r="P2174" s="8">
        <f t="shared" si="364"/>
        <v>76.92307692307692</v>
      </c>
      <c r="Q2174" t="str">
        <f t="shared" si="365"/>
        <v>music</v>
      </c>
      <c r="R2174" t="str">
        <f t="shared" si="366"/>
        <v>rock</v>
      </c>
      <c r="S2174">
        <f t="shared" si="367"/>
        <v>10</v>
      </c>
      <c r="T2174">
        <f t="shared" si="368"/>
        <v>6</v>
      </c>
      <c r="U2174">
        <f t="shared" si="369"/>
        <v>4</v>
      </c>
      <c r="V2174" s="12">
        <f t="shared" si="370"/>
        <v>42082.580092592587</v>
      </c>
      <c r="W2174" s="12">
        <f t="shared" si="371"/>
        <v>42112.580092592587</v>
      </c>
      <c r="X2174" s="17" t="str">
        <f t="shared" si="372"/>
        <v>March</v>
      </c>
      <c r="Y2174" t="str">
        <f t="shared" si="373"/>
        <v>2015</v>
      </c>
    </row>
    <row r="2175" spans="1:25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363"/>
        <v>126.92857142857143</v>
      </c>
      <c r="P2175" s="8">
        <f t="shared" si="364"/>
        <v>59.233333333333334</v>
      </c>
      <c r="Q2175" t="str">
        <f t="shared" si="365"/>
        <v>music</v>
      </c>
      <c r="R2175" t="str">
        <f t="shared" si="366"/>
        <v>rock</v>
      </c>
      <c r="S2175">
        <f t="shared" si="367"/>
        <v>10</v>
      </c>
      <c r="T2175">
        <f t="shared" si="368"/>
        <v>6</v>
      </c>
      <c r="U2175">
        <f t="shared" si="369"/>
        <v>4</v>
      </c>
      <c r="V2175" s="12">
        <f t="shared" si="370"/>
        <v>41495.692627314813</v>
      </c>
      <c r="W2175" s="12">
        <f t="shared" si="371"/>
        <v>41527.165972222225</v>
      </c>
      <c r="X2175" s="17" t="str">
        <f t="shared" si="372"/>
        <v>August</v>
      </c>
      <c r="Y2175" t="str">
        <f t="shared" si="373"/>
        <v>2013</v>
      </c>
    </row>
    <row r="2176" spans="1:25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363"/>
        <v>102.97499999999999</v>
      </c>
      <c r="P2176" s="8">
        <f t="shared" si="364"/>
        <v>65.38095238095238</v>
      </c>
      <c r="Q2176" t="str">
        <f t="shared" si="365"/>
        <v>music</v>
      </c>
      <c r="R2176" t="str">
        <f t="shared" si="366"/>
        <v>rock</v>
      </c>
      <c r="S2176">
        <f t="shared" si="367"/>
        <v>10</v>
      </c>
      <c r="T2176">
        <f t="shared" si="368"/>
        <v>6</v>
      </c>
      <c r="U2176">
        <f t="shared" si="369"/>
        <v>4</v>
      </c>
      <c r="V2176" s="12">
        <f t="shared" si="370"/>
        <v>42465.542905092589</v>
      </c>
      <c r="W2176" s="12">
        <f t="shared" si="371"/>
        <v>42495.542905092589</v>
      </c>
      <c r="X2176" s="17" t="str">
        <f t="shared" si="372"/>
        <v>April</v>
      </c>
      <c r="Y2176" t="str">
        <f t="shared" si="373"/>
        <v>2016</v>
      </c>
    </row>
    <row r="2177" spans="1:25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363"/>
        <v>250</v>
      </c>
      <c r="P2177" s="8">
        <f t="shared" si="364"/>
        <v>67.307692307692307</v>
      </c>
      <c r="Q2177" t="str">
        <f t="shared" si="365"/>
        <v>music</v>
      </c>
      <c r="R2177" t="str">
        <f t="shared" si="366"/>
        <v>rock</v>
      </c>
      <c r="S2177">
        <f t="shared" si="367"/>
        <v>10</v>
      </c>
      <c r="T2177">
        <f t="shared" si="368"/>
        <v>6</v>
      </c>
      <c r="U2177">
        <f t="shared" si="369"/>
        <v>4</v>
      </c>
      <c r="V2177" s="12">
        <f t="shared" si="370"/>
        <v>42565.009097222224</v>
      </c>
      <c r="W2177" s="12">
        <f t="shared" si="371"/>
        <v>42572.009097222224</v>
      </c>
      <c r="X2177" s="17" t="str">
        <f t="shared" si="372"/>
        <v>July</v>
      </c>
      <c r="Y2177" t="str">
        <f t="shared" si="373"/>
        <v>2016</v>
      </c>
    </row>
    <row r="2178" spans="1:25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374">E2178/D2178*100</f>
        <v>126.02</v>
      </c>
      <c r="P2178" s="8">
        <f t="shared" ref="P2178:P2241" si="375">E2178/L2178</f>
        <v>88.74647887323944</v>
      </c>
      <c r="Q2178" t="str">
        <f t="shared" ref="Q2178:Q2241" si="376">LEFT(N2178,T2178-1)</f>
        <v>music</v>
      </c>
      <c r="R2178" t="str">
        <f t="shared" ref="R2178:R2241" si="377">RIGHT(N2178,U2178)</f>
        <v>rock</v>
      </c>
      <c r="S2178">
        <f t="shared" ref="S2178:S2241" si="378">LEN(N2178)</f>
        <v>10</v>
      </c>
      <c r="T2178">
        <f t="shared" ref="T2178:T2241" si="379">FIND("/",N2178)</f>
        <v>6</v>
      </c>
      <c r="U2178">
        <f t="shared" ref="U2178:U2241" si="380">S2178-T2178</f>
        <v>4</v>
      </c>
      <c r="V2178" s="12">
        <f t="shared" ref="V2178:V2241" si="381">(((J2178/60)/60)/24)+DATE(1970,1,1)</f>
        <v>42096.633206018523</v>
      </c>
      <c r="W2178" s="12">
        <f t="shared" ref="W2178:W2241" si="382">(((I2178/60)/60)/24)+DATE(1970,1,1)</f>
        <v>42126.633206018523</v>
      </c>
      <c r="X2178" s="17" t="str">
        <f t="shared" ref="X2178:X2241" si="383">TEXT(V2178,"mmmm")</f>
        <v>April</v>
      </c>
      <c r="Y2178" t="str">
        <f t="shared" ref="Y2178:Y2241" si="384">TEXT(V2178,"yyyy")</f>
        <v>2015</v>
      </c>
    </row>
    <row r="2179" spans="1:25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374"/>
        <v>100.12</v>
      </c>
      <c r="P2179" s="8">
        <f t="shared" si="375"/>
        <v>65.868421052631575</v>
      </c>
      <c r="Q2179" t="str">
        <f t="shared" si="376"/>
        <v>music</v>
      </c>
      <c r="R2179" t="str">
        <f t="shared" si="377"/>
        <v>rock</v>
      </c>
      <c r="S2179">
        <f t="shared" si="378"/>
        <v>10</v>
      </c>
      <c r="T2179">
        <f t="shared" si="379"/>
        <v>6</v>
      </c>
      <c r="U2179">
        <f t="shared" si="380"/>
        <v>4</v>
      </c>
      <c r="V2179" s="12">
        <f t="shared" si="381"/>
        <v>42502.250775462962</v>
      </c>
      <c r="W2179" s="12">
        <f t="shared" si="382"/>
        <v>42527.250775462962</v>
      </c>
      <c r="X2179" s="17" t="str">
        <f t="shared" si="383"/>
        <v>May</v>
      </c>
      <c r="Y2179" t="str">
        <f t="shared" si="384"/>
        <v>2016</v>
      </c>
    </row>
    <row r="2180" spans="1:25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374"/>
        <v>138.64000000000001</v>
      </c>
      <c r="P2180" s="8">
        <f t="shared" si="375"/>
        <v>40.349243306169967</v>
      </c>
      <c r="Q2180" t="str">
        <f t="shared" si="376"/>
        <v>music</v>
      </c>
      <c r="R2180" t="str">
        <f t="shared" si="377"/>
        <v>rock</v>
      </c>
      <c r="S2180">
        <f t="shared" si="378"/>
        <v>10</v>
      </c>
      <c r="T2180">
        <f t="shared" si="379"/>
        <v>6</v>
      </c>
      <c r="U2180">
        <f t="shared" si="380"/>
        <v>4</v>
      </c>
      <c r="V2180" s="12">
        <f t="shared" si="381"/>
        <v>42723.63653935185</v>
      </c>
      <c r="W2180" s="12">
        <f t="shared" si="382"/>
        <v>42753.63653935185</v>
      </c>
      <c r="X2180" s="17" t="str">
        <f t="shared" si="383"/>
        <v>December</v>
      </c>
      <c r="Y2180" t="str">
        <f t="shared" si="384"/>
        <v>2016</v>
      </c>
    </row>
    <row r="2181" spans="1:25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374"/>
        <v>161.4</v>
      </c>
      <c r="P2181" s="8">
        <f t="shared" si="375"/>
        <v>76.857142857142861</v>
      </c>
      <c r="Q2181" t="str">
        <f t="shared" si="376"/>
        <v>music</v>
      </c>
      <c r="R2181" t="str">
        <f t="shared" si="377"/>
        <v>rock</v>
      </c>
      <c r="S2181">
        <f t="shared" si="378"/>
        <v>10</v>
      </c>
      <c r="T2181">
        <f t="shared" si="379"/>
        <v>6</v>
      </c>
      <c r="U2181">
        <f t="shared" si="380"/>
        <v>4</v>
      </c>
      <c r="V2181" s="12">
        <f t="shared" si="381"/>
        <v>42075.171203703707</v>
      </c>
      <c r="W2181" s="12">
        <f t="shared" si="382"/>
        <v>42105.171203703707</v>
      </c>
      <c r="X2181" s="17" t="str">
        <f t="shared" si="383"/>
        <v>March</v>
      </c>
      <c r="Y2181" t="str">
        <f t="shared" si="384"/>
        <v>2015</v>
      </c>
    </row>
    <row r="2182" spans="1:25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374"/>
        <v>107.18419999999999</v>
      </c>
      <c r="P2182" s="8">
        <f t="shared" si="375"/>
        <v>68.707820512820518</v>
      </c>
      <c r="Q2182" t="str">
        <f t="shared" si="376"/>
        <v>music</v>
      </c>
      <c r="R2182" t="str">
        <f t="shared" si="377"/>
        <v>rock</v>
      </c>
      <c r="S2182">
        <f t="shared" si="378"/>
        <v>10</v>
      </c>
      <c r="T2182">
        <f t="shared" si="379"/>
        <v>6</v>
      </c>
      <c r="U2182">
        <f t="shared" si="380"/>
        <v>4</v>
      </c>
      <c r="V2182" s="12">
        <f t="shared" si="381"/>
        <v>42279.669768518521</v>
      </c>
      <c r="W2182" s="12">
        <f t="shared" si="382"/>
        <v>42321.711435185185</v>
      </c>
      <c r="X2182" s="17" t="str">
        <f t="shared" si="383"/>
        <v>October</v>
      </c>
      <c r="Y2182" t="str">
        <f t="shared" si="384"/>
        <v>2015</v>
      </c>
    </row>
    <row r="2183" spans="1:25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374"/>
        <v>153.1</v>
      </c>
      <c r="P2183" s="8">
        <f t="shared" si="375"/>
        <v>57.773584905660378</v>
      </c>
      <c r="Q2183" t="str">
        <f t="shared" si="376"/>
        <v>games</v>
      </c>
      <c r="R2183" t="str">
        <f t="shared" si="377"/>
        <v>tabletop games</v>
      </c>
      <c r="S2183">
        <f t="shared" si="378"/>
        <v>20</v>
      </c>
      <c r="T2183">
        <f t="shared" si="379"/>
        <v>6</v>
      </c>
      <c r="U2183">
        <f t="shared" si="380"/>
        <v>14</v>
      </c>
      <c r="V2183" s="12">
        <f t="shared" si="381"/>
        <v>42773.005243055552</v>
      </c>
      <c r="W2183" s="12">
        <f t="shared" si="382"/>
        <v>42787.005243055552</v>
      </c>
      <c r="X2183" s="17" t="str">
        <f t="shared" si="383"/>
        <v>February</v>
      </c>
      <c r="Y2183" t="str">
        <f t="shared" si="384"/>
        <v>2017</v>
      </c>
    </row>
    <row r="2184" spans="1:25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374"/>
        <v>524.16666666666663</v>
      </c>
      <c r="P2184" s="8">
        <f t="shared" si="375"/>
        <v>44.171348314606739</v>
      </c>
      <c r="Q2184" t="str">
        <f t="shared" si="376"/>
        <v>games</v>
      </c>
      <c r="R2184" t="str">
        <f t="shared" si="377"/>
        <v>tabletop games</v>
      </c>
      <c r="S2184">
        <f t="shared" si="378"/>
        <v>20</v>
      </c>
      <c r="T2184">
        <f t="shared" si="379"/>
        <v>6</v>
      </c>
      <c r="U2184">
        <f t="shared" si="380"/>
        <v>14</v>
      </c>
      <c r="V2184" s="12">
        <f t="shared" si="381"/>
        <v>41879.900752314818</v>
      </c>
      <c r="W2184" s="12">
        <f t="shared" si="382"/>
        <v>41914.900752314818</v>
      </c>
      <c r="X2184" s="17" t="str">
        <f t="shared" si="383"/>
        <v>August</v>
      </c>
      <c r="Y2184" t="str">
        <f t="shared" si="384"/>
        <v>2014</v>
      </c>
    </row>
    <row r="2185" spans="1:25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374"/>
        <v>489.27777777777777</v>
      </c>
      <c r="P2185" s="8">
        <f t="shared" si="375"/>
        <v>31.566308243727597</v>
      </c>
      <c r="Q2185" t="str">
        <f t="shared" si="376"/>
        <v>games</v>
      </c>
      <c r="R2185" t="str">
        <f t="shared" si="377"/>
        <v>tabletop games</v>
      </c>
      <c r="S2185">
        <f t="shared" si="378"/>
        <v>20</v>
      </c>
      <c r="T2185">
        <f t="shared" si="379"/>
        <v>6</v>
      </c>
      <c r="U2185">
        <f t="shared" si="380"/>
        <v>14</v>
      </c>
      <c r="V2185" s="12">
        <f t="shared" si="381"/>
        <v>42745.365474537044</v>
      </c>
      <c r="W2185" s="12">
        <f t="shared" si="382"/>
        <v>42775.208333333328</v>
      </c>
      <c r="X2185" s="17" t="str">
        <f t="shared" si="383"/>
        <v>January</v>
      </c>
      <c r="Y2185" t="str">
        <f t="shared" si="384"/>
        <v>2017</v>
      </c>
    </row>
    <row r="2186" spans="1:25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374"/>
        <v>284.74</v>
      </c>
      <c r="P2186" s="8">
        <f t="shared" si="375"/>
        <v>107.04511278195488</v>
      </c>
      <c r="Q2186" t="str">
        <f t="shared" si="376"/>
        <v>games</v>
      </c>
      <c r="R2186" t="str">
        <f t="shared" si="377"/>
        <v>tabletop games</v>
      </c>
      <c r="S2186">
        <f t="shared" si="378"/>
        <v>20</v>
      </c>
      <c r="T2186">
        <f t="shared" si="379"/>
        <v>6</v>
      </c>
      <c r="U2186">
        <f t="shared" si="380"/>
        <v>14</v>
      </c>
      <c r="V2186" s="12">
        <f t="shared" si="381"/>
        <v>42380.690289351856</v>
      </c>
      <c r="W2186" s="12">
        <f t="shared" si="382"/>
        <v>42394.666666666672</v>
      </c>
      <c r="X2186" s="17" t="str">
        <f t="shared" si="383"/>
        <v>January</v>
      </c>
      <c r="Y2186" t="str">
        <f t="shared" si="384"/>
        <v>2016</v>
      </c>
    </row>
    <row r="2187" spans="1:25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374"/>
        <v>1856.97</v>
      </c>
      <c r="P2187" s="8">
        <f t="shared" si="375"/>
        <v>149.03451043338683</v>
      </c>
      <c r="Q2187" t="str">
        <f t="shared" si="376"/>
        <v>games</v>
      </c>
      <c r="R2187" t="str">
        <f t="shared" si="377"/>
        <v>tabletop games</v>
      </c>
      <c r="S2187">
        <f t="shared" si="378"/>
        <v>20</v>
      </c>
      <c r="T2187">
        <f t="shared" si="379"/>
        <v>6</v>
      </c>
      <c r="U2187">
        <f t="shared" si="380"/>
        <v>14</v>
      </c>
      <c r="V2187" s="12">
        <f t="shared" si="381"/>
        <v>41319.349988425929</v>
      </c>
      <c r="W2187" s="12">
        <f t="shared" si="382"/>
        <v>41359.349988425929</v>
      </c>
      <c r="X2187" s="17" t="str">
        <f t="shared" si="383"/>
        <v>February</v>
      </c>
      <c r="Y2187" t="str">
        <f t="shared" si="384"/>
        <v>2013</v>
      </c>
    </row>
    <row r="2188" spans="1:25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374"/>
        <v>109.67499999999998</v>
      </c>
      <c r="P2188" s="8">
        <f t="shared" si="375"/>
        <v>55.956632653061227</v>
      </c>
      <c r="Q2188" t="str">
        <f t="shared" si="376"/>
        <v>games</v>
      </c>
      <c r="R2188" t="str">
        <f t="shared" si="377"/>
        <v>tabletop games</v>
      </c>
      <c r="S2188">
        <f t="shared" si="378"/>
        <v>20</v>
      </c>
      <c r="T2188">
        <f t="shared" si="379"/>
        <v>6</v>
      </c>
      <c r="U2188">
        <f t="shared" si="380"/>
        <v>14</v>
      </c>
      <c r="V2188" s="12">
        <f t="shared" si="381"/>
        <v>42583.615081018521</v>
      </c>
      <c r="W2188" s="12">
        <f t="shared" si="382"/>
        <v>42620.083333333328</v>
      </c>
      <c r="X2188" s="17" t="str">
        <f t="shared" si="383"/>
        <v>August</v>
      </c>
      <c r="Y2188" t="str">
        <f t="shared" si="384"/>
        <v>2016</v>
      </c>
    </row>
    <row r="2189" spans="1:25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374"/>
        <v>1014.6425</v>
      </c>
      <c r="P2189" s="8">
        <f t="shared" si="375"/>
        <v>56.970381807973048</v>
      </c>
      <c r="Q2189" t="str">
        <f t="shared" si="376"/>
        <v>games</v>
      </c>
      <c r="R2189" t="str">
        <f t="shared" si="377"/>
        <v>tabletop games</v>
      </c>
      <c r="S2189">
        <f t="shared" si="378"/>
        <v>20</v>
      </c>
      <c r="T2189">
        <f t="shared" si="379"/>
        <v>6</v>
      </c>
      <c r="U2189">
        <f t="shared" si="380"/>
        <v>14</v>
      </c>
      <c r="V2189" s="12">
        <f t="shared" si="381"/>
        <v>42068.209097222221</v>
      </c>
      <c r="W2189" s="12">
        <f t="shared" si="382"/>
        <v>42097.165972222225</v>
      </c>
      <c r="X2189" s="17" t="str">
        <f t="shared" si="383"/>
        <v>March</v>
      </c>
      <c r="Y2189" t="str">
        <f t="shared" si="384"/>
        <v>2015</v>
      </c>
    </row>
    <row r="2190" spans="1:25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374"/>
        <v>412.17692027666544</v>
      </c>
      <c r="P2190" s="8">
        <f t="shared" si="375"/>
        <v>44.056420233463037</v>
      </c>
      <c r="Q2190" t="str">
        <f t="shared" si="376"/>
        <v>games</v>
      </c>
      <c r="R2190" t="str">
        <f t="shared" si="377"/>
        <v>tabletop games</v>
      </c>
      <c r="S2190">
        <f t="shared" si="378"/>
        <v>20</v>
      </c>
      <c r="T2190">
        <f t="shared" si="379"/>
        <v>6</v>
      </c>
      <c r="U2190">
        <f t="shared" si="380"/>
        <v>14</v>
      </c>
      <c r="V2190" s="12">
        <f t="shared" si="381"/>
        <v>42633.586122685185</v>
      </c>
      <c r="W2190" s="12">
        <f t="shared" si="382"/>
        <v>42668.708333333328</v>
      </c>
      <c r="X2190" s="17" t="str">
        <f t="shared" si="383"/>
        <v>September</v>
      </c>
      <c r="Y2190" t="str">
        <f t="shared" si="384"/>
        <v>2016</v>
      </c>
    </row>
    <row r="2191" spans="1:25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374"/>
        <v>503.25</v>
      </c>
      <c r="P2191" s="8">
        <f t="shared" si="375"/>
        <v>68.625</v>
      </c>
      <c r="Q2191" t="str">
        <f t="shared" si="376"/>
        <v>games</v>
      </c>
      <c r="R2191" t="str">
        <f t="shared" si="377"/>
        <v>tabletop games</v>
      </c>
      <c r="S2191">
        <f t="shared" si="378"/>
        <v>20</v>
      </c>
      <c r="T2191">
        <f t="shared" si="379"/>
        <v>6</v>
      </c>
      <c r="U2191">
        <f t="shared" si="380"/>
        <v>14</v>
      </c>
      <c r="V2191" s="12">
        <f t="shared" si="381"/>
        <v>42467.788194444445</v>
      </c>
      <c r="W2191" s="12">
        <f t="shared" si="382"/>
        <v>42481.916666666672</v>
      </c>
      <c r="X2191" s="17" t="str">
        <f t="shared" si="383"/>
        <v>April</v>
      </c>
      <c r="Y2191" t="str">
        <f t="shared" si="384"/>
        <v>2016</v>
      </c>
    </row>
    <row r="2192" spans="1:25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374"/>
        <v>184.61052631578946</v>
      </c>
      <c r="P2192" s="8">
        <f t="shared" si="375"/>
        <v>65.318435754189949</v>
      </c>
      <c r="Q2192" t="str">
        <f t="shared" si="376"/>
        <v>games</v>
      </c>
      <c r="R2192" t="str">
        <f t="shared" si="377"/>
        <v>tabletop games</v>
      </c>
      <c r="S2192">
        <f t="shared" si="378"/>
        <v>20</v>
      </c>
      <c r="T2192">
        <f t="shared" si="379"/>
        <v>6</v>
      </c>
      <c r="U2192">
        <f t="shared" si="380"/>
        <v>14</v>
      </c>
      <c r="V2192" s="12">
        <f t="shared" si="381"/>
        <v>42417.625046296293</v>
      </c>
      <c r="W2192" s="12">
        <f t="shared" si="382"/>
        <v>42452.290972222225</v>
      </c>
      <c r="X2192" s="17" t="str">
        <f t="shared" si="383"/>
        <v>February</v>
      </c>
      <c r="Y2192" t="str">
        <f t="shared" si="384"/>
        <v>2016</v>
      </c>
    </row>
    <row r="2193" spans="1:25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374"/>
        <v>119.73333333333333</v>
      </c>
      <c r="P2193" s="8">
        <f t="shared" si="375"/>
        <v>35.92</v>
      </c>
      <c r="Q2193" t="str">
        <f t="shared" si="376"/>
        <v>games</v>
      </c>
      <c r="R2193" t="str">
        <f t="shared" si="377"/>
        <v>tabletop games</v>
      </c>
      <c r="S2193">
        <f t="shared" si="378"/>
        <v>20</v>
      </c>
      <c r="T2193">
        <f t="shared" si="379"/>
        <v>6</v>
      </c>
      <c r="U2193">
        <f t="shared" si="380"/>
        <v>14</v>
      </c>
      <c r="V2193" s="12">
        <f t="shared" si="381"/>
        <v>42768.833645833336</v>
      </c>
      <c r="W2193" s="12">
        <f t="shared" si="382"/>
        <v>42780.833645833336</v>
      </c>
      <c r="X2193" s="17" t="str">
        <f t="shared" si="383"/>
        <v>February</v>
      </c>
      <c r="Y2193" t="str">
        <f t="shared" si="384"/>
        <v>2017</v>
      </c>
    </row>
    <row r="2194" spans="1:25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374"/>
        <v>1081.2401666666667</v>
      </c>
      <c r="P2194" s="8">
        <f t="shared" si="375"/>
        <v>40.070667078443485</v>
      </c>
      <c r="Q2194" t="str">
        <f t="shared" si="376"/>
        <v>games</v>
      </c>
      <c r="R2194" t="str">
        <f t="shared" si="377"/>
        <v>tabletop games</v>
      </c>
      <c r="S2194">
        <f t="shared" si="378"/>
        <v>20</v>
      </c>
      <c r="T2194">
        <f t="shared" si="379"/>
        <v>6</v>
      </c>
      <c r="U2194">
        <f t="shared" si="380"/>
        <v>14</v>
      </c>
      <c r="V2194" s="12">
        <f t="shared" si="381"/>
        <v>42691.8512037037</v>
      </c>
      <c r="W2194" s="12">
        <f t="shared" si="382"/>
        <v>42719.958333333328</v>
      </c>
      <c r="X2194" s="17" t="str">
        <f t="shared" si="383"/>
        <v>November</v>
      </c>
      <c r="Y2194" t="str">
        <f t="shared" si="384"/>
        <v>2016</v>
      </c>
    </row>
    <row r="2195" spans="1:25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374"/>
        <v>452.37333333333333</v>
      </c>
      <c r="P2195" s="8">
        <f t="shared" si="375"/>
        <v>75.647714604236342</v>
      </c>
      <c r="Q2195" t="str">
        <f t="shared" si="376"/>
        <v>games</v>
      </c>
      <c r="R2195" t="str">
        <f t="shared" si="377"/>
        <v>tabletop games</v>
      </c>
      <c r="S2195">
        <f t="shared" si="378"/>
        <v>20</v>
      </c>
      <c r="T2195">
        <f t="shared" si="379"/>
        <v>6</v>
      </c>
      <c r="U2195">
        <f t="shared" si="380"/>
        <v>14</v>
      </c>
      <c r="V2195" s="12">
        <f t="shared" si="381"/>
        <v>42664.405925925923</v>
      </c>
      <c r="W2195" s="12">
        <f t="shared" si="382"/>
        <v>42695.207638888889</v>
      </c>
      <c r="X2195" s="17" t="str">
        <f t="shared" si="383"/>
        <v>October</v>
      </c>
      <c r="Y2195" t="str">
        <f t="shared" si="384"/>
        <v>2016</v>
      </c>
    </row>
    <row r="2196" spans="1:25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374"/>
        <v>537.37</v>
      </c>
      <c r="P2196" s="8">
        <f t="shared" si="375"/>
        <v>61.203872437357631</v>
      </c>
      <c r="Q2196" t="str">
        <f t="shared" si="376"/>
        <v>games</v>
      </c>
      <c r="R2196" t="str">
        <f t="shared" si="377"/>
        <v>tabletop games</v>
      </c>
      <c r="S2196">
        <f t="shared" si="378"/>
        <v>20</v>
      </c>
      <c r="T2196">
        <f t="shared" si="379"/>
        <v>6</v>
      </c>
      <c r="U2196">
        <f t="shared" si="380"/>
        <v>14</v>
      </c>
      <c r="V2196" s="12">
        <f t="shared" si="381"/>
        <v>42425.757986111115</v>
      </c>
      <c r="W2196" s="12">
        <f t="shared" si="382"/>
        <v>42455.716319444444</v>
      </c>
      <c r="X2196" s="17" t="str">
        <f t="shared" si="383"/>
        <v>February</v>
      </c>
      <c r="Y2196" t="str">
        <f t="shared" si="384"/>
        <v>2016</v>
      </c>
    </row>
    <row r="2197" spans="1:25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374"/>
        <v>120.32608695652173</v>
      </c>
      <c r="P2197" s="8">
        <f t="shared" si="375"/>
        <v>48.130434782608695</v>
      </c>
      <c r="Q2197" t="str">
        <f t="shared" si="376"/>
        <v>games</v>
      </c>
      <c r="R2197" t="str">
        <f t="shared" si="377"/>
        <v>tabletop games</v>
      </c>
      <c r="S2197">
        <f t="shared" si="378"/>
        <v>20</v>
      </c>
      <c r="T2197">
        <f t="shared" si="379"/>
        <v>6</v>
      </c>
      <c r="U2197">
        <f t="shared" si="380"/>
        <v>14</v>
      </c>
      <c r="V2197" s="12">
        <f t="shared" si="381"/>
        <v>42197.771990740745</v>
      </c>
      <c r="W2197" s="12">
        <f t="shared" si="382"/>
        <v>42227.771990740745</v>
      </c>
      <c r="X2197" s="17" t="str">
        <f t="shared" si="383"/>
        <v>July</v>
      </c>
      <c r="Y2197" t="str">
        <f t="shared" si="384"/>
        <v>2015</v>
      </c>
    </row>
    <row r="2198" spans="1:25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374"/>
        <v>113.83571428571429</v>
      </c>
      <c r="P2198" s="8">
        <f t="shared" si="375"/>
        <v>68.106837606837601</v>
      </c>
      <c r="Q2198" t="str">
        <f t="shared" si="376"/>
        <v>games</v>
      </c>
      <c r="R2198" t="str">
        <f t="shared" si="377"/>
        <v>tabletop games</v>
      </c>
      <c r="S2198">
        <f t="shared" si="378"/>
        <v>20</v>
      </c>
      <c r="T2198">
        <f t="shared" si="379"/>
        <v>6</v>
      </c>
      <c r="U2198">
        <f t="shared" si="380"/>
        <v>14</v>
      </c>
      <c r="V2198" s="12">
        <f t="shared" si="381"/>
        <v>42675.487291666665</v>
      </c>
      <c r="W2198" s="12">
        <f t="shared" si="382"/>
        <v>42706.291666666672</v>
      </c>
      <c r="X2198" s="17" t="str">
        <f t="shared" si="383"/>
        <v>November</v>
      </c>
      <c r="Y2198" t="str">
        <f t="shared" si="384"/>
        <v>2016</v>
      </c>
    </row>
    <row r="2199" spans="1:25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374"/>
        <v>951.03109999999992</v>
      </c>
      <c r="P2199" s="8">
        <f t="shared" si="375"/>
        <v>65.891300230946882</v>
      </c>
      <c r="Q2199" t="str">
        <f t="shared" si="376"/>
        <v>games</v>
      </c>
      <c r="R2199" t="str">
        <f t="shared" si="377"/>
        <v>tabletop games</v>
      </c>
      <c r="S2199">
        <f t="shared" si="378"/>
        <v>20</v>
      </c>
      <c r="T2199">
        <f t="shared" si="379"/>
        <v>6</v>
      </c>
      <c r="U2199">
        <f t="shared" si="380"/>
        <v>14</v>
      </c>
      <c r="V2199" s="12">
        <f t="shared" si="381"/>
        <v>42033.584016203706</v>
      </c>
      <c r="W2199" s="12">
        <f t="shared" si="382"/>
        <v>42063.584016203706</v>
      </c>
      <c r="X2199" s="17" t="str">
        <f t="shared" si="383"/>
        <v>January</v>
      </c>
      <c r="Y2199" t="str">
        <f t="shared" si="384"/>
        <v>2015</v>
      </c>
    </row>
    <row r="2200" spans="1:25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374"/>
        <v>132.89249999999998</v>
      </c>
      <c r="P2200" s="8">
        <f t="shared" si="375"/>
        <v>81.654377880184327</v>
      </c>
      <c r="Q2200" t="str">
        <f t="shared" si="376"/>
        <v>games</v>
      </c>
      <c r="R2200" t="str">
        <f t="shared" si="377"/>
        <v>tabletop games</v>
      </c>
      <c r="S2200">
        <f t="shared" si="378"/>
        <v>20</v>
      </c>
      <c r="T2200">
        <f t="shared" si="379"/>
        <v>6</v>
      </c>
      <c r="U2200">
        <f t="shared" si="380"/>
        <v>14</v>
      </c>
      <c r="V2200" s="12">
        <f t="shared" si="381"/>
        <v>42292.513888888891</v>
      </c>
      <c r="W2200" s="12">
        <f t="shared" si="382"/>
        <v>42322.555555555555</v>
      </c>
      <c r="X2200" s="17" t="str">
        <f t="shared" si="383"/>
        <v>October</v>
      </c>
      <c r="Y2200" t="str">
        <f t="shared" si="384"/>
        <v>2015</v>
      </c>
    </row>
    <row r="2201" spans="1:25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374"/>
        <v>146.97777777777779</v>
      </c>
      <c r="P2201" s="8">
        <f t="shared" si="375"/>
        <v>52.701195219123505</v>
      </c>
      <c r="Q2201" t="str">
        <f t="shared" si="376"/>
        <v>games</v>
      </c>
      <c r="R2201" t="str">
        <f t="shared" si="377"/>
        <v>tabletop games</v>
      </c>
      <c r="S2201">
        <f t="shared" si="378"/>
        <v>20</v>
      </c>
      <c r="T2201">
        <f t="shared" si="379"/>
        <v>6</v>
      </c>
      <c r="U2201">
        <f t="shared" si="380"/>
        <v>14</v>
      </c>
      <c r="V2201" s="12">
        <f t="shared" si="381"/>
        <v>42262.416643518518</v>
      </c>
      <c r="W2201" s="12">
        <f t="shared" si="382"/>
        <v>42292.416643518518</v>
      </c>
      <c r="X2201" s="17" t="str">
        <f t="shared" si="383"/>
        <v>September</v>
      </c>
      <c r="Y2201" t="str">
        <f t="shared" si="384"/>
        <v>2015</v>
      </c>
    </row>
    <row r="2202" spans="1:25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374"/>
        <v>542.15</v>
      </c>
      <c r="P2202" s="8">
        <f t="shared" si="375"/>
        <v>41.228136882129277</v>
      </c>
      <c r="Q2202" t="str">
        <f t="shared" si="376"/>
        <v>games</v>
      </c>
      <c r="R2202" t="str">
        <f t="shared" si="377"/>
        <v>tabletop games</v>
      </c>
      <c r="S2202">
        <f t="shared" si="378"/>
        <v>20</v>
      </c>
      <c r="T2202">
        <f t="shared" si="379"/>
        <v>6</v>
      </c>
      <c r="U2202">
        <f t="shared" si="380"/>
        <v>14</v>
      </c>
      <c r="V2202" s="12">
        <f t="shared" si="381"/>
        <v>42163.625787037032</v>
      </c>
      <c r="W2202" s="12">
        <f t="shared" si="382"/>
        <v>42191.125</v>
      </c>
      <c r="X2202" s="17" t="str">
        <f t="shared" si="383"/>
        <v>June</v>
      </c>
      <c r="Y2202" t="str">
        <f t="shared" si="384"/>
        <v>2015</v>
      </c>
    </row>
    <row r="2203" spans="1:25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374"/>
        <v>382.71818181818185</v>
      </c>
      <c r="P2203" s="8">
        <f t="shared" si="375"/>
        <v>15.035357142857142</v>
      </c>
      <c r="Q2203" t="str">
        <f t="shared" si="376"/>
        <v>music</v>
      </c>
      <c r="R2203" t="str">
        <f t="shared" si="377"/>
        <v>electronic music</v>
      </c>
      <c r="S2203">
        <f t="shared" si="378"/>
        <v>22</v>
      </c>
      <c r="T2203">
        <f t="shared" si="379"/>
        <v>6</v>
      </c>
      <c r="U2203">
        <f t="shared" si="380"/>
        <v>16</v>
      </c>
      <c r="V2203" s="12">
        <f t="shared" si="381"/>
        <v>41276.846817129634</v>
      </c>
      <c r="W2203" s="12">
        <f t="shared" si="382"/>
        <v>41290.846817129634</v>
      </c>
      <c r="X2203" s="17" t="str">
        <f t="shared" si="383"/>
        <v>January</v>
      </c>
      <c r="Y2203" t="str">
        <f t="shared" si="384"/>
        <v>2013</v>
      </c>
    </row>
    <row r="2204" spans="1:25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374"/>
        <v>704.18124999999998</v>
      </c>
      <c r="P2204" s="8">
        <f t="shared" si="375"/>
        <v>39.066920943134534</v>
      </c>
      <c r="Q2204" t="str">
        <f t="shared" si="376"/>
        <v>music</v>
      </c>
      <c r="R2204" t="str">
        <f t="shared" si="377"/>
        <v>electronic music</v>
      </c>
      <c r="S2204">
        <f t="shared" si="378"/>
        <v>22</v>
      </c>
      <c r="T2204">
        <f t="shared" si="379"/>
        <v>6</v>
      </c>
      <c r="U2204">
        <f t="shared" si="380"/>
        <v>16</v>
      </c>
      <c r="V2204" s="12">
        <f t="shared" si="381"/>
        <v>41184.849166666667</v>
      </c>
      <c r="W2204" s="12">
        <f t="shared" si="382"/>
        <v>41214.849166666667</v>
      </c>
      <c r="X2204" s="17" t="str">
        <f t="shared" si="383"/>
        <v>October</v>
      </c>
      <c r="Y2204" t="str">
        <f t="shared" si="384"/>
        <v>2012</v>
      </c>
    </row>
    <row r="2205" spans="1:25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374"/>
        <v>109.55</v>
      </c>
      <c r="P2205" s="8">
        <f t="shared" si="375"/>
        <v>43.82</v>
      </c>
      <c r="Q2205" t="str">
        <f t="shared" si="376"/>
        <v>music</v>
      </c>
      <c r="R2205" t="str">
        <f t="shared" si="377"/>
        <v>electronic music</v>
      </c>
      <c r="S2205">
        <f t="shared" si="378"/>
        <v>22</v>
      </c>
      <c r="T2205">
        <f t="shared" si="379"/>
        <v>6</v>
      </c>
      <c r="U2205">
        <f t="shared" si="380"/>
        <v>16</v>
      </c>
      <c r="V2205" s="12">
        <f t="shared" si="381"/>
        <v>42241.85974537037</v>
      </c>
      <c r="W2205" s="12">
        <f t="shared" si="382"/>
        <v>42271.85974537037</v>
      </c>
      <c r="X2205" s="17" t="str">
        <f t="shared" si="383"/>
        <v>August</v>
      </c>
      <c r="Y2205" t="str">
        <f t="shared" si="384"/>
        <v>2015</v>
      </c>
    </row>
    <row r="2206" spans="1:25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374"/>
        <v>132.86666666666667</v>
      </c>
      <c r="P2206" s="8">
        <f t="shared" si="375"/>
        <v>27.301369863013697</v>
      </c>
      <c r="Q2206" t="str">
        <f t="shared" si="376"/>
        <v>music</v>
      </c>
      <c r="R2206" t="str">
        <f t="shared" si="377"/>
        <v>electronic music</v>
      </c>
      <c r="S2206">
        <f t="shared" si="378"/>
        <v>22</v>
      </c>
      <c r="T2206">
        <f t="shared" si="379"/>
        <v>6</v>
      </c>
      <c r="U2206">
        <f t="shared" si="380"/>
        <v>16</v>
      </c>
      <c r="V2206" s="12">
        <f t="shared" si="381"/>
        <v>41312.311562499999</v>
      </c>
      <c r="W2206" s="12">
        <f t="shared" si="382"/>
        <v>41342.311562499999</v>
      </c>
      <c r="X2206" s="17" t="str">
        <f t="shared" si="383"/>
        <v>February</v>
      </c>
      <c r="Y2206" t="str">
        <f t="shared" si="384"/>
        <v>2013</v>
      </c>
    </row>
    <row r="2207" spans="1:25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374"/>
        <v>152</v>
      </c>
      <c r="P2207" s="8">
        <f t="shared" si="375"/>
        <v>42.222222222222221</v>
      </c>
      <c r="Q2207" t="str">
        <f t="shared" si="376"/>
        <v>music</v>
      </c>
      <c r="R2207" t="str">
        <f t="shared" si="377"/>
        <v>electronic music</v>
      </c>
      <c r="S2207">
        <f t="shared" si="378"/>
        <v>22</v>
      </c>
      <c r="T2207">
        <f t="shared" si="379"/>
        <v>6</v>
      </c>
      <c r="U2207">
        <f t="shared" si="380"/>
        <v>16</v>
      </c>
      <c r="V2207" s="12">
        <f t="shared" si="381"/>
        <v>41031.82163194444</v>
      </c>
      <c r="W2207" s="12">
        <f t="shared" si="382"/>
        <v>41061.82163194444</v>
      </c>
      <c r="X2207" s="17" t="str">
        <f t="shared" si="383"/>
        <v>May</v>
      </c>
      <c r="Y2207" t="str">
        <f t="shared" si="384"/>
        <v>2012</v>
      </c>
    </row>
    <row r="2208" spans="1:25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374"/>
        <v>102.72727272727273</v>
      </c>
      <c r="P2208" s="8">
        <f t="shared" si="375"/>
        <v>33.235294117647058</v>
      </c>
      <c r="Q2208" t="str">
        <f t="shared" si="376"/>
        <v>music</v>
      </c>
      <c r="R2208" t="str">
        <f t="shared" si="377"/>
        <v>electronic music</v>
      </c>
      <c r="S2208">
        <f t="shared" si="378"/>
        <v>22</v>
      </c>
      <c r="T2208">
        <f t="shared" si="379"/>
        <v>6</v>
      </c>
      <c r="U2208">
        <f t="shared" si="380"/>
        <v>16</v>
      </c>
      <c r="V2208" s="12">
        <f t="shared" si="381"/>
        <v>40997.257222222222</v>
      </c>
      <c r="W2208" s="12">
        <f t="shared" si="382"/>
        <v>41015.257222222222</v>
      </c>
      <c r="X2208" s="17" t="str">
        <f t="shared" si="383"/>
        <v>March</v>
      </c>
      <c r="Y2208" t="str">
        <f t="shared" si="384"/>
        <v>2012</v>
      </c>
    </row>
    <row r="2209" spans="1:25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374"/>
        <v>100</v>
      </c>
      <c r="P2209" s="8">
        <f t="shared" si="375"/>
        <v>285.71428571428572</v>
      </c>
      <c r="Q2209" t="str">
        <f t="shared" si="376"/>
        <v>music</v>
      </c>
      <c r="R2209" t="str">
        <f t="shared" si="377"/>
        <v>electronic music</v>
      </c>
      <c r="S2209">
        <f t="shared" si="378"/>
        <v>22</v>
      </c>
      <c r="T2209">
        <f t="shared" si="379"/>
        <v>6</v>
      </c>
      <c r="U2209">
        <f t="shared" si="380"/>
        <v>16</v>
      </c>
      <c r="V2209" s="12">
        <f t="shared" si="381"/>
        <v>41564.194131944445</v>
      </c>
      <c r="W2209" s="12">
        <f t="shared" si="382"/>
        <v>41594.235798611109</v>
      </c>
      <c r="X2209" s="17" t="str">
        <f t="shared" si="383"/>
        <v>October</v>
      </c>
      <c r="Y2209" t="str">
        <f t="shared" si="384"/>
        <v>2013</v>
      </c>
    </row>
    <row r="2210" spans="1:25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374"/>
        <v>101.6</v>
      </c>
      <c r="P2210" s="8">
        <f t="shared" si="375"/>
        <v>42.333333333333336</v>
      </c>
      <c r="Q2210" t="str">
        <f t="shared" si="376"/>
        <v>music</v>
      </c>
      <c r="R2210" t="str">
        <f t="shared" si="377"/>
        <v>electronic music</v>
      </c>
      <c r="S2210">
        <f t="shared" si="378"/>
        <v>22</v>
      </c>
      <c r="T2210">
        <f t="shared" si="379"/>
        <v>6</v>
      </c>
      <c r="U2210">
        <f t="shared" si="380"/>
        <v>16</v>
      </c>
      <c r="V2210" s="12">
        <f t="shared" si="381"/>
        <v>40946.882245370369</v>
      </c>
      <c r="W2210" s="12">
        <f t="shared" si="382"/>
        <v>41006.166666666664</v>
      </c>
      <c r="X2210" s="17" t="str">
        <f t="shared" si="383"/>
        <v>February</v>
      </c>
      <c r="Y2210" t="str">
        <f t="shared" si="384"/>
        <v>2012</v>
      </c>
    </row>
    <row r="2211" spans="1:25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374"/>
        <v>150.80000000000001</v>
      </c>
      <c r="P2211" s="8">
        <f t="shared" si="375"/>
        <v>50.266666666666666</v>
      </c>
      <c r="Q2211" t="str">
        <f t="shared" si="376"/>
        <v>music</v>
      </c>
      <c r="R2211" t="str">
        <f t="shared" si="377"/>
        <v>electronic music</v>
      </c>
      <c r="S2211">
        <f t="shared" si="378"/>
        <v>22</v>
      </c>
      <c r="T2211">
        <f t="shared" si="379"/>
        <v>6</v>
      </c>
      <c r="U2211">
        <f t="shared" si="380"/>
        <v>16</v>
      </c>
      <c r="V2211" s="12">
        <f t="shared" si="381"/>
        <v>41732.479675925926</v>
      </c>
      <c r="W2211" s="12">
        <f t="shared" si="382"/>
        <v>41743.958333333336</v>
      </c>
      <c r="X2211" s="17" t="str">
        <f t="shared" si="383"/>
        <v>April</v>
      </c>
      <c r="Y2211" t="str">
        <f t="shared" si="384"/>
        <v>2014</v>
      </c>
    </row>
    <row r="2212" spans="1:25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374"/>
        <v>111.425</v>
      </c>
      <c r="P2212" s="8">
        <f t="shared" si="375"/>
        <v>61.902777777777779</v>
      </c>
      <c r="Q2212" t="str">
        <f t="shared" si="376"/>
        <v>music</v>
      </c>
      <c r="R2212" t="str">
        <f t="shared" si="377"/>
        <v>electronic music</v>
      </c>
      <c r="S2212">
        <f t="shared" si="378"/>
        <v>22</v>
      </c>
      <c r="T2212">
        <f t="shared" si="379"/>
        <v>6</v>
      </c>
      <c r="U2212">
        <f t="shared" si="380"/>
        <v>16</v>
      </c>
      <c r="V2212" s="12">
        <f t="shared" si="381"/>
        <v>40956.066087962965</v>
      </c>
      <c r="W2212" s="12">
        <f t="shared" si="382"/>
        <v>41013.73333333333</v>
      </c>
      <c r="X2212" s="17" t="str">
        <f t="shared" si="383"/>
        <v>February</v>
      </c>
      <c r="Y2212" t="str">
        <f t="shared" si="384"/>
        <v>2012</v>
      </c>
    </row>
    <row r="2213" spans="1:25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374"/>
        <v>195.6</v>
      </c>
      <c r="P2213" s="8">
        <f t="shared" si="375"/>
        <v>40.75</v>
      </c>
      <c r="Q2213" t="str">
        <f t="shared" si="376"/>
        <v>music</v>
      </c>
      <c r="R2213" t="str">
        <f t="shared" si="377"/>
        <v>electronic music</v>
      </c>
      <c r="S2213">
        <f t="shared" si="378"/>
        <v>22</v>
      </c>
      <c r="T2213">
        <f t="shared" si="379"/>
        <v>6</v>
      </c>
      <c r="U2213">
        <f t="shared" si="380"/>
        <v>16</v>
      </c>
      <c r="V2213" s="12">
        <f t="shared" si="381"/>
        <v>41716.785011574073</v>
      </c>
      <c r="W2213" s="12">
        <f t="shared" si="382"/>
        <v>41739.290972222225</v>
      </c>
      <c r="X2213" s="17" t="str">
        <f t="shared" si="383"/>
        <v>March</v>
      </c>
      <c r="Y2213" t="str">
        <f t="shared" si="384"/>
        <v>2014</v>
      </c>
    </row>
    <row r="2214" spans="1:25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374"/>
        <v>114.38333333333333</v>
      </c>
      <c r="P2214" s="8">
        <f t="shared" si="375"/>
        <v>55.796747967479675</v>
      </c>
      <c r="Q2214" t="str">
        <f t="shared" si="376"/>
        <v>music</v>
      </c>
      <c r="R2214" t="str">
        <f t="shared" si="377"/>
        <v>electronic music</v>
      </c>
      <c r="S2214">
        <f t="shared" si="378"/>
        <v>22</v>
      </c>
      <c r="T2214">
        <f t="shared" si="379"/>
        <v>6</v>
      </c>
      <c r="U2214">
        <f t="shared" si="380"/>
        <v>16</v>
      </c>
      <c r="V2214" s="12">
        <f t="shared" si="381"/>
        <v>41548.747418981482</v>
      </c>
      <c r="W2214" s="12">
        <f t="shared" si="382"/>
        <v>41582.041666666664</v>
      </c>
      <c r="X2214" s="17" t="str">
        <f t="shared" si="383"/>
        <v>October</v>
      </c>
      <c r="Y2214" t="str">
        <f t="shared" si="384"/>
        <v>2013</v>
      </c>
    </row>
    <row r="2215" spans="1:25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374"/>
        <v>200</v>
      </c>
      <c r="P2215" s="8">
        <f t="shared" si="375"/>
        <v>10</v>
      </c>
      <c r="Q2215" t="str">
        <f t="shared" si="376"/>
        <v>music</v>
      </c>
      <c r="R2215" t="str">
        <f t="shared" si="377"/>
        <v>electronic music</v>
      </c>
      <c r="S2215">
        <f t="shared" si="378"/>
        <v>22</v>
      </c>
      <c r="T2215">
        <f t="shared" si="379"/>
        <v>6</v>
      </c>
      <c r="U2215">
        <f t="shared" si="380"/>
        <v>16</v>
      </c>
      <c r="V2215" s="12">
        <f t="shared" si="381"/>
        <v>42109.826145833329</v>
      </c>
      <c r="W2215" s="12">
        <f t="shared" si="382"/>
        <v>42139.826145833329</v>
      </c>
      <c r="X2215" s="17" t="str">
        <f t="shared" si="383"/>
        <v>April</v>
      </c>
      <c r="Y2215" t="str">
        <f t="shared" si="384"/>
        <v>2015</v>
      </c>
    </row>
    <row r="2216" spans="1:25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374"/>
        <v>292.50166666666667</v>
      </c>
      <c r="P2216" s="8">
        <f t="shared" si="375"/>
        <v>73.125416666666666</v>
      </c>
      <c r="Q2216" t="str">
        <f t="shared" si="376"/>
        <v>music</v>
      </c>
      <c r="R2216" t="str">
        <f t="shared" si="377"/>
        <v>electronic music</v>
      </c>
      <c r="S2216">
        <f t="shared" si="378"/>
        <v>22</v>
      </c>
      <c r="T2216">
        <f t="shared" si="379"/>
        <v>6</v>
      </c>
      <c r="U2216">
        <f t="shared" si="380"/>
        <v>16</v>
      </c>
      <c r="V2216" s="12">
        <f t="shared" si="381"/>
        <v>41646.792222222226</v>
      </c>
      <c r="W2216" s="12">
        <f t="shared" si="382"/>
        <v>41676.792222222226</v>
      </c>
      <c r="X2216" s="17" t="str">
        <f t="shared" si="383"/>
        <v>January</v>
      </c>
      <c r="Y2216" t="str">
        <f t="shared" si="384"/>
        <v>2014</v>
      </c>
    </row>
    <row r="2217" spans="1:25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374"/>
        <v>156.36363636363637</v>
      </c>
      <c r="P2217" s="8">
        <f t="shared" si="375"/>
        <v>26.060606060606062</v>
      </c>
      <c r="Q2217" t="str">
        <f t="shared" si="376"/>
        <v>music</v>
      </c>
      <c r="R2217" t="str">
        <f t="shared" si="377"/>
        <v>electronic music</v>
      </c>
      <c r="S2217">
        <f t="shared" si="378"/>
        <v>22</v>
      </c>
      <c r="T2217">
        <f t="shared" si="379"/>
        <v>6</v>
      </c>
      <c r="U2217">
        <f t="shared" si="380"/>
        <v>16</v>
      </c>
      <c r="V2217" s="12">
        <f t="shared" si="381"/>
        <v>40958.717268518521</v>
      </c>
      <c r="W2217" s="12">
        <f t="shared" si="382"/>
        <v>40981.290972222225</v>
      </c>
      <c r="X2217" s="17" t="str">
        <f t="shared" si="383"/>
        <v>February</v>
      </c>
      <c r="Y2217" t="str">
        <f t="shared" si="384"/>
        <v>2012</v>
      </c>
    </row>
    <row r="2218" spans="1:25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374"/>
        <v>105.66666666666666</v>
      </c>
      <c r="P2218" s="8">
        <f t="shared" si="375"/>
        <v>22.642857142857142</v>
      </c>
      <c r="Q2218" t="str">
        <f t="shared" si="376"/>
        <v>music</v>
      </c>
      <c r="R2218" t="str">
        <f t="shared" si="377"/>
        <v>electronic music</v>
      </c>
      <c r="S2218">
        <f t="shared" si="378"/>
        <v>22</v>
      </c>
      <c r="T2218">
        <f t="shared" si="379"/>
        <v>6</v>
      </c>
      <c r="U2218">
        <f t="shared" si="380"/>
        <v>16</v>
      </c>
      <c r="V2218" s="12">
        <f t="shared" si="381"/>
        <v>42194.751678240747</v>
      </c>
      <c r="W2218" s="12">
        <f t="shared" si="382"/>
        <v>42208.751678240747</v>
      </c>
      <c r="X2218" s="17" t="str">
        <f t="shared" si="383"/>
        <v>July</v>
      </c>
      <c r="Y2218" t="str">
        <f t="shared" si="384"/>
        <v>2015</v>
      </c>
    </row>
    <row r="2219" spans="1:25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374"/>
        <v>101.19047619047619</v>
      </c>
      <c r="P2219" s="8">
        <f t="shared" si="375"/>
        <v>47.222222222222221</v>
      </c>
      <c r="Q2219" t="str">
        <f t="shared" si="376"/>
        <v>music</v>
      </c>
      <c r="R2219" t="str">
        <f t="shared" si="377"/>
        <v>electronic music</v>
      </c>
      <c r="S2219">
        <f t="shared" si="378"/>
        <v>22</v>
      </c>
      <c r="T2219">
        <f t="shared" si="379"/>
        <v>6</v>
      </c>
      <c r="U2219">
        <f t="shared" si="380"/>
        <v>16</v>
      </c>
      <c r="V2219" s="12">
        <f t="shared" si="381"/>
        <v>42299.776770833334</v>
      </c>
      <c r="W2219" s="12">
        <f t="shared" si="382"/>
        <v>42310.333333333328</v>
      </c>
      <c r="X2219" s="17" t="str">
        <f t="shared" si="383"/>
        <v>October</v>
      </c>
      <c r="Y2219" t="str">
        <f t="shared" si="384"/>
        <v>2015</v>
      </c>
    </row>
    <row r="2220" spans="1:25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374"/>
        <v>122.833</v>
      </c>
      <c r="P2220" s="8">
        <f t="shared" si="375"/>
        <v>32.324473684210524</v>
      </c>
      <c r="Q2220" t="str">
        <f t="shared" si="376"/>
        <v>music</v>
      </c>
      <c r="R2220" t="str">
        <f t="shared" si="377"/>
        <v>electronic music</v>
      </c>
      <c r="S2220">
        <f t="shared" si="378"/>
        <v>22</v>
      </c>
      <c r="T2220">
        <f t="shared" si="379"/>
        <v>6</v>
      </c>
      <c r="U2220">
        <f t="shared" si="380"/>
        <v>16</v>
      </c>
      <c r="V2220" s="12">
        <f t="shared" si="381"/>
        <v>41127.812303240738</v>
      </c>
      <c r="W2220" s="12">
        <f t="shared" si="382"/>
        <v>41150</v>
      </c>
      <c r="X2220" s="17" t="str">
        <f t="shared" si="383"/>
        <v>August</v>
      </c>
      <c r="Y2220" t="str">
        <f t="shared" si="384"/>
        <v>2012</v>
      </c>
    </row>
    <row r="2221" spans="1:25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374"/>
        <v>101.49999999999999</v>
      </c>
      <c r="P2221" s="8">
        <f t="shared" si="375"/>
        <v>53.421052631578945</v>
      </c>
      <c r="Q2221" t="str">
        <f t="shared" si="376"/>
        <v>music</v>
      </c>
      <c r="R2221" t="str">
        <f t="shared" si="377"/>
        <v>electronic music</v>
      </c>
      <c r="S2221">
        <f t="shared" si="378"/>
        <v>22</v>
      </c>
      <c r="T2221">
        <f t="shared" si="379"/>
        <v>6</v>
      </c>
      <c r="U2221">
        <f t="shared" si="380"/>
        <v>16</v>
      </c>
      <c r="V2221" s="12">
        <f t="shared" si="381"/>
        <v>42205.718888888892</v>
      </c>
      <c r="W2221" s="12">
        <f t="shared" si="382"/>
        <v>42235.718888888892</v>
      </c>
      <c r="X2221" s="17" t="str">
        <f t="shared" si="383"/>
        <v>July</v>
      </c>
      <c r="Y2221" t="str">
        <f t="shared" si="384"/>
        <v>2015</v>
      </c>
    </row>
    <row r="2222" spans="1:25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374"/>
        <v>101.14285714285714</v>
      </c>
      <c r="P2222" s="8">
        <f t="shared" si="375"/>
        <v>51.304347826086953</v>
      </c>
      <c r="Q2222" t="str">
        <f t="shared" si="376"/>
        <v>music</v>
      </c>
      <c r="R2222" t="str">
        <f t="shared" si="377"/>
        <v>electronic music</v>
      </c>
      <c r="S2222">
        <f t="shared" si="378"/>
        <v>22</v>
      </c>
      <c r="T2222">
        <f t="shared" si="379"/>
        <v>6</v>
      </c>
      <c r="U2222">
        <f t="shared" si="380"/>
        <v>16</v>
      </c>
      <c r="V2222" s="12">
        <f t="shared" si="381"/>
        <v>41452.060601851852</v>
      </c>
      <c r="W2222" s="12">
        <f t="shared" si="382"/>
        <v>41482.060601851852</v>
      </c>
      <c r="X2222" s="17" t="str">
        <f t="shared" si="383"/>
        <v>June</v>
      </c>
      <c r="Y2222" t="str">
        <f t="shared" si="384"/>
        <v>2013</v>
      </c>
    </row>
    <row r="2223" spans="1:25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374"/>
        <v>108.11999999999999</v>
      </c>
      <c r="P2223" s="8">
        <f t="shared" si="375"/>
        <v>37.197247706422019</v>
      </c>
      <c r="Q2223" t="str">
        <f t="shared" si="376"/>
        <v>games</v>
      </c>
      <c r="R2223" t="str">
        <f t="shared" si="377"/>
        <v>tabletop games</v>
      </c>
      <c r="S2223">
        <f t="shared" si="378"/>
        <v>20</v>
      </c>
      <c r="T2223">
        <f t="shared" si="379"/>
        <v>6</v>
      </c>
      <c r="U2223">
        <f t="shared" si="380"/>
        <v>14</v>
      </c>
      <c r="V2223" s="12">
        <f t="shared" si="381"/>
        <v>42452.666770833333</v>
      </c>
      <c r="W2223" s="12">
        <f t="shared" si="382"/>
        <v>42483</v>
      </c>
      <c r="X2223" s="17" t="str">
        <f t="shared" si="383"/>
        <v>March</v>
      </c>
      <c r="Y2223" t="str">
        <f t="shared" si="384"/>
        <v>2016</v>
      </c>
    </row>
    <row r="2224" spans="1:25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374"/>
        <v>162.6</v>
      </c>
      <c r="P2224" s="8">
        <f t="shared" si="375"/>
        <v>27.1</v>
      </c>
      <c r="Q2224" t="str">
        <f t="shared" si="376"/>
        <v>games</v>
      </c>
      <c r="R2224" t="str">
        <f t="shared" si="377"/>
        <v>tabletop games</v>
      </c>
      <c r="S2224">
        <f t="shared" si="378"/>
        <v>20</v>
      </c>
      <c r="T2224">
        <f t="shared" si="379"/>
        <v>6</v>
      </c>
      <c r="U2224">
        <f t="shared" si="380"/>
        <v>14</v>
      </c>
      <c r="V2224" s="12">
        <f t="shared" si="381"/>
        <v>40906.787581018521</v>
      </c>
      <c r="W2224" s="12">
        <f t="shared" si="382"/>
        <v>40936.787581018521</v>
      </c>
      <c r="X2224" s="17" t="str">
        <f t="shared" si="383"/>
        <v>December</v>
      </c>
      <c r="Y2224" t="str">
        <f t="shared" si="384"/>
        <v>2011</v>
      </c>
    </row>
    <row r="2225" spans="1:25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374"/>
        <v>105.80000000000001</v>
      </c>
      <c r="P2225" s="8">
        <f t="shared" si="375"/>
        <v>206.31</v>
      </c>
      <c r="Q2225" t="str">
        <f t="shared" si="376"/>
        <v>games</v>
      </c>
      <c r="R2225" t="str">
        <f t="shared" si="377"/>
        <v>tabletop games</v>
      </c>
      <c r="S2225">
        <f t="shared" si="378"/>
        <v>20</v>
      </c>
      <c r="T2225">
        <f t="shared" si="379"/>
        <v>6</v>
      </c>
      <c r="U2225">
        <f t="shared" si="380"/>
        <v>14</v>
      </c>
      <c r="V2225" s="12">
        <f t="shared" si="381"/>
        <v>42152.640833333338</v>
      </c>
      <c r="W2225" s="12">
        <f t="shared" si="382"/>
        <v>42182.640833333338</v>
      </c>
      <c r="X2225" s="17" t="str">
        <f t="shared" si="383"/>
        <v>May</v>
      </c>
      <c r="Y2225" t="str">
        <f t="shared" si="384"/>
        <v>2015</v>
      </c>
    </row>
    <row r="2226" spans="1:25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374"/>
        <v>243.15000000000003</v>
      </c>
      <c r="P2226" s="8">
        <f t="shared" si="375"/>
        <v>82.145270270270274</v>
      </c>
      <c r="Q2226" t="str">
        <f t="shared" si="376"/>
        <v>games</v>
      </c>
      <c r="R2226" t="str">
        <f t="shared" si="377"/>
        <v>tabletop games</v>
      </c>
      <c r="S2226">
        <f t="shared" si="378"/>
        <v>20</v>
      </c>
      <c r="T2226">
        <f t="shared" si="379"/>
        <v>6</v>
      </c>
      <c r="U2226">
        <f t="shared" si="380"/>
        <v>14</v>
      </c>
      <c r="V2226" s="12">
        <f t="shared" si="381"/>
        <v>42644.667534722219</v>
      </c>
      <c r="W2226" s="12">
        <f t="shared" si="382"/>
        <v>42672.791666666672</v>
      </c>
      <c r="X2226" s="17" t="str">
        <f t="shared" si="383"/>
        <v>October</v>
      </c>
      <c r="Y2226" t="str">
        <f t="shared" si="384"/>
        <v>2016</v>
      </c>
    </row>
    <row r="2227" spans="1:25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374"/>
        <v>944.83338095238094</v>
      </c>
      <c r="P2227" s="8">
        <f t="shared" si="375"/>
        <v>164.79651993355483</v>
      </c>
      <c r="Q2227" t="str">
        <f t="shared" si="376"/>
        <v>games</v>
      </c>
      <c r="R2227" t="str">
        <f t="shared" si="377"/>
        <v>tabletop games</v>
      </c>
      <c r="S2227">
        <f t="shared" si="378"/>
        <v>20</v>
      </c>
      <c r="T2227">
        <f t="shared" si="379"/>
        <v>6</v>
      </c>
      <c r="U2227">
        <f t="shared" si="380"/>
        <v>14</v>
      </c>
      <c r="V2227" s="12">
        <f t="shared" si="381"/>
        <v>41873.79184027778</v>
      </c>
      <c r="W2227" s="12">
        <f t="shared" si="382"/>
        <v>41903.79184027778</v>
      </c>
      <c r="X2227" s="17" t="str">
        <f t="shared" si="383"/>
        <v>August</v>
      </c>
      <c r="Y2227" t="str">
        <f t="shared" si="384"/>
        <v>2014</v>
      </c>
    </row>
    <row r="2228" spans="1:25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374"/>
        <v>108.46283333333334</v>
      </c>
      <c r="P2228" s="8">
        <f t="shared" si="375"/>
        <v>60.820280373831778</v>
      </c>
      <c r="Q2228" t="str">
        <f t="shared" si="376"/>
        <v>games</v>
      </c>
      <c r="R2228" t="str">
        <f t="shared" si="377"/>
        <v>tabletop games</v>
      </c>
      <c r="S2228">
        <f t="shared" si="378"/>
        <v>20</v>
      </c>
      <c r="T2228">
        <f t="shared" si="379"/>
        <v>6</v>
      </c>
      <c r="U2228">
        <f t="shared" si="380"/>
        <v>14</v>
      </c>
      <c r="V2228" s="12">
        <f t="shared" si="381"/>
        <v>42381.79886574074</v>
      </c>
      <c r="W2228" s="12">
        <f t="shared" si="382"/>
        <v>42412.207638888889</v>
      </c>
      <c r="X2228" s="17" t="str">
        <f t="shared" si="383"/>
        <v>January</v>
      </c>
      <c r="Y2228" t="str">
        <f t="shared" si="384"/>
        <v>2016</v>
      </c>
    </row>
    <row r="2229" spans="1:25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374"/>
        <v>157.37692307692308</v>
      </c>
      <c r="P2229" s="8">
        <f t="shared" si="375"/>
        <v>67.970099667774093</v>
      </c>
      <c r="Q2229" t="str">
        <f t="shared" si="376"/>
        <v>games</v>
      </c>
      <c r="R2229" t="str">
        <f t="shared" si="377"/>
        <v>tabletop games</v>
      </c>
      <c r="S2229">
        <f t="shared" si="378"/>
        <v>20</v>
      </c>
      <c r="T2229">
        <f t="shared" si="379"/>
        <v>6</v>
      </c>
      <c r="U2229">
        <f t="shared" si="380"/>
        <v>14</v>
      </c>
      <c r="V2229" s="12">
        <f t="shared" si="381"/>
        <v>41561.807349537034</v>
      </c>
      <c r="W2229" s="12">
        <f t="shared" si="382"/>
        <v>41591.849016203705</v>
      </c>
      <c r="X2229" s="17" t="str">
        <f t="shared" si="383"/>
        <v>October</v>
      </c>
      <c r="Y2229" t="str">
        <f t="shared" si="384"/>
        <v>2013</v>
      </c>
    </row>
    <row r="2230" spans="1:25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374"/>
        <v>1174.49</v>
      </c>
      <c r="P2230" s="8">
        <f t="shared" si="375"/>
        <v>81.561805555555551</v>
      </c>
      <c r="Q2230" t="str">
        <f t="shared" si="376"/>
        <v>games</v>
      </c>
      <c r="R2230" t="str">
        <f t="shared" si="377"/>
        <v>tabletop games</v>
      </c>
      <c r="S2230">
        <f t="shared" si="378"/>
        <v>20</v>
      </c>
      <c r="T2230">
        <f t="shared" si="379"/>
        <v>6</v>
      </c>
      <c r="U2230">
        <f t="shared" si="380"/>
        <v>14</v>
      </c>
      <c r="V2230" s="12">
        <f t="shared" si="381"/>
        <v>42202.278194444443</v>
      </c>
      <c r="W2230" s="12">
        <f t="shared" si="382"/>
        <v>42232.278194444443</v>
      </c>
      <c r="X2230" s="17" t="str">
        <f t="shared" si="383"/>
        <v>July</v>
      </c>
      <c r="Y2230" t="str">
        <f t="shared" si="384"/>
        <v>2015</v>
      </c>
    </row>
    <row r="2231" spans="1:25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374"/>
        <v>171.04755366949576</v>
      </c>
      <c r="P2231" s="8">
        <f t="shared" si="375"/>
        <v>25.42547309833024</v>
      </c>
      <c r="Q2231" t="str">
        <f t="shared" si="376"/>
        <v>games</v>
      </c>
      <c r="R2231" t="str">
        <f t="shared" si="377"/>
        <v>tabletop games</v>
      </c>
      <c r="S2231">
        <f t="shared" si="378"/>
        <v>20</v>
      </c>
      <c r="T2231">
        <f t="shared" si="379"/>
        <v>6</v>
      </c>
      <c r="U2231">
        <f t="shared" si="380"/>
        <v>14</v>
      </c>
      <c r="V2231" s="12">
        <f t="shared" si="381"/>
        <v>41484.664247685185</v>
      </c>
      <c r="W2231" s="12">
        <f t="shared" si="382"/>
        <v>41520.166666666664</v>
      </c>
      <c r="X2231" s="17" t="str">
        <f t="shared" si="383"/>
        <v>July</v>
      </c>
      <c r="Y2231" t="str">
        <f t="shared" si="384"/>
        <v>2013</v>
      </c>
    </row>
    <row r="2232" spans="1:25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374"/>
        <v>125.95294117647057</v>
      </c>
      <c r="P2232" s="8">
        <f t="shared" si="375"/>
        <v>21.497991967871485</v>
      </c>
      <c r="Q2232" t="str">
        <f t="shared" si="376"/>
        <v>games</v>
      </c>
      <c r="R2232" t="str">
        <f t="shared" si="377"/>
        <v>tabletop games</v>
      </c>
      <c r="S2232">
        <f t="shared" si="378"/>
        <v>20</v>
      </c>
      <c r="T2232">
        <f t="shared" si="379"/>
        <v>6</v>
      </c>
      <c r="U2232">
        <f t="shared" si="380"/>
        <v>14</v>
      </c>
      <c r="V2232" s="12">
        <f t="shared" si="381"/>
        <v>41724.881099537037</v>
      </c>
      <c r="W2232" s="12">
        <f t="shared" si="382"/>
        <v>41754.881099537037</v>
      </c>
      <c r="X2232" s="17" t="str">
        <f t="shared" si="383"/>
        <v>March</v>
      </c>
      <c r="Y2232" t="str">
        <f t="shared" si="384"/>
        <v>2014</v>
      </c>
    </row>
    <row r="2233" spans="1:25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374"/>
        <v>1212.1296000000002</v>
      </c>
      <c r="P2233" s="8">
        <f t="shared" si="375"/>
        <v>27.226630727762803</v>
      </c>
      <c r="Q2233" t="str">
        <f t="shared" si="376"/>
        <v>games</v>
      </c>
      <c r="R2233" t="str">
        <f t="shared" si="377"/>
        <v>tabletop games</v>
      </c>
      <c r="S2233">
        <f t="shared" si="378"/>
        <v>20</v>
      </c>
      <c r="T2233">
        <f t="shared" si="379"/>
        <v>6</v>
      </c>
      <c r="U2233">
        <f t="shared" si="380"/>
        <v>14</v>
      </c>
      <c r="V2233" s="12">
        <f t="shared" si="381"/>
        <v>41423.910891203705</v>
      </c>
      <c r="W2233" s="12">
        <f t="shared" si="382"/>
        <v>41450.208333333336</v>
      </c>
      <c r="X2233" s="17" t="str">
        <f t="shared" si="383"/>
        <v>May</v>
      </c>
      <c r="Y2233" t="str">
        <f t="shared" si="384"/>
        <v>2013</v>
      </c>
    </row>
    <row r="2234" spans="1:25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374"/>
        <v>495.8</v>
      </c>
      <c r="P2234" s="8">
        <f t="shared" si="375"/>
        <v>25.091093117408906</v>
      </c>
      <c r="Q2234" t="str">
        <f t="shared" si="376"/>
        <v>games</v>
      </c>
      <c r="R2234" t="str">
        <f t="shared" si="377"/>
        <v>tabletop games</v>
      </c>
      <c r="S2234">
        <f t="shared" si="378"/>
        <v>20</v>
      </c>
      <c r="T2234">
        <f t="shared" si="379"/>
        <v>6</v>
      </c>
      <c r="U2234">
        <f t="shared" si="380"/>
        <v>14</v>
      </c>
      <c r="V2234" s="12">
        <f t="shared" si="381"/>
        <v>41806.794074074074</v>
      </c>
      <c r="W2234" s="12">
        <f t="shared" si="382"/>
        <v>41839.125</v>
      </c>
      <c r="X2234" s="17" t="str">
        <f t="shared" si="383"/>
        <v>June</v>
      </c>
      <c r="Y2234" t="str">
        <f t="shared" si="384"/>
        <v>2014</v>
      </c>
    </row>
    <row r="2235" spans="1:25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374"/>
        <v>332.03999999999996</v>
      </c>
      <c r="P2235" s="8">
        <f t="shared" si="375"/>
        <v>21.230179028132991</v>
      </c>
      <c r="Q2235" t="str">
        <f t="shared" si="376"/>
        <v>games</v>
      </c>
      <c r="R2235" t="str">
        <f t="shared" si="377"/>
        <v>tabletop games</v>
      </c>
      <c r="S2235">
        <f t="shared" si="378"/>
        <v>20</v>
      </c>
      <c r="T2235">
        <f t="shared" si="379"/>
        <v>6</v>
      </c>
      <c r="U2235">
        <f t="shared" si="380"/>
        <v>14</v>
      </c>
      <c r="V2235" s="12">
        <f t="shared" si="381"/>
        <v>42331.378923611104</v>
      </c>
      <c r="W2235" s="12">
        <f t="shared" si="382"/>
        <v>42352</v>
      </c>
      <c r="X2235" s="17" t="str">
        <f t="shared" si="383"/>
        <v>November</v>
      </c>
      <c r="Y2235" t="str">
        <f t="shared" si="384"/>
        <v>2015</v>
      </c>
    </row>
    <row r="2236" spans="1:25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374"/>
        <v>1165</v>
      </c>
      <c r="P2236" s="8">
        <f t="shared" si="375"/>
        <v>41.607142857142854</v>
      </c>
      <c r="Q2236" t="str">
        <f t="shared" si="376"/>
        <v>games</v>
      </c>
      <c r="R2236" t="str">
        <f t="shared" si="377"/>
        <v>tabletop games</v>
      </c>
      <c r="S2236">
        <f t="shared" si="378"/>
        <v>20</v>
      </c>
      <c r="T2236">
        <f t="shared" si="379"/>
        <v>6</v>
      </c>
      <c r="U2236">
        <f t="shared" si="380"/>
        <v>14</v>
      </c>
      <c r="V2236" s="12">
        <f t="shared" si="381"/>
        <v>42710.824618055558</v>
      </c>
      <c r="W2236" s="12">
        <f t="shared" si="382"/>
        <v>42740.824618055558</v>
      </c>
      <c r="X2236" s="17" t="str">
        <f t="shared" si="383"/>
        <v>December</v>
      </c>
      <c r="Y2236" t="str">
        <f t="shared" si="384"/>
        <v>2016</v>
      </c>
    </row>
    <row r="2237" spans="1:25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374"/>
        <v>153.3153846153846</v>
      </c>
      <c r="P2237" s="8">
        <f t="shared" si="375"/>
        <v>135.58503401360545</v>
      </c>
      <c r="Q2237" t="str">
        <f t="shared" si="376"/>
        <v>games</v>
      </c>
      <c r="R2237" t="str">
        <f t="shared" si="377"/>
        <v>tabletop games</v>
      </c>
      <c r="S2237">
        <f t="shared" si="378"/>
        <v>20</v>
      </c>
      <c r="T2237">
        <f t="shared" si="379"/>
        <v>6</v>
      </c>
      <c r="U2237">
        <f t="shared" si="380"/>
        <v>14</v>
      </c>
      <c r="V2237" s="12">
        <f t="shared" si="381"/>
        <v>42062.022118055553</v>
      </c>
      <c r="W2237" s="12">
        <f t="shared" si="382"/>
        <v>42091.980451388896</v>
      </c>
      <c r="X2237" s="17" t="str">
        <f t="shared" si="383"/>
        <v>February</v>
      </c>
      <c r="Y2237" t="str">
        <f t="shared" si="384"/>
        <v>2015</v>
      </c>
    </row>
    <row r="2238" spans="1:25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374"/>
        <v>537.10714285714289</v>
      </c>
      <c r="P2238" s="8">
        <f t="shared" si="375"/>
        <v>22.116176470588236</v>
      </c>
      <c r="Q2238" t="str">
        <f t="shared" si="376"/>
        <v>games</v>
      </c>
      <c r="R2238" t="str">
        <f t="shared" si="377"/>
        <v>tabletop games</v>
      </c>
      <c r="S2238">
        <f t="shared" si="378"/>
        <v>20</v>
      </c>
      <c r="T2238">
        <f t="shared" si="379"/>
        <v>6</v>
      </c>
      <c r="U2238">
        <f t="shared" si="380"/>
        <v>14</v>
      </c>
      <c r="V2238" s="12">
        <f t="shared" si="381"/>
        <v>42371.617164351846</v>
      </c>
      <c r="W2238" s="12">
        <f t="shared" si="382"/>
        <v>42401.617164351846</v>
      </c>
      <c r="X2238" s="17" t="str">
        <f t="shared" si="383"/>
        <v>January</v>
      </c>
      <c r="Y2238" t="str">
        <f t="shared" si="384"/>
        <v>2016</v>
      </c>
    </row>
    <row r="2239" spans="1:25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374"/>
        <v>352.92777777777775</v>
      </c>
      <c r="P2239" s="8">
        <f t="shared" si="375"/>
        <v>64.625635808748726</v>
      </c>
      <c r="Q2239" t="str">
        <f t="shared" si="376"/>
        <v>games</v>
      </c>
      <c r="R2239" t="str">
        <f t="shared" si="377"/>
        <v>tabletop games</v>
      </c>
      <c r="S2239">
        <f t="shared" si="378"/>
        <v>20</v>
      </c>
      <c r="T2239">
        <f t="shared" si="379"/>
        <v>6</v>
      </c>
      <c r="U2239">
        <f t="shared" si="380"/>
        <v>14</v>
      </c>
      <c r="V2239" s="12">
        <f t="shared" si="381"/>
        <v>41915.003275462965</v>
      </c>
      <c r="W2239" s="12">
        <f t="shared" si="382"/>
        <v>41955.332638888889</v>
      </c>
      <c r="X2239" s="17" t="str">
        <f t="shared" si="383"/>
        <v>October</v>
      </c>
      <c r="Y2239" t="str">
        <f t="shared" si="384"/>
        <v>2014</v>
      </c>
    </row>
    <row r="2240" spans="1:25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374"/>
        <v>137.4</v>
      </c>
      <c r="P2240" s="8">
        <f t="shared" si="375"/>
        <v>69.569620253164558</v>
      </c>
      <c r="Q2240" t="str">
        <f t="shared" si="376"/>
        <v>games</v>
      </c>
      <c r="R2240" t="str">
        <f t="shared" si="377"/>
        <v>tabletop games</v>
      </c>
      <c r="S2240">
        <f t="shared" si="378"/>
        <v>20</v>
      </c>
      <c r="T2240">
        <f t="shared" si="379"/>
        <v>6</v>
      </c>
      <c r="U2240">
        <f t="shared" si="380"/>
        <v>14</v>
      </c>
      <c r="V2240" s="12">
        <f t="shared" si="381"/>
        <v>42774.621712962966</v>
      </c>
      <c r="W2240" s="12">
        <f t="shared" si="382"/>
        <v>42804.621712962966</v>
      </c>
      <c r="X2240" s="17" t="str">
        <f t="shared" si="383"/>
        <v>February</v>
      </c>
      <c r="Y2240" t="str">
        <f t="shared" si="384"/>
        <v>2017</v>
      </c>
    </row>
    <row r="2241" spans="1:25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374"/>
        <v>128.02668</v>
      </c>
      <c r="P2241" s="8">
        <f t="shared" si="375"/>
        <v>75.133028169014082</v>
      </c>
      <c r="Q2241" t="str">
        <f t="shared" si="376"/>
        <v>games</v>
      </c>
      <c r="R2241" t="str">
        <f t="shared" si="377"/>
        <v>tabletop games</v>
      </c>
      <c r="S2241">
        <f t="shared" si="378"/>
        <v>20</v>
      </c>
      <c r="T2241">
        <f t="shared" si="379"/>
        <v>6</v>
      </c>
      <c r="U2241">
        <f t="shared" si="380"/>
        <v>14</v>
      </c>
      <c r="V2241" s="12">
        <f t="shared" si="381"/>
        <v>41572.958495370374</v>
      </c>
      <c r="W2241" s="12">
        <f t="shared" si="382"/>
        <v>41609.168055555558</v>
      </c>
      <c r="X2241" s="17" t="str">
        <f t="shared" si="383"/>
        <v>October</v>
      </c>
      <c r="Y2241" t="str">
        <f t="shared" si="384"/>
        <v>2013</v>
      </c>
    </row>
    <row r="2242" spans="1:25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385">E2242/D2242*100</f>
        <v>270.68</v>
      </c>
      <c r="P2242" s="8">
        <f t="shared" ref="P2242:P2305" si="386">E2242/L2242</f>
        <v>140.97916666666666</v>
      </c>
      <c r="Q2242" t="str">
        <f t="shared" ref="Q2242:Q2305" si="387">LEFT(N2242,T2242-1)</f>
        <v>games</v>
      </c>
      <c r="R2242" t="str">
        <f t="shared" ref="R2242:R2305" si="388">RIGHT(N2242,U2242)</f>
        <v>tabletop games</v>
      </c>
      <c r="S2242">
        <f t="shared" ref="S2242:S2305" si="389">LEN(N2242)</f>
        <v>20</v>
      </c>
      <c r="T2242">
        <f t="shared" ref="T2242:T2305" si="390">FIND("/",N2242)</f>
        <v>6</v>
      </c>
      <c r="U2242">
        <f t="shared" ref="U2242:U2305" si="391">S2242-T2242</f>
        <v>14</v>
      </c>
      <c r="V2242" s="12">
        <f t="shared" ref="V2242:V2305" si="392">(((J2242/60)/60)/24)+DATE(1970,1,1)</f>
        <v>42452.825740740736</v>
      </c>
      <c r="W2242" s="12">
        <f t="shared" ref="W2242:W2305" si="393">(((I2242/60)/60)/24)+DATE(1970,1,1)</f>
        <v>42482.825740740736</v>
      </c>
      <c r="X2242" s="17" t="str">
        <f t="shared" ref="X2242:X2305" si="394">TEXT(V2242,"mmmm")</f>
        <v>March</v>
      </c>
      <c r="Y2242" t="str">
        <f t="shared" ref="Y2242:Y2305" si="395">TEXT(V2242,"yyyy")</f>
        <v>2016</v>
      </c>
    </row>
    <row r="2243" spans="1:25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385"/>
        <v>806.4</v>
      </c>
      <c r="P2243" s="8">
        <f t="shared" si="386"/>
        <v>49.472392638036808</v>
      </c>
      <c r="Q2243" t="str">
        <f t="shared" si="387"/>
        <v>games</v>
      </c>
      <c r="R2243" t="str">
        <f t="shared" si="388"/>
        <v>tabletop games</v>
      </c>
      <c r="S2243">
        <f t="shared" si="389"/>
        <v>20</v>
      </c>
      <c r="T2243">
        <f t="shared" si="390"/>
        <v>6</v>
      </c>
      <c r="U2243">
        <f t="shared" si="391"/>
        <v>14</v>
      </c>
      <c r="V2243" s="12">
        <f t="shared" si="392"/>
        <v>42766.827546296292</v>
      </c>
      <c r="W2243" s="12">
        <f t="shared" si="393"/>
        <v>42796.827546296292</v>
      </c>
      <c r="X2243" s="17" t="str">
        <f t="shared" si="394"/>
        <v>January</v>
      </c>
      <c r="Y2243" t="str">
        <f t="shared" si="395"/>
        <v>2017</v>
      </c>
    </row>
    <row r="2244" spans="1:25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385"/>
        <v>1360.0976000000001</v>
      </c>
      <c r="P2244" s="8">
        <f t="shared" si="386"/>
        <v>53.865251485148519</v>
      </c>
      <c r="Q2244" t="str">
        <f t="shared" si="387"/>
        <v>games</v>
      </c>
      <c r="R2244" t="str">
        <f t="shared" si="388"/>
        <v>tabletop games</v>
      </c>
      <c r="S2244">
        <f t="shared" si="389"/>
        <v>20</v>
      </c>
      <c r="T2244">
        <f t="shared" si="390"/>
        <v>6</v>
      </c>
      <c r="U2244">
        <f t="shared" si="391"/>
        <v>14</v>
      </c>
      <c r="V2244" s="12">
        <f t="shared" si="392"/>
        <v>41569.575613425928</v>
      </c>
      <c r="W2244" s="12">
        <f t="shared" si="393"/>
        <v>41605.126388888886</v>
      </c>
      <c r="X2244" s="17" t="str">
        <f t="shared" si="394"/>
        <v>October</v>
      </c>
      <c r="Y2244" t="str">
        <f t="shared" si="395"/>
        <v>2013</v>
      </c>
    </row>
    <row r="2245" spans="1:25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385"/>
        <v>930250</v>
      </c>
      <c r="P2245" s="8">
        <f t="shared" si="386"/>
        <v>4.5712530712530715</v>
      </c>
      <c r="Q2245" t="str">
        <f t="shared" si="387"/>
        <v>games</v>
      </c>
      <c r="R2245" t="str">
        <f t="shared" si="388"/>
        <v>tabletop games</v>
      </c>
      <c r="S2245">
        <f t="shared" si="389"/>
        <v>20</v>
      </c>
      <c r="T2245">
        <f t="shared" si="390"/>
        <v>6</v>
      </c>
      <c r="U2245">
        <f t="shared" si="391"/>
        <v>14</v>
      </c>
      <c r="V2245" s="12">
        <f t="shared" si="392"/>
        <v>42800.751041666663</v>
      </c>
      <c r="W2245" s="12">
        <f t="shared" si="393"/>
        <v>42807.125</v>
      </c>
      <c r="X2245" s="17" t="str">
        <f t="shared" si="394"/>
        <v>March</v>
      </c>
      <c r="Y2245" t="str">
        <f t="shared" si="395"/>
        <v>2017</v>
      </c>
    </row>
    <row r="2246" spans="1:25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385"/>
        <v>377.02</v>
      </c>
      <c r="P2246" s="8">
        <f t="shared" si="386"/>
        <v>65.00344827586207</v>
      </c>
      <c r="Q2246" t="str">
        <f t="shared" si="387"/>
        <v>games</v>
      </c>
      <c r="R2246" t="str">
        <f t="shared" si="388"/>
        <v>tabletop games</v>
      </c>
      <c r="S2246">
        <f t="shared" si="389"/>
        <v>20</v>
      </c>
      <c r="T2246">
        <f t="shared" si="390"/>
        <v>6</v>
      </c>
      <c r="U2246">
        <f t="shared" si="391"/>
        <v>14</v>
      </c>
      <c r="V2246" s="12">
        <f t="shared" si="392"/>
        <v>42647.818819444445</v>
      </c>
      <c r="W2246" s="12">
        <f t="shared" si="393"/>
        <v>42659.854166666672</v>
      </c>
      <c r="X2246" s="17" t="str">
        <f t="shared" si="394"/>
        <v>October</v>
      </c>
      <c r="Y2246" t="str">
        <f t="shared" si="395"/>
        <v>2016</v>
      </c>
    </row>
    <row r="2247" spans="1:25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385"/>
        <v>2647.0250000000001</v>
      </c>
      <c r="P2247" s="8">
        <f t="shared" si="386"/>
        <v>53.475252525252522</v>
      </c>
      <c r="Q2247" t="str">
        <f t="shared" si="387"/>
        <v>games</v>
      </c>
      <c r="R2247" t="str">
        <f t="shared" si="388"/>
        <v>tabletop games</v>
      </c>
      <c r="S2247">
        <f t="shared" si="389"/>
        <v>20</v>
      </c>
      <c r="T2247">
        <f t="shared" si="390"/>
        <v>6</v>
      </c>
      <c r="U2247">
        <f t="shared" si="391"/>
        <v>14</v>
      </c>
      <c r="V2247" s="12">
        <f t="shared" si="392"/>
        <v>41660.708530092597</v>
      </c>
      <c r="W2247" s="12">
        <f t="shared" si="393"/>
        <v>41691.75</v>
      </c>
      <c r="X2247" s="17" t="str">
        <f t="shared" si="394"/>
        <v>January</v>
      </c>
      <c r="Y2247" t="str">
        <f t="shared" si="395"/>
        <v>2014</v>
      </c>
    </row>
    <row r="2248" spans="1:25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385"/>
        <v>100.12</v>
      </c>
      <c r="P2248" s="8">
        <f t="shared" si="386"/>
        <v>43.912280701754383</v>
      </c>
      <c r="Q2248" t="str">
        <f t="shared" si="387"/>
        <v>games</v>
      </c>
      <c r="R2248" t="str">
        <f t="shared" si="388"/>
        <v>tabletop games</v>
      </c>
      <c r="S2248">
        <f t="shared" si="389"/>
        <v>20</v>
      </c>
      <c r="T2248">
        <f t="shared" si="390"/>
        <v>6</v>
      </c>
      <c r="U2248">
        <f t="shared" si="391"/>
        <v>14</v>
      </c>
      <c r="V2248" s="12">
        <f t="shared" si="392"/>
        <v>42221.79178240741</v>
      </c>
      <c r="W2248" s="12">
        <f t="shared" si="393"/>
        <v>42251.79178240741</v>
      </c>
      <c r="X2248" s="17" t="str">
        <f t="shared" si="394"/>
        <v>August</v>
      </c>
      <c r="Y2248" t="str">
        <f t="shared" si="395"/>
        <v>2015</v>
      </c>
    </row>
    <row r="2249" spans="1:25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385"/>
        <v>104.45405405405405</v>
      </c>
      <c r="P2249" s="8">
        <f t="shared" si="386"/>
        <v>50.852631578947367</v>
      </c>
      <c r="Q2249" t="str">
        <f t="shared" si="387"/>
        <v>games</v>
      </c>
      <c r="R2249" t="str">
        <f t="shared" si="388"/>
        <v>tabletop games</v>
      </c>
      <c r="S2249">
        <f t="shared" si="389"/>
        <v>20</v>
      </c>
      <c r="T2249">
        <f t="shared" si="390"/>
        <v>6</v>
      </c>
      <c r="U2249">
        <f t="shared" si="391"/>
        <v>14</v>
      </c>
      <c r="V2249" s="12">
        <f t="shared" si="392"/>
        <v>42200.666261574079</v>
      </c>
      <c r="W2249" s="12">
        <f t="shared" si="393"/>
        <v>42214.666261574079</v>
      </c>
      <c r="X2249" s="17" t="str">
        <f t="shared" si="394"/>
        <v>July</v>
      </c>
      <c r="Y2249" t="str">
        <f t="shared" si="395"/>
        <v>2015</v>
      </c>
    </row>
    <row r="2250" spans="1:25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385"/>
        <v>107.21428571428571</v>
      </c>
      <c r="P2250" s="8">
        <f t="shared" si="386"/>
        <v>58.6328125</v>
      </c>
      <c r="Q2250" t="str">
        <f t="shared" si="387"/>
        <v>games</v>
      </c>
      <c r="R2250" t="str">
        <f t="shared" si="388"/>
        <v>tabletop games</v>
      </c>
      <c r="S2250">
        <f t="shared" si="389"/>
        <v>20</v>
      </c>
      <c r="T2250">
        <f t="shared" si="390"/>
        <v>6</v>
      </c>
      <c r="U2250">
        <f t="shared" si="391"/>
        <v>14</v>
      </c>
      <c r="V2250" s="12">
        <f t="shared" si="392"/>
        <v>42688.875902777778</v>
      </c>
      <c r="W2250" s="12">
        <f t="shared" si="393"/>
        <v>42718.875902777778</v>
      </c>
      <c r="X2250" s="17" t="str">
        <f t="shared" si="394"/>
        <v>November</v>
      </c>
      <c r="Y2250" t="str">
        <f t="shared" si="395"/>
        <v>2016</v>
      </c>
    </row>
    <row r="2251" spans="1:25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385"/>
        <v>168.77142857142857</v>
      </c>
      <c r="P2251" s="8">
        <f t="shared" si="386"/>
        <v>32.81666666666667</v>
      </c>
      <c r="Q2251" t="str">
        <f t="shared" si="387"/>
        <v>games</v>
      </c>
      <c r="R2251" t="str">
        <f t="shared" si="388"/>
        <v>tabletop games</v>
      </c>
      <c r="S2251">
        <f t="shared" si="389"/>
        <v>20</v>
      </c>
      <c r="T2251">
        <f t="shared" si="390"/>
        <v>6</v>
      </c>
      <c r="U2251">
        <f t="shared" si="391"/>
        <v>14</v>
      </c>
      <c r="V2251" s="12">
        <f t="shared" si="392"/>
        <v>41336.703298611108</v>
      </c>
      <c r="W2251" s="12">
        <f t="shared" si="393"/>
        <v>41366.661631944444</v>
      </c>
      <c r="X2251" s="17" t="str">
        <f t="shared" si="394"/>
        <v>March</v>
      </c>
      <c r="Y2251" t="str">
        <f t="shared" si="395"/>
        <v>2013</v>
      </c>
    </row>
    <row r="2252" spans="1:25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385"/>
        <v>975.11200000000008</v>
      </c>
      <c r="P2252" s="8">
        <f t="shared" si="386"/>
        <v>426.93169877408059</v>
      </c>
      <c r="Q2252" t="str">
        <f t="shared" si="387"/>
        <v>games</v>
      </c>
      <c r="R2252" t="str">
        <f t="shared" si="388"/>
        <v>tabletop games</v>
      </c>
      <c r="S2252">
        <f t="shared" si="389"/>
        <v>20</v>
      </c>
      <c r="T2252">
        <f t="shared" si="390"/>
        <v>6</v>
      </c>
      <c r="U2252">
        <f t="shared" si="391"/>
        <v>14</v>
      </c>
      <c r="V2252" s="12">
        <f t="shared" si="392"/>
        <v>42677.005474537036</v>
      </c>
      <c r="W2252" s="12">
        <f t="shared" si="393"/>
        <v>42707.0471412037</v>
      </c>
      <c r="X2252" s="17" t="str">
        <f t="shared" si="394"/>
        <v>November</v>
      </c>
      <c r="Y2252" t="str">
        <f t="shared" si="395"/>
        <v>2016</v>
      </c>
    </row>
    <row r="2253" spans="1:25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385"/>
        <v>134.44929411764704</v>
      </c>
      <c r="P2253" s="8">
        <f t="shared" si="386"/>
        <v>23.808729166666669</v>
      </c>
      <c r="Q2253" t="str">
        <f t="shared" si="387"/>
        <v>games</v>
      </c>
      <c r="R2253" t="str">
        <f t="shared" si="388"/>
        <v>tabletop games</v>
      </c>
      <c r="S2253">
        <f t="shared" si="389"/>
        <v>20</v>
      </c>
      <c r="T2253">
        <f t="shared" si="390"/>
        <v>6</v>
      </c>
      <c r="U2253">
        <f t="shared" si="391"/>
        <v>14</v>
      </c>
      <c r="V2253" s="12">
        <f t="shared" si="392"/>
        <v>41846.34579861111</v>
      </c>
      <c r="W2253" s="12">
        <f t="shared" si="393"/>
        <v>41867.34579861111</v>
      </c>
      <c r="X2253" s="17" t="str">
        <f t="shared" si="394"/>
        <v>July</v>
      </c>
      <c r="Y2253" t="str">
        <f t="shared" si="395"/>
        <v>2014</v>
      </c>
    </row>
    <row r="2254" spans="1:25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385"/>
        <v>272.27777777777777</v>
      </c>
      <c r="P2254" s="8">
        <f t="shared" si="386"/>
        <v>98.413654618473899</v>
      </c>
      <c r="Q2254" t="str">
        <f t="shared" si="387"/>
        <v>games</v>
      </c>
      <c r="R2254" t="str">
        <f t="shared" si="388"/>
        <v>tabletop games</v>
      </c>
      <c r="S2254">
        <f t="shared" si="389"/>
        <v>20</v>
      </c>
      <c r="T2254">
        <f t="shared" si="390"/>
        <v>6</v>
      </c>
      <c r="U2254">
        <f t="shared" si="391"/>
        <v>14</v>
      </c>
      <c r="V2254" s="12">
        <f t="shared" si="392"/>
        <v>42573.327986111108</v>
      </c>
      <c r="W2254" s="12">
        <f t="shared" si="393"/>
        <v>42588.327986111108</v>
      </c>
      <c r="X2254" s="17" t="str">
        <f t="shared" si="394"/>
        <v>July</v>
      </c>
      <c r="Y2254" t="str">
        <f t="shared" si="395"/>
        <v>2016</v>
      </c>
    </row>
    <row r="2255" spans="1:25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385"/>
        <v>112.6875</v>
      </c>
      <c r="P2255" s="8">
        <f t="shared" si="386"/>
        <v>107.32142857142857</v>
      </c>
      <c r="Q2255" t="str">
        <f t="shared" si="387"/>
        <v>games</v>
      </c>
      <c r="R2255" t="str">
        <f t="shared" si="388"/>
        <v>tabletop games</v>
      </c>
      <c r="S2255">
        <f t="shared" si="389"/>
        <v>20</v>
      </c>
      <c r="T2255">
        <f t="shared" si="390"/>
        <v>6</v>
      </c>
      <c r="U2255">
        <f t="shared" si="391"/>
        <v>14</v>
      </c>
      <c r="V2255" s="12">
        <f t="shared" si="392"/>
        <v>42296.631331018521</v>
      </c>
      <c r="W2255" s="12">
        <f t="shared" si="393"/>
        <v>42326.672997685186</v>
      </c>
      <c r="X2255" s="17" t="str">
        <f t="shared" si="394"/>
        <v>October</v>
      </c>
      <c r="Y2255" t="str">
        <f t="shared" si="395"/>
        <v>2015</v>
      </c>
    </row>
    <row r="2256" spans="1:25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385"/>
        <v>459.8</v>
      </c>
      <c r="P2256" s="8">
        <f t="shared" si="386"/>
        <v>11.67005076142132</v>
      </c>
      <c r="Q2256" t="str">
        <f t="shared" si="387"/>
        <v>games</v>
      </c>
      <c r="R2256" t="str">
        <f t="shared" si="388"/>
        <v>tabletop games</v>
      </c>
      <c r="S2256">
        <f t="shared" si="389"/>
        <v>20</v>
      </c>
      <c r="T2256">
        <f t="shared" si="390"/>
        <v>6</v>
      </c>
      <c r="U2256">
        <f t="shared" si="391"/>
        <v>14</v>
      </c>
      <c r="V2256" s="12">
        <f t="shared" si="392"/>
        <v>42752.647777777776</v>
      </c>
      <c r="W2256" s="12">
        <f t="shared" si="393"/>
        <v>42759.647777777776</v>
      </c>
      <c r="X2256" s="17" t="str">
        <f t="shared" si="394"/>
        <v>January</v>
      </c>
      <c r="Y2256" t="str">
        <f t="shared" si="395"/>
        <v>2017</v>
      </c>
    </row>
    <row r="2257" spans="1:25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385"/>
        <v>286.65822784810126</v>
      </c>
      <c r="P2257" s="8">
        <f t="shared" si="386"/>
        <v>41.782287822878232</v>
      </c>
      <c r="Q2257" t="str">
        <f t="shared" si="387"/>
        <v>games</v>
      </c>
      <c r="R2257" t="str">
        <f t="shared" si="388"/>
        <v>tabletop games</v>
      </c>
      <c r="S2257">
        <f t="shared" si="389"/>
        <v>20</v>
      </c>
      <c r="T2257">
        <f t="shared" si="390"/>
        <v>6</v>
      </c>
      <c r="U2257">
        <f t="shared" si="391"/>
        <v>14</v>
      </c>
      <c r="V2257" s="12">
        <f t="shared" si="392"/>
        <v>42467.951979166668</v>
      </c>
      <c r="W2257" s="12">
        <f t="shared" si="393"/>
        <v>42497.951979166668</v>
      </c>
      <c r="X2257" s="17" t="str">
        <f t="shared" si="394"/>
        <v>April</v>
      </c>
      <c r="Y2257" t="str">
        <f t="shared" si="395"/>
        <v>2016</v>
      </c>
    </row>
    <row r="2258" spans="1:25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385"/>
        <v>222.70833333333334</v>
      </c>
      <c r="P2258" s="8">
        <f t="shared" si="386"/>
        <v>21.38</v>
      </c>
      <c r="Q2258" t="str">
        <f t="shared" si="387"/>
        <v>games</v>
      </c>
      <c r="R2258" t="str">
        <f t="shared" si="388"/>
        <v>tabletop games</v>
      </c>
      <c r="S2258">
        <f t="shared" si="389"/>
        <v>20</v>
      </c>
      <c r="T2258">
        <f t="shared" si="390"/>
        <v>6</v>
      </c>
      <c r="U2258">
        <f t="shared" si="391"/>
        <v>14</v>
      </c>
      <c r="V2258" s="12">
        <f t="shared" si="392"/>
        <v>42682.451921296291</v>
      </c>
      <c r="W2258" s="12">
        <f t="shared" si="393"/>
        <v>42696.451921296291</v>
      </c>
      <c r="X2258" s="17" t="str">
        <f t="shared" si="394"/>
        <v>November</v>
      </c>
      <c r="Y2258" t="str">
        <f t="shared" si="395"/>
        <v>2016</v>
      </c>
    </row>
    <row r="2259" spans="1:25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385"/>
        <v>636.14</v>
      </c>
      <c r="P2259" s="8">
        <f t="shared" si="386"/>
        <v>94.103550295857985</v>
      </c>
      <c r="Q2259" t="str">
        <f t="shared" si="387"/>
        <v>games</v>
      </c>
      <c r="R2259" t="str">
        <f t="shared" si="388"/>
        <v>tabletop games</v>
      </c>
      <c r="S2259">
        <f t="shared" si="389"/>
        <v>20</v>
      </c>
      <c r="T2259">
        <f t="shared" si="390"/>
        <v>6</v>
      </c>
      <c r="U2259">
        <f t="shared" si="391"/>
        <v>14</v>
      </c>
      <c r="V2259" s="12">
        <f t="shared" si="392"/>
        <v>42505.936678240745</v>
      </c>
      <c r="W2259" s="12">
        <f t="shared" si="393"/>
        <v>42540.958333333328</v>
      </c>
      <c r="X2259" s="17" t="str">
        <f t="shared" si="394"/>
        <v>May</v>
      </c>
      <c r="Y2259" t="str">
        <f t="shared" si="395"/>
        <v>2016</v>
      </c>
    </row>
    <row r="2260" spans="1:25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385"/>
        <v>146.5</v>
      </c>
      <c r="P2260" s="8">
        <f t="shared" si="386"/>
        <v>15.721951219512196</v>
      </c>
      <c r="Q2260" t="str">
        <f t="shared" si="387"/>
        <v>games</v>
      </c>
      <c r="R2260" t="str">
        <f t="shared" si="388"/>
        <v>tabletop games</v>
      </c>
      <c r="S2260">
        <f t="shared" si="389"/>
        <v>20</v>
      </c>
      <c r="T2260">
        <f t="shared" si="390"/>
        <v>6</v>
      </c>
      <c r="U2260">
        <f t="shared" si="391"/>
        <v>14</v>
      </c>
      <c r="V2260" s="12">
        <f t="shared" si="392"/>
        <v>42136.75100694444</v>
      </c>
      <c r="W2260" s="12">
        <f t="shared" si="393"/>
        <v>42166.75100694444</v>
      </c>
      <c r="X2260" s="17" t="str">
        <f t="shared" si="394"/>
        <v>May</v>
      </c>
      <c r="Y2260" t="str">
        <f t="shared" si="395"/>
        <v>2015</v>
      </c>
    </row>
    <row r="2261" spans="1:25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385"/>
        <v>1867.1</v>
      </c>
      <c r="P2261" s="8">
        <f t="shared" si="386"/>
        <v>90.635922330097088</v>
      </c>
      <c r="Q2261" t="str">
        <f t="shared" si="387"/>
        <v>games</v>
      </c>
      <c r="R2261" t="str">
        <f t="shared" si="388"/>
        <v>tabletop games</v>
      </c>
      <c r="S2261">
        <f t="shared" si="389"/>
        <v>20</v>
      </c>
      <c r="T2261">
        <f t="shared" si="390"/>
        <v>6</v>
      </c>
      <c r="U2261">
        <f t="shared" si="391"/>
        <v>14</v>
      </c>
      <c r="V2261" s="12">
        <f t="shared" si="392"/>
        <v>42702.804814814815</v>
      </c>
      <c r="W2261" s="12">
        <f t="shared" si="393"/>
        <v>42712.804814814815</v>
      </c>
      <c r="X2261" s="17" t="str">
        <f t="shared" si="394"/>
        <v>November</v>
      </c>
      <c r="Y2261" t="str">
        <f t="shared" si="395"/>
        <v>2016</v>
      </c>
    </row>
    <row r="2262" spans="1:25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385"/>
        <v>326.92</v>
      </c>
      <c r="P2262" s="8">
        <f t="shared" si="386"/>
        <v>97.297619047619051</v>
      </c>
      <c r="Q2262" t="str">
        <f t="shared" si="387"/>
        <v>games</v>
      </c>
      <c r="R2262" t="str">
        <f t="shared" si="388"/>
        <v>tabletop games</v>
      </c>
      <c r="S2262">
        <f t="shared" si="389"/>
        <v>20</v>
      </c>
      <c r="T2262">
        <f t="shared" si="390"/>
        <v>6</v>
      </c>
      <c r="U2262">
        <f t="shared" si="391"/>
        <v>14</v>
      </c>
      <c r="V2262" s="12">
        <f t="shared" si="392"/>
        <v>41695.016782407409</v>
      </c>
      <c r="W2262" s="12">
        <f t="shared" si="393"/>
        <v>41724.975115740745</v>
      </c>
      <c r="X2262" s="17" t="str">
        <f t="shared" si="394"/>
        <v>February</v>
      </c>
      <c r="Y2262" t="str">
        <f t="shared" si="395"/>
        <v>2014</v>
      </c>
    </row>
    <row r="2263" spans="1:25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385"/>
        <v>779.5</v>
      </c>
      <c r="P2263" s="8">
        <f t="shared" si="386"/>
        <v>37.11904761904762</v>
      </c>
      <c r="Q2263" t="str">
        <f t="shared" si="387"/>
        <v>games</v>
      </c>
      <c r="R2263" t="str">
        <f t="shared" si="388"/>
        <v>tabletop games</v>
      </c>
      <c r="S2263">
        <f t="shared" si="389"/>
        <v>20</v>
      </c>
      <c r="T2263">
        <f t="shared" si="390"/>
        <v>6</v>
      </c>
      <c r="U2263">
        <f t="shared" si="391"/>
        <v>14</v>
      </c>
      <c r="V2263" s="12">
        <f t="shared" si="392"/>
        <v>42759.724768518514</v>
      </c>
      <c r="W2263" s="12">
        <f t="shared" si="393"/>
        <v>42780.724768518514</v>
      </c>
      <c r="X2263" s="17" t="str">
        <f t="shared" si="394"/>
        <v>January</v>
      </c>
      <c r="Y2263" t="str">
        <f t="shared" si="395"/>
        <v>2017</v>
      </c>
    </row>
    <row r="2264" spans="1:25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385"/>
        <v>154.15151515151516</v>
      </c>
      <c r="P2264" s="8">
        <f t="shared" si="386"/>
        <v>28.104972375690608</v>
      </c>
      <c r="Q2264" t="str">
        <f t="shared" si="387"/>
        <v>games</v>
      </c>
      <c r="R2264" t="str">
        <f t="shared" si="388"/>
        <v>tabletop games</v>
      </c>
      <c r="S2264">
        <f t="shared" si="389"/>
        <v>20</v>
      </c>
      <c r="T2264">
        <f t="shared" si="390"/>
        <v>6</v>
      </c>
      <c r="U2264">
        <f t="shared" si="391"/>
        <v>14</v>
      </c>
      <c r="V2264" s="12">
        <f t="shared" si="392"/>
        <v>41926.585162037038</v>
      </c>
      <c r="W2264" s="12">
        <f t="shared" si="393"/>
        <v>41961</v>
      </c>
      <c r="X2264" s="17" t="str">
        <f t="shared" si="394"/>
        <v>October</v>
      </c>
      <c r="Y2264" t="str">
        <f t="shared" si="395"/>
        <v>2014</v>
      </c>
    </row>
    <row r="2265" spans="1:25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385"/>
        <v>115.54666666666667</v>
      </c>
      <c r="P2265" s="8">
        <f t="shared" si="386"/>
        <v>144.43333333333334</v>
      </c>
      <c r="Q2265" t="str">
        <f t="shared" si="387"/>
        <v>games</v>
      </c>
      <c r="R2265" t="str">
        <f t="shared" si="388"/>
        <v>tabletop games</v>
      </c>
      <c r="S2265">
        <f t="shared" si="389"/>
        <v>20</v>
      </c>
      <c r="T2265">
        <f t="shared" si="390"/>
        <v>6</v>
      </c>
      <c r="U2265">
        <f t="shared" si="391"/>
        <v>14</v>
      </c>
      <c r="V2265" s="12">
        <f t="shared" si="392"/>
        <v>42014.832326388889</v>
      </c>
      <c r="W2265" s="12">
        <f t="shared" si="393"/>
        <v>42035.832326388889</v>
      </c>
      <c r="X2265" s="17" t="str">
        <f t="shared" si="394"/>
        <v>January</v>
      </c>
      <c r="Y2265" t="str">
        <f t="shared" si="395"/>
        <v>2015</v>
      </c>
    </row>
    <row r="2266" spans="1:25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385"/>
        <v>180.03333333333333</v>
      </c>
      <c r="P2266" s="8">
        <f t="shared" si="386"/>
        <v>24.274157303370785</v>
      </c>
      <c r="Q2266" t="str">
        <f t="shared" si="387"/>
        <v>games</v>
      </c>
      <c r="R2266" t="str">
        <f t="shared" si="388"/>
        <v>tabletop games</v>
      </c>
      <c r="S2266">
        <f t="shared" si="389"/>
        <v>20</v>
      </c>
      <c r="T2266">
        <f t="shared" si="390"/>
        <v>6</v>
      </c>
      <c r="U2266">
        <f t="shared" si="391"/>
        <v>14</v>
      </c>
      <c r="V2266" s="12">
        <f t="shared" si="392"/>
        <v>42496.582337962958</v>
      </c>
      <c r="W2266" s="12">
        <f t="shared" si="393"/>
        <v>42513.125</v>
      </c>
      <c r="X2266" s="17" t="str">
        <f t="shared" si="394"/>
        <v>May</v>
      </c>
      <c r="Y2266" t="str">
        <f t="shared" si="395"/>
        <v>2016</v>
      </c>
    </row>
    <row r="2267" spans="1:25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385"/>
        <v>298.5</v>
      </c>
      <c r="P2267" s="8">
        <f t="shared" si="386"/>
        <v>35.117647058823529</v>
      </c>
      <c r="Q2267" t="str">
        <f t="shared" si="387"/>
        <v>games</v>
      </c>
      <c r="R2267" t="str">
        <f t="shared" si="388"/>
        <v>tabletop games</v>
      </c>
      <c r="S2267">
        <f t="shared" si="389"/>
        <v>20</v>
      </c>
      <c r="T2267">
        <f t="shared" si="390"/>
        <v>6</v>
      </c>
      <c r="U2267">
        <f t="shared" si="391"/>
        <v>14</v>
      </c>
      <c r="V2267" s="12">
        <f t="shared" si="392"/>
        <v>42689.853090277778</v>
      </c>
      <c r="W2267" s="12">
        <f t="shared" si="393"/>
        <v>42696.853090277778</v>
      </c>
      <c r="X2267" s="17" t="str">
        <f t="shared" si="394"/>
        <v>November</v>
      </c>
      <c r="Y2267" t="str">
        <f t="shared" si="395"/>
        <v>2016</v>
      </c>
    </row>
    <row r="2268" spans="1:25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385"/>
        <v>320.26666666666665</v>
      </c>
      <c r="P2268" s="8">
        <f t="shared" si="386"/>
        <v>24.762886597938145</v>
      </c>
      <c r="Q2268" t="str">
        <f t="shared" si="387"/>
        <v>games</v>
      </c>
      <c r="R2268" t="str">
        <f t="shared" si="388"/>
        <v>tabletop games</v>
      </c>
      <c r="S2268">
        <f t="shared" si="389"/>
        <v>20</v>
      </c>
      <c r="T2268">
        <f t="shared" si="390"/>
        <v>6</v>
      </c>
      <c r="U2268">
        <f t="shared" si="391"/>
        <v>14</v>
      </c>
      <c r="V2268" s="12">
        <f t="shared" si="392"/>
        <v>42469.874907407408</v>
      </c>
      <c r="W2268" s="12">
        <f t="shared" si="393"/>
        <v>42487.083333333328</v>
      </c>
      <c r="X2268" s="17" t="str">
        <f t="shared" si="394"/>
        <v>April</v>
      </c>
      <c r="Y2268" t="str">
        <f t="shared" si="395"/>
        <v>2016</v>
      </c>
    </row>
    <row r="2269" spans="1:25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385"/>
        <v>380.52499999999998</v>
      </c>
      <c r="P2269" s="8">
        <f t="shared" si="386"/>
        <v>188.37871287128712</v>
      </c>
      <c r="Q2269" t="str">
        <f t="shared" si="387"/>
        <v>games</v>
      </c>
      <c r="R2269" t="str">
        <f t="shared" si="388"/>
        <v>tabletop games</v>
      </c>
      <c r="S2269">
        <f t="shared" si="389"/>
        <v>20</v>
      </c>
      <c r="T2269">
        <f t="shared" si="390"/>
        <v>6</v>
      </c>
      <c r="U2269">
        <f t="shared" si="391"/>
        <v>14</v>
      </c>
      <c r="V2269" s="12">
        <f t="shared" si="392"/>
        <v>41968.829826388886</v>
      </c>
      <c r="W2269" s="12">
        <f t="shared" si="393"/>
        <v>41994.041666666672</v>
      </c>
      <c r="X2269" s="17" t="str">
        <f t="shared" si="394"/>
        <v>November</v>
      </c>
      <c r="Y2269" t="str">
        <f t="shared" si="395"/>
        <v>2014</v>
      </c>
    </row>
    <row r="2270" spans="1:25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385"/>
        <v>102.60000000000001</v>
      </c>
      <c r="P2270" s="8">
        <f t="shared" si="386"/>
        <v>148.08247422680412</v>
      </c>
      <c r="Q2270" t="str">
        <f t="shared" si="387"/>
        <v>games</v>
      </c>
      <c r="R2270" t="str">
        <f t="shared" si="388"/>
        <v>tabletop games</v>
      </c>
      <c r="S2270">
        <f t="shared" si="389"/>
        <v>20</v>
      </c>
      <c r="T2270">
        <f t="shared" si="390"/>
        <v>6</v>
      </c>
      <c r="U2270">
        <f t="shared" si="391"/>
        <v>14</v>
      </c>
      <c r="V2270" s="12">
        <f t="shared" si="392"/>
        <v>42776.082349537035</v>
      </c>
      <c r="W2270" s="12">
        <f t="shared" si="393"/>
        <v>42806.082349537035</v>
      </c>
      <c r="X2270" s="17" t="str">
        <f t="shared" si="394"/>
        <v>February</v>
      </c>
      <c r="Y2270" t="str">
        <f t="shared" si="395"/>
        <v>2017</v>
      </c>
    </row>
    <row r="2271" spans="1:25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385"/>
        <v>1801.64</v>
      </c>
      <c r="P2271" s="8">
        <f t="shared" si="386"/>
        <v>49.934589800443462</v>
      </c>
      <c r="Q2271" t="str">
        <f t="shared" si="387"/>
        <v>games</v>
      </c>
      <c r="R2271" t="str">
        <f t="shared" si="388"/>
        <v>tabletop games</v>
      </c>
      <c r="S2271">
        <f t="shared" si="389"/>
        <v>20</v>
      </c>
      <c r="T2271">
        <f t="shared" si="390"/>
        <v>6</v>
      </c>
      <c r="U2271">
        <f t="shared" si="391"/>
        <v>14</v>
      </c>
      <c r="V2271" s="12">
        <f t="shared" si="392"/>
        <v>42776.704432870371</v>
      </c>
      <c r="W2271" s="12">
        <f t="shared" si="393"/>
        <v>42801.208333333328</v>
      </c>
      <c r="X2271" s="17" t="str">
        <f t="shared" si="394"/>
        <v>February</v>
      </c>
      <c r="Y2271" t="str">
        <f t="shared" si="395"/>
        <v>2017</v>
      </c>
    </row>
    <row r="2272" spans="1:25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385"/>
        <v>720.24800000000005</v>
      </c>
      <c r="P2272" s="8">
        <f t="shared" si="386"/>
        <v>107.82155688622754</v>
      </c>
      <c r="Q2272" t="str">
        <f t="shared" si="387"/>
        <v>games</v>
      </c>
      <c r="R2272" t="str">
        <f t="shared" si="388"/>
        <v>tabletop games</v>
      </c>
      <c r="S2272">
        <f t="shared" si="389"/>
        <v>20</v>
      </c>
      <c r="T2272">
        <f t="shared" si="390"/>
        <v>6</v>
      </c>
      <c r="U2272">
        <f t="shared" si="391"/>
        <v>14</v>
      </c>
      <c r="V2272" s="12">
        <f t="shared" si="392"/>
        <v>42725.869363425925</v>
      </c>
      <c r="W2272" s="12">
        <f t="shared" si="393"/>
        <v>42745.915972222225</v>
      </c>
      <c r="X2272" s="17" t="str">
        <f t="shared" si="394"/>
        <v>December</v>
      </c>
      <c r="Y2272" t="str">
        <f t="shared" si="395"/>
        <v>2016</v>
      </c>
    </row>
    <row r="2273" spans="1:25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385"/>
        <v>283.09000000000003</v>
      </c>
      <c r="P2273" s="8">
        <f t="shared" si="386"/>
        <v>42.63403614457831</v>
      </c>
      <c r="Q2273" t="str">
        <f t="shared" si="387"/>
        <v>games</v>
      </c>
      <c r="R2273" t="str">
        <f t="shared" si="388"/>
        <v>tabletop games</v>
      </c>
      <c r="S2273">
        <f t="shared" si="389"/>
        <v>20</v>
      </c>
      <c r="T2273">
        <f t="shared" si="390"/>
        <v>6</v>
      </c>
      <c r="U2273">
        <f t="shared" si="391"/>
        <v>14</v>
      </c>
      <c r="V2273" s="12">
        <f t="shared" si="392"/>
        <v>42684.000046296293</v>
      </c>
      <c r="W2273" s="12">
        <f t="shared" si="393"/>
        <v>42714.000046296293</v>
      </c>
      <c r="X2273" s="17" t="str">
        <f t="shared" si="394"/>
        <v>November</v>
      </c>
      <c r="Y2273" t="str">
        <f t="shared" si="395"/>
        <v>2016</v>
      </c>
    </row>
    <row r="2274" spans="1:25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385"/>
        <v>1356.6000000000001</v>
      </c>
      <c r="P2274" s="8">
        <f t="shared" si="386"/>
        <v>14.370762711864407</v>
      </c>
      <c r="Q2274" t="str">
        <f t="shared" si="387"/>
        <v>games</v>
      </c>
      <c r="R2274" t="str">
        <f t="shared" si="388"/>
        <v>tabletop games</v>
      </c>
      <c r="S2274">
        <f t="shared" si="389"/>
        <v>20</v>
      </c>
      <c r="T2274">
        <f t="shared" si="390"/>
        <v>6</v>
      </c>
      <c r="U2274">
        <f t="shared" si="391"/>
        <v>14</v>
      </c>
      <c r="V2274" s="12">
        <f t="shared" si="392"/>
        <v>42315.699490740735</v>
      </c>
      <c r="W2274" s="12">
        <f t="shared" si="393"/>
        <v>42345.699490740735</v>
      </c>
      <c r="X2274" s="17" t="str">
        <f t="shared" si="394"/>
        <v>November</v>
      </c>
      <c r="Y2274" t="str">
        <f t="shared" si="395"/>
        <v>2015</v>
      </c>
    </row>
    <row r="2275" spans="1:25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385"/>
        <v>220.35999999999999</v>
      </c>
      <c r="P2275" s="8">
        <f t="shared" si="386"/>
        <v>37.476190476190474</v>
      </c>
      <c r="Q2275" t="str">
        <f t="shared" si="387"/>
        <v>games</v>
      </c>
      <c r="R2275" t="str">
        <f t="shared" si="388"/>
        <v>tabletop games</v>
      </c>
      <c r="S2275">
        <f t="shared" si="389"/>
        <v>20</v>
      </c>
      <c r="T2275">
        <f t="shared" si="390"/>
        <v>6</v>
      </c>
      <c r="U2275">
        <f t="shared" si="391"/>
        <v>14</v>
      </c>
      <c r="V2275" s="12">
        <f t="shared" si="392"/>
        <v>42781.549097222218</v>
      </c>
      <c r="W2275" s="12">
        <f t="shared" si="393"/>
        <v>42806.507430555561</v>
      </c>
      <c r="X2275" s="17" t="str">
        <f t="shared" si="394"/>
        <v>February</v>
      </c>
      <c r="Y2275" t="str">
        <f t="shared" si="395"/>
        <v>2017</v>
      </c>
    </row>
    <row r="2276" spans="1:25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385"/>
        <v>119.6</v>
      </c>
      <c r="P2276" s="8">
        <f t="shared" si="386"/>
        <v>30.202020202020201</v>
      </c>
      <c r="Q2276" t="str">
        <f t="shared" si="387"/>
        <v>games</v>
      </c>
      <c r="R2276" t="str">
        <f t="shared" si="388"/>
        <v>tabletop games</v>
      </c>
      <c r="S2276">
        <f t="shared" si="389"/>
        <v>20</v>
      </c>
      <c r="T2276">
        <f t="shared" si="390"/>
        <v>6</v>
      </c>
      <c r="U2276">
        <f t="shared" si="391"/>
        <v>14</v>
      </c>
      <c r="V2276" s="12">
        <f t="shared" si="392"/>
        <v>41663.500659722224</v>
      </c>
      <c r="W2276" s="12">
        <f t="shared" si="393"/>
        <v>41693.500659722224</v>
      </c>
      <c r="X2276" s="17" t="str">
        <f t="shared" si="394"/>
        <v>January</v>
      </c>
      <c r="Y2276" t="str">
        <f t="shared" si="395"/>
        <v>2014</v>
      </c>
    </row>
    <row r="2277" spans="1:25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385"/>
        <v>407.76923076923077</v>
      </c>
      <c r="P2277" s="8">
        <f t="shared" si="386"/>
        <v>33.550632911392405</v>
      </c>
      <c r="Q2277" t="str">
        <f t="shared" si="387"/>
        <v>games</v>
      </c>
      <c r="R2277" t="str">
        <f t="shared" si="388"/>
        <v>tabletop games</v>
      </c>
      <c r="S2277">
        <f t="shared" si="389"/>
        <v>20</v>
      </c>
      <c r="T2277">
        <f t="shared" si="390"/>
        <v>6</v>
      </c>
      <c r="U2277">
        <f t="shared" si="391"/>
        <v>14</v>
      </c>
      <c r="V2277" s="12">
        <f t="shared" si="392"/>
        <v>41965.616655092599</v>
      </c>
      <c r="W2277" s="12">
        <f t="shared" si="393"/>
        <v>41995.616655092599</v>
      </c>
      <c r="X2277" s="17" t="str">
        <f t="shared" si="394"/>
        <v>November</v>
      </c>
      <c r="Y2277" t="str">
        <f t="shared" si="395"/>
        <v>2014</v>
      </c>
    </row>
    <row r="2278" spans="1:25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385"/>
        <v>105.81826105905425</v>
      </c>
      <c r="P2278" s="8">
        <f t="shared" si="386"/>
        <v>64.74666666666667</v>
      </c>
      <c r="Q2278" t="str">
        <f t="shared" si="387"/>
        <v>games</v>
      </c>
      <c r="R2278" t="str">
        <f t="shared" si="388"/>
        <v>tabletop games</v>
      </c>
      <c r="S2278">
        <f t="shared" si="389"/>
        <v>20</v>
      </c>
      <c r="T2278">
        <f t="shared" si="390"/>
        <v>6</v>
      </c>
      <c r="U2278">
        <f t="shared" si="391"/>
        <v>14</v>
      </c>
      <c r="V2278" s="12">
        <f t="shared" si="392"/>
        <v>41614.651493055557</v>
      </c>
      <c r="W2278" s="12">
        <f t="shared" si="393"/>
        <v>41644.651493055557</v>
      </c>
      <c r="X2278" s="17" t="str">
        <f t="shared" si="394"/>
        <v>December</v>
      </c>
      <c r="Y2278" t="str">
        <f t="shared" si="395"/>
        <v>2013</v>
      </c>
    </row>
    <row r="2279" spans="1:25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385"/>
        <v>141.08235294117648</v>
      </c>
      <c r="P2279" s="8">
        <f t="shared" si="386"/>
        <v>57.932367149758456</v>
      </c>
      <c r="Q2279" t="str">
        <f t="shared" si="387"/>
        <v>games</v>
      </c>
      <c r="R2279" t="str">
        <f t="shared" si="388"/>
        <v>tabletop games</v>
      </c>
      <c r="S2279">
        <f t="shared" si="389"/>
        <v>20</v>
      </c>
      <c r="T2279">
        <f t="shared" si="390"/>
        <v>6</v>
      </c>
      <c r="U2279">
        <f t="shared" si="391"/>
        <v>14</v>
      </c>
      <c r="V2279" s="12">
        <f t="shared" si="392"/>
        <v>40936.678506944445</v>
      </c>
      <c r="W2279" s="12">
        <f t="shared" si="393"/>
        <v>40966.678506944445</v>
      </c>
      <c r="X2279" s="17" t="str">
        <f t="shared" si="394"/>
        <v>January</v>
      </c>
      <c r="Y2279" t="str">
        <f t="shared" si="395"/>
        <v>2012</v>
      </c>
    </row>
    <row r="2280" spans="1:25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385"/>
        <v>270.7</v>
      </c>
      <c r="P2280" s="8">
        <f t="shared" si="386"/>
        <v>53.078431372549019</v>
      </c>
      <c r="Q2280" t="str">
        <f t="shared" si="387"/>
        <v>games</v>
      </c>
      <c r="R2280" t="str">
        <f t="shared" si="388"/>
        <v>tabletop games</v>
      </c>
      <c r="S2280">
        <f t="shared" si="389"/>
        <v>20</v>
      </c>
      <c r="T2280">
        <f t="shared" si="390"/>
        <v>6</v>
      </c>
      <c r="U2280">
        <f t="shared" si="391"/>
        <v>14</v>
      </c>
      <c r="V2280" s="12">
        <f t="shared" si="392"/>
        <v>42338.709108796291</v>
      </c>
      <c r="W2280" s="12">
        <f t="shared" si="393"/>
        <v>42372.957638888889</v>
      </c>
      <c r="X2280" s="17" t="str">
        <f t="shared" si="394"/>
        <v>November</v>
      </c>
      <c r="Y2280" t="str">
        <f t="shared" si="395"/>
        <v>2015</v>
      </c>
    </row>
    <row r="2281" spans="1:25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385"/>
        <v>153.80000000000001</v>
      </c>
      <c r="P2281" s="8">
        <f t="shared" si="386"/>
        <v>48.0625</v>
      </c>
      <c r="Q2281" t="str">
        <f t="shared" si="387"/>
        <v>games</v>
      </c>
      <c r="R2281" t="str">
        <f t="shared" si="388"/>
        <v>tabletop games</v>
      </c>
      <c r="S2281">
        <f t="shared" si="389"/>
        <v>20</v>
      </c>
      <c r="T2281">
        <f t="shared" si="390"/>
        <v>6</v>
      </c>
      <c r="U2281">
        <f t="shared" si="391"/>
        <v>14</v>
      </c>
      <c r="V2281" s="12">
        <f t="shared" si="392"/>
        <v>42020.806701388887</v>
      </c>
      <c r="W2281" s="12">
        <f t="shared" si="393"/>
        <v>42039.166666666672</v>
      </c>
      <c r="X2281" s="17" t="str">
        <f t="shared" si="394"/>
        <v>January</v>
      </c>
      <c r="Y2281" t="str">
        <f t="shared" si="395"/>
        <v>2015</v>
      </c>
    </row>
    <row r="2282" spans="1:25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385"/>
        <v>403.57653061224488</v>
      </c>
      <c r="P2282" s="8">
        <f t="shared" si="386"/>
        <v>82.396874999999994</v>
      </c>
      <c r="Q2282" t="str">
        <f t="shared" si="387"/>
        <v>games</v>
      </c>
      <c r="R2282" t="str">
        <f t="shared" si="388"/>
        <v>tabletop games</v>
      </c>
      <c r="S2282">
        <f t="shared" si="389"/>
        <v>20</v>
      </c>
      <c r="T2282">
        <f t="shared" si="390"/>
        <v>6</v>
      </c>
      <c r="U2282">
        <f t="shared" si="391"/>
        <v>14</v>
      </c>
      <c r="V2282" s="12">
        <f t="shared" si="392"/>
        <v>42234.624895833331</v>
      </c>
      <c r="W2282" s="12">
        <f t="shared" si="393"/>
        <v>42264.624895833331</v>
      </c>
      <c r="X2282" s="17" t="str">
        <f t="shared" si="394"/>
        <v>August</v>
      </c>
      <c r="Y2282" t="str">
        <f t="shared" si="395"/>
        <v>2015</v>
      </c>
    </row>
    <row r="2283" spans="1:25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385"/>
        <v>185</v>
      </c>
      <c r="P2283" s="8">
        <f t="shared" si="386"/>
        <v>50.454545454545453</v>
      </c>
      <c r="Q2283" t="str">
        <f t="shared" si="387"/>
        <v>music</v>
      </c>
      <c r="R2283" t="str">
        <f t="shared" si="388"/>
        <v>rock</v>
      </c>
      <c r="S2283">
        <f t="shared" si="389"/>
        <v>10</v>
      </c>
      <c r="T2283">
        <f t="shared" si="390"/>
        <v>6</v>
      </c>
      <c r="U2283">
        <f t="shared" si="391"/>
        <v>4</v>
      </c>
      <c r="V2283" s="12">
        <f t="shared" si="392"/>
        <v>40687.285844907405</v>
      </c>
      <c r="W2283" s="12">
        <f t="shared" si="393"/>
        <v>40749.284722222219</v>
      </c>
      <c r="X2283" s="17" t="str">
        <f t="shared" si="394"/>
        <v>May</v>
      </c>
      <c r="Y2283" t="str">
        <f t="shared" si="395"/>
        <v>2011</v>
      </c>
    </row>
    <row r="2284" spans="1:25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385"/>
        <v>185.33333333333331</v>
      </c>
      <c r="P2284" s="8">
        <f t="shared" si="386"/>
        <v>115.83333333333333</v>
      </c>
      <c r="Q2284" t="str">
        <f t="shared" si="387"/>
        <v>music</v>
      </c>
      <c r="R2284" t="str">
        <f t="shared" si="388"/>
        <v>rock</v>
      </c>
      <c r="S2284">
        <f t="shared" si="389"/>
        <v>10</v>
      </c>
      <c r="T2284">
        <f t="shared" si="390"/>
        <v>6</v>
      </c>
      <c r="U2284">
        <f t="shared" si="391"/>
        <v>4</v>
      </c>
      <c r="V2284" s="12">
        <f t="shared" si="392"/>
        <v>42323.17460648148</v>
      </c>
      <c r="W2284" s="12">
        <f t="shared" si="393"/>
        <v>42383.17460648148</v>
      </c>
      <c r="X2284" s="17" t="str">
        <f t="shared" si="394"/>
        <v>November</v>
      </c>
      <c r="Y2284" t="str">
        <f t="shared" si="395"/>
        <v>2015</v>
      </c>
    </row>
    <row r="2285" spans="1:25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385"/>
        <v>100.85533333333332</v>
      </c>
      <c r="P2285" s="8">
        <f t="shared" si="386"/>
        <v>63.03458333333333</v>
      </c>
      <c r="Q2285" t="str">
        <f t="shared" si="387"/>
        <v>music</v>
      </c>
      <c r="R2285" t="str">
        <f t="shared" si="388"/>
        <v>rock</v>
      </c>
      <c r="S2285">
        <f t="shared" si="389"/>
        <v>10</v>
      </c>
      <c r="T2285">
        <f t="shared" si="390"/>
        <v>6</v>
      </c>
      <c r="U2285">
        <f t="shared" si="391"/>
        <v>4</v>
      </c>
      <c r="V2285" s="12">
        <f t="shared" si="392"/>
        <v>40978.125046296293</v>
      </c>
      <c r="W2285" s="12">
        <f t="shared" si="393"/>
        <v>41038.083379629628</v>
      </c>
      <c r="X2285" s="17" t="str">
        <f t="shared" si="394"/>
        <v>March</v>
      </c>
      <c r="Y2285" t="str">
        <f t="shared" si="395"/>
        <v>2012</v>
      </c>
    </row>
    <row r="2286" spans="1:25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385"/>
        <v>106.22116666666668</v>
      </c>
      <c r="P2286" s="8">
        <f t="shared" si="386"/>
        <v>108.02152542372882</v>
      </c>
      <c r="Q2286" t="str">
        <f t="shared" si="387"/>
        <v>music</v>
      </c>
      <c r="R2286" t="str">
        <f t="shared" si="388"/>
        <v>rock</v>
      </c>
      <c r="S2286">
        <f t="shared" si="389"/>
        <v>10</v>
      </c>
      <c r="T2286">
        <f t="shared" si="390"/>
        <v>6</v>
      </c>
      <c r="U2286">
        <f t="shared" si="391"/>
        <v>4</v>
      </c>
      <c r="V2286" s="12">
        <f t="shared" si="392"/>
        <v>40585.796817129631</v>
      </c>
      <c r="W2286" s="12">
        <f t="shared" si="393"/>
        <v>40614.166666666664</v>
      </c>
      <c r="X2286" s="17" t="str">
        <f t="shared" si="394"/>
        <v>February</v>
      </c>
      <c r="Y2286" t="str">
        <f t="shared" si="395"/>
        <v>2011</v>
      </c>
    </row>
    <row r="2287" spans="1:25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385"/>
        <v>121.36666666666667</v>
      </c>
      <c r="P2287" s="8">
        <f t="shared" si="386"/>
        <v>46.088607594936711</v>
      </c>
      <c r="Q2287" t="str">
        <f t="shared" si="387"/>
        <v>music</v>
      </c>
      <c r="R2287" t="str">
        <f t="shared" si="388"/>
        <v>rock</v>
      </c>
      <c r="S2287">
        <f t="shared" si="389"/>
        <v>10</v>
      </c>
      <c r="T2287">
        <f t="shared" si="390"/>
        <v>6</v>
      </c>
      <c r="U2287">
        <f t="shared" si="391"/>
        <v>4</v>
      </c>
      <c r="V2287" s="12">
        <f t="shared" si="392"/>
        <v>41059.185682870368</v>
      </c>
      <c r="W2287" s="12">
        <f t="shared" si="393"/>
        <v>41089.185682870368</v>
      </c>
      <c r="X2287" s="17" t="str">
        <f t="shared" si="394"/>
        <v>May</v>
      </c>
      <c r="Y2287" t="str">
        <f t="shared" si="395"/>
        <v>2012</v>
      </c>
    </row>
    <row r="2288" spans="1:25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385"/>
        <v>100.06666666666666</v>
      </c>
      <c r="P2288" s="8">
        <f t="shared" si="386"/>
        <v>107.21428571428571</v>
      </c>
      <c r="Q2288" t="str">
        <f t="shared" si="387"/>
        <v>music</v>
      </c>
      <c r="R2288" t="str">
        <f t="shared" si="388"/>
        <v>rock</v>
      </c>
      <c r="S2288">
        <f t="shared" si="389"/>
        <v>10</v>
      </c>
      <c r="T2288">
        <f t="shared" si="390"/>
        <v>6</v>
      </c>
      <c r="U2288">
        <f t="shared" si="391"/>
        <v>4</v>
      </c>
      <c r="V2288" s="12">
        <f t="shared" si="392"/>
        <v>41494.963587962964</v>
      </c>
      <c r="W2288" s="12">
        <f t="shared" si="393"/>
        <v>41523.165972222225</v>
      </c>
      <c r="X2288" s="17" t="str">
        <f t="shared" si="394"/>
        <v>August</v>
      </c>
      <c r="Y2288" t="str">
        <f t="shared" si="395"/>
        <v>2013</v>
      </c>
    </row>
    <row r="2289" spans="1:25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385"/>
        <v>119.97755555555555</v>
      </c>
      <c r="P2289" s="8">
        <f t="shared" si="386"/>
        <v>50.9338679245283</v>
      </c>
      <c r="Q2289" t="str">
        <f t="shared" si="387"/>
        <v>music</v>
      </c>
      <c r="R2289" t="str">
        <f t="shared" si="388"/>
        <v>rock</v>
      </c>
      <c r="S2289">
        <f t="shared" si="389"/>
        <v>10</v>
      </c>
      <c r="T2289">
        <f t="shared" si="390"/>
        <v>6</v>
      </c>
      <c r="U2289">
        <f t="shared" si="391"/>
        <v>4</v>
      </c>
      <c r="V2289" s="12">
        <f t="shared" si="392"/>
        <v>41792.667361111111</v>
      </c>
      <c r="W2289" s="12">
        <f t="shared" si="393"/>
        <v>41813.667361111111</v>
      </c>
      <c r="X2289" s="17" t="str">
        <f t="shared" si="394"/>
        <v>June</v>
      </c>
      <c r="Y2289" t="str">
        <f t="shared" si="395"/>
        <v>2014</v>
      </c>
    </row>
    <row r="2290" spans="1:25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385"/>
        <v>100.1</v>
      </c>
      <c r="P2290" s="8">
        <f t="shared" si="386"/>
        <v>40.04</v>
      </c>
      <c r="Q2290" t="str">
        <f t="shared" si="387"/>
        <v>music</v>
      </c>
      <c r="R2290" t="str">
        <f t="shared" si="388"/>
        <v>rock</v>
      </c>
      <c r="S2290">
        <f t="shared" si="389"/>
        <v>10</v>
      </c>
      <c r="T2290">
        <f t="shared" si="390"/>
        <v>6</v>
      </c>
      <c r="U2290">
        <f t="shared" si="391"/>
        <v>4</v>
      </c>
      <c r="V2290" s="12">
        <f t="shared" si="392"/>
        <v>41067.827418981484</v>
      </c>
      <c r="W2290" s="12">
        <f t="shared" si="393"/>
        <v>41086.75</v>
      </c>
      <c r="X2290" s="17" t="str">
        <f t="shared" si="394"/>
        <v>June</v>
      </c>
      <c r="Y2290" t="str">
        <f t="shared" si="395"/>
        <v>2012</v>
      </c>
    </row>
    <row r="2291" spans="1:25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385"/>
        <v>107.4</v>
      </c>
      <c r="P2291" s="8">
        <f t="shared" si="386"/>
        <v>64.44</v>
      </c>
      <c r="Q2291" t="str">
        <f t="shared" si="387"/>
        <v>music</v>
      </c>
      <c r="R2291" t="str">
        <f t="shared" si="388"/>
        <v>rock</v>
      </c>
      <c r="S2291">
        <f t="shared" si="389"/>
        <v>10</v>
      </c>
      <c r="T2291">
        <f t="shared" si="390"/>
        <v>6</v>
      </c>
      <c r="U2291">
        <f t="shared" si="391"/>
        <v>4</v>
      </c>
      <c r="V2291" s="12">
        <f t="shared" si="392"/>
        <v>41571.998379629629</v>
      </c>
      <c r="W2291" s="12">
        <f t="shared" si="393"/>
        <v>41614.973611111112</v>
      </c>
      <c r="X2291" s="17" t="str">
        <f t="shared" si="394"/>
        <v>October</v>
      </c>
      <c r="Y2291" t="str">
        <f t="shared" si="395"/>
        <v>2013</v>
      </c>
    </row>
    <row r="2292" spans="1:25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385"/>
        <v>104.06666666666666</v>
      </c>
      <c r="P2292" s="8">
        <f t="shared" si="386"/>
        <v>53.827586206896555</v>
      </c>
      <c r="Q2292" t="str">
        <f t="shared" si="387"/>
        <v>music</v>
      </c>
      <c r="R2292" t="str">
        <f t="shared" si="388"/>
        <v>rock</v>
      </c>
      <c r="S2292">
        <f t="shared" si="389"/>
        <v>10</v>
      </c>
      <c r="T2292">
        <f t="shared" si="390"/>
        <v>6</v>
      </c>
      <c r="U2292">
        <f t="shared" si="391"/>
        <v>4</v>
      </c>
      <c r="V2292" s="12">
        <f t="shared" si="392"/>
        <v>40070.253819444442</v>
      </c>
      <c r="W2292" s="12">
        <f t="shared" si="393"/>
        <v>40148.708333333336</v>
      </c>
      <c r="X2292" s="17" t="str">
        <f t="shared" si="394"/>
        <v>September</v>
      </c>
      <c r="Y2292" t="str">
        <f t="shared" si="395"/>
        <v>2009</v>
      </c>
    </row>
    <row r="2293" spans="1:25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385"/>
        <v>172.8</v>
      </c>
      <c r="P2293" s="8">
        <f t="shared" si="386"/>
        <v>100.46511627906976</v>
      </c>
      <c r="Q2293" t="str">
        <f t="shared" si="387"/>
        <v>music</v>
      </c>
      <c r="R2293" t="str">
        <f t="shared" si="388"/>
        <v>rock</v>
      </c>
      <c r="S2293">
        <f t="shared" si="389"/>
        <v>10</v>
      </c>
      <c r="T2293">
        <f t="shared" si="390"/>
        <v>6</v>
      </c>
      <c r="U2293">
        <f t="shared" si="391"/>
        <v>4</v>
      </c>
      <c r="V2293" s="12">
        <f t="shared" si="392"/>
        <v>40987.977060185185</v>
      </c>
      <c r="W2293" s="12">
        <f t="shared" si="393"/>
        <v>41022.166666666664</v>
      </c>
      <c r="X2293" s="17" t="str">
        <f t="shared" si="394"/>
        <v>March</v>
      </c>
      <c r="Y2293" t="str">
        <f t="shared" si="395"/>
        <v>2012</v>
      </c>
    </row>
    <row r="2294" spans="1:25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385"/>
        <v>107.2505</v>
      </c>
      <c r="P2294" s="8">
        <f t="shared" si="386"/>
        <v>46.630652173913049</v>
      </c>
      <c r="Q2294" t="str">
        <f t="shared" si="387"/>
        <v>music</v>
      </c>
      <c r="R2294" t="str">
        <f t="shared" si="388"/>
        <v>rock</v>
      </c>
      <c r="S2294">
        <f t="shared" si="389"/>
        <v>10</v>
      </c>
      <c r="T2294">
        <f t="shared" si="390"/>
        <v>6</v>
      </c>
      <c r="U2294">
        <f t="shared" si="391"/>
        <v>4</v>
      </c>
      <c r="V2294" s="12">
        <f t="shared" si="392"/>
        <v>40987.697638888887</v>
      </c>
      <c r="W2294" s="12">
        <f t="shared" si="393"/>
        <v>41017.697638888887</v>
      </c>
      <c r="X2294" s="17" t="str">
        <f t="shared" si="394"/>
        <v>March</v>
      </c>
      <c r="Y2294" t="str">
        <f t="shared" si="395"/>
        <v>2012</v>
      </c>
    </row>
    <row r="2295" spans="1:25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385"/>
        <v>108.23529411764706</v>
      </c>
      <c r="P2295" s="8">
        <f t="shared" si="386"/>
        <v>34.074074074074076</v>
      </c>
      <c r="Q2295" t="str">
        <f t="shared" si="387"/>
        <v>music</v>
      </c>
      <c r="R2295" t="str">
        <f t="shared" si="388"/>
        <v>rock</v>
      </c>
      <c r="S2295">
        <f t="shared" si="389"/>
        <v>10</v>
      </c>
      <c r="T2295">
        <f t="shared" si="390"/>
        <v>6</v>
      </c>
      <c r="U2295">
        <f t="shared" si="391"/>
        <v>4</v>
      </c>
      <c r="V2295" s="12">
        <f t="shared" si="392"/>
        <v>41151.708321759259</v>
      </c>
      <c r="W2295" s="12">
        <f t="shared" si="393"/>
        <v>41177.165972222225</v>
      </c>
      <c r="X2295" s="17" t="str">
        <f t="shared" si="394"/>
        <v>August</v>
      </c>
      <c r="Y2295" t="str">
        <f t="shared" si="395"/>
        <v>2012</v>
      </c>
    </row>
    <row r="2296" spans="1:25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385"/>
        <v>146.08079999999998</v>
      </c>
      <c r="P2296" s="8">
        <f t="shared" si="386"/>
        <v>65.214642857142863</v>
      </c>
      <c r="Q2296" t="str">
        <f t="shared" si="387"/>
        <v>music</v>
      </c>
      <c r="R2296" t="str">
        <f t="shared" si="388"/>
        <v>rock</v>
      </c>
      <c r="S2296">
        <f t="shared" si="389"/>
        <v>10</v>
      </c>
      <c r="T2296">
        <f t="shared" si="390"/>
        <v>6</v>
      </c>
      <c r="U2296">
        <f t="shared" si="391"/>
        <v>4</v>
      </c>
      <c r="V2296" s="12">
        <f t="shared" si="392"/>
        <v>41264.72314814815</v>
      </c>
      <c r="W2296" s="12">
        <f t="shared" si="393"/>
        <v>41294.72314814815</v>
      </c>
      <c r="X2296" s="17" t="str">
        <f t="shared" si="394"/>
        <v>December</v>
      </c>
      <c r="Y2296" t="str">
        <f t="shared" si="395"/>
        <v>2012</v>
      </c>
    </row>
    <row r="2297" spans="1:25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385"/>
        <v>125.25</v>
      </c>
      <c r="P2297" s="8">
        <f t="shared" si="386"/>
        <v>44.205882352941174</v>
      </c>
      <c r="Q2297" t="str">
        <f t="shared" si="387"/>
        <v>music</v>
      </c>
      <c r="R2297" t="str">
        <f t="shared" si="388"/>
        <v>rock</v>
      </c>
      <c r="S2297">
        <f t="shared" si="389"/>
        <v>10</v>
      </c>
      <c r="T2297">
        <f t="shared" si="390"/>
        <v>6</v>
      </c>
      <c r="U2297">
        <f t="shared" si="391"/>
        <v>4</v>
      </c>
      <c r="V2297" s="12">
        <f t="shared" si="392"/>
        <v>41270.954351851848</v>
      </c>
      <c r="W2297" s="12">
        <f t="shared" si="393"/>
        <v>41300.954351851848</v>
      </c>
      <c r="X2297" s="17" t="str">
        <f t="shared" si="394"/>
        <v>December</v>
      </c>
      <c r="Y2297" t="str">
        <f t="shared" si="395"/>
        <v>2012</v>
      </c>
    </row>
    <row r="2298" spans="1:25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385"/>
        <v>149.07142857142856</v>
      </c>
      <c r="P2298" s="8">
        <f t="shared" si="386"/>
        <v>71.965517241379317</v>
      </c>
      <c r="Q2298" t="str">
        <f t="shared" si="387"/>
        <v>music</v>
      </c>
      <c r="R2298" t="str">
        <f t="shared" si="388"/>
        <v>rock</v>
      </c>
      <c r="S2298">
        <f t="shared" si="389"/>
        <v>10</v>
      </c>
      <c r="T2298">
        <f t="shared" si="390"/>
        <v>6</v>
      </c>
      <c r="U2298">
        <f t="shared" si="391"/>
        <v>4</v>
      </c>
      <c r="V2298" s="12">
        <f t="shared" si="392"/>
        <v>40927.731782407405</v>
      </c>
      <c r="W2298" s="12">
        <f t="shared" si="393"/>
        <v>40962.731782407405</v>
      </c>
      <c r="X2298" s="17" t="str">
        <f t="shared" si="394"/>
        <v>January</v>
      </c>
      <c r="Y2298" t="str">
        <f t="shared" si="395"/>
        <v>2012</v>
      </c>
    </row>
    <row r="2299" spans="1:25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385"/>
        <v>100.6</v>
      </c>
      <c r="P2299" s="8">
        <f t="shared" si="386"/>
        <v>52.94736842105263</v>
      </c>
      <c r="Q2299" t="str">
        <f t="shared" si="387"/>
        <v>music</v>
      </c>
      <c r="R2299" t="str">
        <f t="shared" si="388"/>
        <v>rock</v>
      </c>
      <c r="S2299">
        <f t="shared" si="389"/>
        <v>10</v>
      </c>
      <c r="T2299">
        <f t="shared" si="390"/>
        <v>6</v>
      </c>
      <c r="U2299">
        <f t="shared" si="391"/>
        <v>4</v>
      </c>
      <c r="V2299" s="12">
        <f t="shared" si="392"/>
        <v>40948.042233796295</v>
      </c>
      <c r="W2299" s="12">
        <f t="shared" si="393"/>
        <v>40982.165972222225</v>
      </c>
      <c r="X2299" s="17" t="str">
        <f t="shared" si="394"/>
        <v>February</v>
      </c>
      <c r="Y2299" t="str">
        <f t="shared" si="395"/>
        <v>2012</v>
      </c>
    </row>
    <row r="2300" spans="1:25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385"/>
        <v>105.07333333333332</v>
      </c>
      <c r="P2300" s="8">
        <f t="shared" si="386"/>
        <v>109.45138888888889</v>
      </c>
      <c r="Q2300" t="str">
        <f t="shared" si="387"/>
        <v>music</v>
      </c>
      <c r="R2300" t="str">
        <f t="shared" si="388"/>
        <v>rock</v>
      </c>
      <c r="S2300">
        <f t="shared" si="389"/>
        <v>10</v>
      </c>
      <c r="T2300">
        <f t="shared" si="390"/>
        <v>6</v>
      </c>
      <c r="U2300">
        <f t="shared" si="391"/>
        <v>4</v>
      </c>
      <c r="V2300" s="12">
        <f t="shared" si="392"/>
        <v>41694.84065972222</v>
      </c>
      <c r="W2300" s="12">
        <f t="shared" si="393"/>
        <v>41724.798993055556</v>
      </c>
      <c r="X2300" s="17" t="str">
        <f t="shared" si="394"/>
        <v>February</v>
      </c>
      <c r="Y2300" t="str">
        <f t="shared" si="395"/>
        <v>2014</v>
      </c>
    </row>
    <row r="2301" spans="1:25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385"/>
        <v>350.16666666666663</v>
      </c>
      <c r="P2301" s="8">
        <f t="shared" si="386"/>
        <v>75.035714285714292</v>
      </c>
      <c r="Q2301" t="str">
        <f t="shared" si="387"/>
        <v>music</v>
      </c>
      <c r="R2301" t="str">
        <f t="shared" si="388"/>
        <v>rock</v>
      </c>
      <c r="S2301">
        <f t="shared" si="389"/>
        <v>10</v>
      </c>
      <c r="T2301">
        <f t="shared" si="390"/>
        <v>6</v>
      </c>
      <c r="U2301">
        <f t="shared" si="391"/>
        <v>4</v>
      </c>
      <c r="V2301" s="12">
        <f t="shared" si="392"/>
        <v>40565.032511574071</v>
      </c>
      <c r="W2301" s="12">
        <f t="shared" si="393"/>
        <v>40580.032511574071</v>
      </c>
      <c r="X2301" s="17" t="str">
        <f t="shared" si="394"/>
        <v>January</v>
      </c>
      <c r="Y2301" t="str">
        <f t="shared" si="395"/>
        <v>2011</v>
      </c>
    </row>
    <row r="2302" spans="1:25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385"/>
        <v>101.25</v>
      </c>
      <c r="P2302" s="8">
        <f t="shared" si="386"/>
        <v>115.71428571428571</v>
      </c>
      <c r="Q2302" t="str">
        <f t="shared" si="387"/>
        <v>music</v>
      </c>
      <c r="R2302" t="str">
        <f t="shared" si="388"/>
        <v>rock</v>
      </c>
      <c r="S2302">
        <f t="shared" si="389"/>
        <v>10</v>
      </c>
      <c r="T2302">
        <f t="shared" si="390"/>
        <v>6</v>
      </c>
      <c r="U2302">
        <f t="shared" si="391"/>
        <v>4</v>
      </c>
      <c r="V2302" s="12">
        <f t="shared" si="392"/>
        <v>41074.727037037039</v>
      </c>
      <c r="W2302" s="12">
        <f t="shared" si="393"/>
        <v>41088.727037037039</v>
      </c>
      <c r="X2302" s="17" t="str">
        <f t="shared" si="394"/>
        <v>June</v>
      </c>
      <c r="Y2302" t="str">
        <f t="shared" si="395"/>
        <v>2012</v>
      </c>
    </row>
    <row r="2303" spans="1:25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385"/>
        <v>133.6044</v>
      </c>
      <c r="P2303" s="8">
        <f t="shared" si="386"/>
        <v>31.659810426540286</v>
      </c>
      <c r="Q2303" t="str">
        <f t="shared" si="387"/>
        <v>music</v>
      </c>
      <c r="R2303" t="str">
        <f t="shared" si="388"/>
        <v>indie rock</v>
      </c>
      <c r="S2303">
        <f t="shared" si="389"/>
        <v>16</v>
      </c>
      <c r="T2303">
        <f t="shared" si="390"/>
        <v>6</v>
      </c>
      <c r="U2303">
        <f t="shared" si="391"/>
        <v>10</v>
      </c>
      <c r="V2303" s="12">
        <f t="shared" si="392"/>
        <v>41416.146944444445</v>
      </c>
      <c r="W2303" s="12">
        <f t="shared" si="393"/>
        <v>41446.146944444445</v>
      </c>
      <c r="X2303" s="17" t="str">
        <f t="shared" si="394"/>
        <v>May</v>
      </c>
      <c r="Y2303" t="str">
        <f t="shared" si="395"/>
        <v>2013</v>
      </c>
    </row>
    <row r="2304" spans="1:25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385"/>
        <v>170.65217391304347</v>
      </c>
      <c r="P2304" s="8">
        <f t="shared" si="386"/>
        <v>46.176470588235297</v>
      </c>
      <c r="Q2304" t="str">
        <f t="shared" si="387"/>
        <v>music</v>
      </c>
      <c r="R2304" t="str">
        <f t="shared" si="388"/>
        <v>indie rock</v>
      </c>
      <c r="S2304">
        <f t="shared" si="389"/>
        <v>16</v>
      </c>
      <c r="T2304">
        <f t="shared" si="390"/>
        <v>6</v>
      </c>
      <c r="U2304">
        <f t="shared" si="391"/>
        <v>10</v>
      </c>
      <c r="V2304" s="12">
        <f t="shared" si="392"/>
        <v>41605.868449074071</v>
      </c>
      <c r="W2304" s="12">
        <f t="shared" si="393"/>
        <v>41639.291666666664</v>
      </c>
      <c r="X2304" s="17" t="str">
        <f t="shared" si="394"/>
        <v>November</v>
      </c>
      <c r="Y2304" t="str">
        <f t="shared" si="395"/>
        <v>2013</v>
      </c>
    </row>
    <row r="2305" spans="1:25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385"/>
        <v>109.35829457364341</v>
      </c>
      <c r="P2305" s="8">
        <f t="shared" si="386"/>
        <v>68.481650485436887</v>
      </c>
      <c r="Q2305" t="str">
        <f t="shared" si="387"/>
        <v>music</v>
      </c>
      <c r="R2305" t="str">
        <f t="shared" si="388"/>
        <v>indie rock</v>
      </c>
      <c r="S2305">
        <f t="shared" si="389"/>
        <v>16</v>
      </c>
      <c r="T2305">
        <f t="shared" si="390"/>
        <v>6</v>
      </c>
      <c r="U2305">
        <f t="shared" si="391"/>
        <v>10</v>
      </c>
      <c r="V2305" s="12">
        <f t="shared" si="392"/>
        <v>40850.111064814817</v>
      </c>
      <c r="W2305" s="12">
        <f t="shared" si="393"/>
        <v>40890.152731481481</v>
      </c>
      <c r="X2305" s="17" t="str">
        <f t="shared" si="394"/>
        <v>November</v>
      </c>
      <c r="Y2305" t="str">
        <f t="shared" si="395"/>
        <v>2011</v>
      </c>
    </row>
    <row r="2306" spans="1:25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396">E2306/D2306*100</f>
        <v>100.70033333333335</v>
      </c>
      <c r="P2306" s="8">
        <f t="shared" ref="P2306:P2369" si="397">E2306/L2306</f>
        <v>53.469203539823013</v>
      </c>
      <c r="Q2306" t="str">
        <f t="shared" ref="Q2306:Q2369" si="398">LEFT(N2306,T2306-1)</f>
        <v>music</v>
      </c>
      <c r="R2306" t="str">
        <f t="shared" ref="R2306:R2369" si="399">RIGHT(N2306,U2306)</f>
        <v>indie rock</v>
      </c>
      <c r="S2306">
        <f t="shared" ref="S2306:S2369" si="400">LEN(N2306)</f>
        <v>16</v>
      </c>
      <c r="T2306">
        <f t="shared" ref="T2306:T2369" si="401">FIND("/",N2306)</f>
        <v>6</v>
      </c>
      <c r="U2306">
        <f t="shared" ref="U2306:U2369" si="402">S2306-T2306</f>
        <v>10</v>
      </c>
      <c r="V2306" s="12">
        <f t="shared" ref="V2306:V2369" si="403">(((J2306/60)/60)/24)+DATE(1970,1,1)</f>
        <v>40502.815868055557</v>
      </c>
      <c r="W2306" s="12">
        <f t="shared" ref="W2306:W2369" si="404">(((I2306/60)/60)/24)+DATE(1970,1,1)</f>
        <v>40544.207638888889</v>
      </c>
      <c r="X2306" s="17" t="str">
        <f t="shared" ref="X2306:X2369" si="405">TEXT(V2306,"mmmm")</f>
        <v>November</v>
      </c>
      <c r="Y2306" t="str">
        <f t="shared" ref="Y2306:Y2369" si="406">TEXT(V2306,"yyyy")</f>
        <v>2010</v>
      </c>
    </row>
    <row r="2307" spans="1:25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396"/>
        <v>101.22777777777779</v>
      </c>
      <c r="P2307" s="8">
        <f t="shared" si="397"/>
        <v>109.10778443113773</v>
      </c>
      <c r="Q2307" t="str">
        <f t="shared" si="398"/>
        <v>music</v>
      </c>
      <c r="R2307" t="str">
        <f t="shared" si="399"/>
        <v>indie rock</v>
      </c>
      <c r="S2307">
        <f t="shared" si="400"/>
        <v>16</v>
      </c>
      <c r="T2307">
        <f t="shared" si="401"/>
        <v>6</v>
      </c>
      <c r="U2307">
        <f t="shared" si="402"/>
        <v>10</v>
      </c>
      <c r="V2307" s="12">
        <f t="shared" si="403"/>
        <v>41834.695277777777</v>
      </c>
      <c r="W2307" s="12">
        <f t="shared" si="404"/>
        <v>41859.75</v>
      </c>
      <c r="X2307" s="17" t="str">
        <f t="shared" si="405"/>
        <v>July</v>
      </c>
      <c r="Y2307" t="str">
        <f t="shared" si="406"/>
        <v>2014</v>
      </c>
    </row>
    <row r="2308" spans="1:25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396"/>
        <v>106.75857142857143</v>
      </c>
      <c r="P2308" s="8">
        <f t="shared" si="397"/>
        <v>51.185616438356163</v>
      </c>
      <c r="Q2308" t="str">
        <f t="shared" si="398"/>
        <v>music</v>
      </c>
      <c r="R2308" t="str">
        <f t="shared" si="399"/>
        <v>indie rock</v>
      </c>
      <c r="S2308">
        <f t="shared" si="400"/>
        <v>16</v>
      </c>
      <c r="T2308">
        <f t="shared" si="401"/>
        <v>6</v>
      </c>
      <c r="U2308">
        <f t="shared" si="402"/>
        <v>10</v>
      </c>
      <c r="V2308" s="12">
        <f t="shared" si="403"/>
        <v>40948.16815972222</v>
      </c>
      <c r="W2308" s="12">
        <f t="shared" si="404"/>
        <v>40978.16815972222</v>
      </c>
      <c r="X2308" s="17" t="str">
        <f t="shared" si="405"/>
        <v>February</v>
      </c>
      <c r="Y2308" t="str">
        <f t="shared" si="406"/>
        <v>2012</v>
      </c>
    </row>
    <row r="2309" spans="1:25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396"/>
        <v>106.65777537961894</v>
      </c>
      <c r="P2309" s="8">
        <f t="shared" si="397"/>
        <v>27.936800000000002</v>
      </c>
      <c r="Q2309" t="str">
        <f t="shared" si="398"/>
        <v>music</v>
      </c>
      <c r="R2309" t="str">
        <f t="shared" si="399"/>
        <v>indie rock</v>
      </c>
      <c r="S2309">
        <f t="shared" si="400"/>
        <v>16</v>
      </c>
      <c r="T2309">
        <f t="shared" si="401"/>
        <v>6</v>
      </c>
      <c r="U2309">
        <f t="shared" si="402"/>
        <v>10</v>
      </c>
      <c r="V2309" s="12">
        <f t="shared" si="403"/>
        <v>41004.802465277775</v>
      </c>
      <c r="W2309" s="12">
        <f t="shared" si="404"/>
        <v>41034.802407407406</v>
      </c>
      <c r="X2309" s="17" t="str">
        <f t="shared" si="405"/>
        <v>April</v>
      </c>
      <c r="Y2309" t="str">
        <f t="shared" si="406"/>
        <v>2012</v>
      </c>
    </row>
    <row r="2310" spans="1:25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396"/>
        <v>101.30622</v>
      </c>
      <c r="P2310" s="8">
        <f t="shared" si="397"/>
        <v>82.496921824104234</v>
      </c>
      <c r="Q2310" t="str">
        <f t="shared" si="398"/>
        <v>music</v>
      </c>
      <c r="R2310" t="str">
        <f t="shared" si="399"/>
        <v>indie rock</v>
      </c>
      <c r="S2310">
        <f t="shared" si="400"/>
        <v>16</v>
      </c>
      <c r="T2310">
        <f t="shared" si="401"/>
        <v>6</v>
      </c>
      <c r="U2310">
        <f t="shared" si="402"/>
        <v>10</v>
      </c>
      <c r="V2310" s="12">
        <f t="shared" si="403"/>
        <v>41851.962916666671</v>
      </c>
      <c r="W2310" s="12">
        <f t="shared" si="404"/>
        <v>41880.041666666664</v>
      </c>
      <c r="X2310" s="17" t="str">
        <f t="shared" si="405"/>
        <v>July</v>
      </c>
      <c r="Y2310" t="str">
        <f t="shared" si="406"/>
        <v>2014</v>
      </c>
    </row>
    <row r="2311" spans="1:25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396"/>
        <v>106.67450000000001</v>
      </c>
      <c r="P2311" s="8">
        <f t="shared" si="397"/>
        <v>59.817476635514019</v>
      </c>
      <c r="Q2311" t="str">
        <f t="shared" si="398"/>
        <v>music</v>
      </c>
      <c r="R2311" t="str">
        <f t="shared" si="399"/>
        <v>indie rock</v>
      </c>
      <c r="S2311">
        <f t="shared" si="400"/>
        <v>16</v>
      </c>
      <c r="T2311">
        <f t="shared" si="401"/>
        <v>6</v>
      </c>
      <c r="U2311">
        <f t="shared" si="402"/>
        <v>10</v>
      </c>
      <c r="V2311" s="12">
        <f t="shared" si="403"/>
        <v>41307.987696759257</v>
      </c>
      <c r="W2311" s="12">
        <f t="shared" si="404"/>
        <v>41342.987696759257</v>
      </c>
      <c r="X2311" s="17" t="str">
        <f t="shared" si="405"/>
        <v>February</v>
      </c>
      <c r="Y2311" t="str">
        <f t="shared" si="406"/>
        <v>2013</v>
      </c>
    </row>
    <row r="2312" spans="1:25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396"/>
        <v>428.83978378378379</v>
      </c>
      <c r="P2312" s="8">
        <f t="shared" si="397"/>
        <v>64.816470588235291</v>
      </c>
      <c r="Q2312" t="str">
        <f t="shared" si="398"/>
        <v>music</v>
      </c>
      <c r="R2312" t="str">
        <f t="shared" si="399"/>
        <v>indie rock</v>
      </c>
      <c r="S2312">
        <f t="shared" si="400"/>
        <v>16</v>
      </c>
      <c r="T2312">
        <f t="shared" si="401"/>
        <v>6</v>
      </c>
      <c r="U2312">
        <f t="shared" si="402"/>
        <v>10</v>
      </c>
      <c r="V2312" s="12">
        <f t="shared" si="403"/>
        <v>41324.79415509259</v>
      </c>
      <c r="W2312" s="12">
        <f t="shared" si="404"/>
        <v>41354.752488425926</v>
      </c>
      <c r="X2312" s="17" t="str">
        <f t="shared" si="405"/>
        <v>February</v>
      </c>
      <c r="Y2312" t="str">
        <f t="shared" si="406"/>
        <v>2013</v>
      </c>
    </row>
    <row r="2313" spans="1:25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396"/>
        <v>104.11111111111111</v>
      </c>
      <c r="P2313" s="8">
        <f t="shared" si="397"/>
        <v>90.09615384615384</v>
      </c>
      <c r="Q2313" t="str">
        <f t="shared" si="398"/>
        <v>music</v>
      </c>
      <c r="R2313" t="str">
        <f t="shared" si="399"/>
        <v>indie rock</v>
      </c>
      <c r="S2313">
        <f t="shared" si="400"/>
        <v>16</v>
      </c>
      <c r="T2313">
        <f t="shared" si="401"/>
        <v>6</v>
      </c>
      <c r="U2313">
        <f t="shared" si="402"/>
        <v>10</v>
      </c>
      <c r="V2313" s="12">
        <f t="shared" si="403"/>
        <v>41736.004502314812</v>
      </c>
      <c r="W2313" s="12">
        <f t="shared" si="404"/>
        <v>41766.004502314812</v>
      </c>
      <c r="X2313" s="17" t="str">
        <f t="shared" si="405"/>
        <v>April</v>
      </c>
      <c r="Y2313" t="str">
        <f t="shared" si="406"/>
        <v>2014</v>
      </c>
    </row>
    <row r="2314" spans="1:25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396"/>
        <v>107.86666666666666</v>
      </c>
      <c r="P2314" s="8">
        <f t="shared" si="397"/>
        <v>40.962025316455694</v>
      </c>
      <c r="Q2314" t="str">
        <f t="shared" si="398"/>
        <v>music</v>
      </c>
      <c r="R2314" t="str">
        <f t="shared" si="399"/>
        <v>indie rock</v>
      </c>
      <c r="S2314">
        <f t="shared" si="400"/>
        <v>16</v>
      </c>
      <c r="T2314">
        <f t="shared" si="401"/>
        <v>6</v>
      </c>
      <c r="U2314">
        <f t="shared" si="402"/>
        <v>10</v>
      </c>
      <c r="V2314" s="12">
        <f t="shared" si="403"/>
        <v>41716.632847222223</v>
      </c>
      <c r="W2314" s="12">
        <f t="shared" si="404"/>
        <v>41747.958333333336</v>
      </c>
      <c r="X2314" s="17" t="str">
        <f t="shared" si="405"/>
        <v>March</v>
      </c>
      <c r="Y2314" t="str">
        <f t="shared" si="406"/>
        <v>2014</v>
      </c>
    </row>
    <row r="2315" spans="1:25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396"/>
        <v>175.84040000000002</v>
      </c>
      <c r="P2315" s="8">
        <f t="shared" si="397"/>
        <v>56.000127388535034</v>
      </c>
      <c r="Q2315" t="str">
        <f t="shared" si="398"/>
        <v>music</v>
      </c>
      <c r="R2315" t="str">
        <f t="shared" si="399"/>
        <v>indie rock</v>
      </c>
      <c r="S2315">
        <f t="shared" si="400"/>
        <v>16</v>
      </c>
      <c r="T2315">
        <f t="shared" si="401"/>
        <v>6</v>
      </c>
      <c r="U2315">
        <f t="shared" si="402"/>
        <v>10</v>
      </c>
      <c r="V2315" s="12">
        <f t="shared" si="403"/>
        <v>41002.958634259259</v>
      </c>
      <c r="W2315" s="12">
        <f t="shared" si="404"/>
        <v>41032.958634259259</v>
      </c>
      <c r="X2315" s="17" t="str">
        <f t="shared" si="405"/>
        <v>April</v>
      </c>
      <c r="Y2315" t="str">
        <f t="shared" si="406"/>
        <v>2012</v>
      </c>
    </row>
    <row r="2316" spans="1:25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396"/>
        <v>156.97</v>
      </c>
      <c r="P2316" s="8">
        <f t="shared" si="397"/>
        <v>37.672800000000002</v>
      </c>
      <c r="Q2316" t="str">
        <f t="shared" si="398"/>
        <v>music</v>
      </c>
      <c r="R2316" t="str">
        <f t="shared" si="399"/>
        <v>indie rock</v>
      </c>
      <c r="S2316">
        <f t="shared" si="400"/>
        <v>16</v>
      </c>
      <c r="T2316">
        <f t="shared" si="401"/>
        <v>6</v>
      </c>
      <c r="U2316">
        <f t="shared" si="402"/>
        <v>10</v>
      </c>
      <c r="V2316" s="12">
        <f t="shared" si="403"/>
        <v>41037.551585648151</v>
      </c>
      <c r="W2316" s="12">
        <f t="shared" si="404"/>
        <v>41067.551585648151</v>
      </c>
      <c r="X2316" s="17" t="str">
        <f t="shared" si="405"/>
        <v>May</v>
      </c>
      <c r="Y2316" t="str">
        <f t="shared" si="406"/>
        <v>2012</v>
      </c>
    </row>
    <row r="2317" spans="1:25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396"/>
        <v>102.60000000000001</v>
      </c>
      <c r="P2317" s="8">
        <f t="shared" si="397"/>
        <v>40.078125</v>
      </c>
      <c r="Q2317" t="str">
        <f t="shared" si="398"/>
        <v>music</v>
      </c>
      <c r="R2317" t="str">
        <f t="shared" si="399"/>
        <v>indie rock</v>
      </c>
      <c r="S2317">
        <f t="shared" si="400"/>
        <v>16</v>
      </c>
      <c r="T2317">
        <f t="shared" si="401"/>
        <v>6</v>
      </c>
      <c r="U2317">
        <f t="shared" si="402"/>
        <v>10</v>
      </c>
      <c r="V2317" s="12">
        <f t="shared" si="403"/>
        <v>41004.72619212963</v>
      </c>
      <c r="W2317" s="12">
        <f t="shared" si="404"/>
        <v>41034.72619212963</v>
      </c>
      <c r="X2317" s="17" t="str">
        <f t="shared" si="405"/>
        <v>April</v>
      </c>
      <c r="Y2317" t="str">
        <f t="shared" si="406"/>
        <v>2012</v>
      </c>
    </row>
    <row r="2318" spans="1:25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396"/>
        <v>104.04266666666666</v>
      </c>
      <c r="P2318" s="8">
        <f t="shared" si="397"/>
        <v>78.031999999999996</v>
      </c>
      <c r="Q2318" t="str">
        <f t="shared" si="398"/>
        <v>music</v>
      </c>
      <c r="R2318" t="str">
        <f t="shared" si="399"/>
        <v>indie rock</v>
      </c>
      <c r="S2318">
        <f t="shared" si="400"/>
        <v>16</v>
      </c>
      <c r="T2318">
        <f t="shared" si="401"/>
        <v>6</v>
      </c>
      <c r="U2318">
        <f t="shared" si="402"/>
        <v>10</v>
      </c>
      <c r="V2318" s="12">
        <f t="shared" si="403"/>
        <v>40079.725115740745</v>
      </c>
      <c r="W2318" s="12">
        <f t="shared" si="404"/>
        <v>40156.76666666667</v>
      </c>
      <c r="X2318" s="17" t="str">
        <f t="shared" si="405"/>
        <v>September</v>
      </c>
      <c r="Y2318" t="str">
        <f t="shared" si="406"/>
        <v>2009</v>
      </c>
    </row>
    <row r="2319" spans="1:25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396"/>
        <v>104</v>
      </c>
      <c r="P2319" s="8">
        <f t="shared" si="397"/>
        <v>18.90909090909091</v>
      </c>
      <c r="Q2319" t="str">
        <f t="shared" si="398"/>
        <v>music</v>
      </c>
      <c r="R2319" t="str">
        <f t="shared" si="399"/>
        <v>indie rock</v>
      </c>
      <c r="S2319">
        <f t="shared" si="400"/>
        <v>16</v>
      </c>
      <c r="T2319">
        <f t="shared" si="401"/>
        <v>6</v>
      </c>
      <c r="U2319">
        <f t="shared" si="402"/>
        <v>10</v>
      </c>
      <c r="V2319" s="12">
        <f t="shared" si="403"/>
        <v>40192.542233796295</v>
      </c>
      <c r="W2319" s="12">
        <f t="shared" si="404"/>
        <v>40224.208333333336</v>
      </c>
      <c r="X2319" s="17" t="str">
        <f t="shared" si="405"/>
        <v>January</v>
      </c>
      <c r="Y2319" t="str">
        <f t="shared" si="406"/>
        <v>2010</v>
      </c>
    </row>
    <row r="2320" spans="1:25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396"/>
        <v>121.05999999999999</v>
      </c>
      <c r="P2320" s="8">
        <f t="shared" si="397"/>
        <v>37.134969325153371</v>
      </c>
      <c r="Q2320" t="str">
        <f t="shared" si="398"/>
        <v>music</v>
      </c>
      <c r="R2320" t="str">
        <f t="shared" si="399"/>
        <v>indie rock</v>
      </c>
      <c r="S2320">
        <f t="shared" si="400"/>
        <v>16</v>
      </c>
      <c r="T2320">
        <f t="shared" si="401"/>
        <v>6</v>
      </c>
      <c r="U2320">
        <f t="shared" si="402"/>
        <v>10</v>
      </c>
      <c r="V2320" s="12">
        <f t="shared" si="403"/>
        <v>40050.643680555557</v>
      </c>
      <c r="W2320" s="12">
        <f t="shared" si="404"/>
        <v>40082.165972222225</v>
      </c>
      <c r="X2320" s="17" t="str">
        <f t="shared" si="405"/>
        <v>August</v>
      </c>
      <c r="Y2320" t="str">
        <f t="shared" si="406"/>
        <v>2009</v>
      </c>
    </row>
    <row r="2321" spans="1:25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396"/>
        <v>107.69999999999999</v>
      </c>
      <c r="P2321" s="8">
        <f t="shared" si="397"/>
        <v>41.961038961038959</v>
      </c>
      <c r="Q2321" t="str">
        <f t="shared" si="398"/>
        <v>music</v>
      </c>
      <c r="R2321" t="str">
        <f t="shared" si="399"/>
        <v>indie rock</v>
      </c>
      <c r="S2321">
        <f t="shared" si="400"/>
        <v>16</v>
      </c>
      <c r="T2321">
        <f t="shared" si="401"/>
        <v>6</v>
      </c>
      <c r="U2321">
        <f t="shared" si="402"/>
        <v>10</v>
      </c>
      <c r="V2321" s="12">
        <f t="shared" si="403"/>
        <v>41593.082002314812</v>
      </c>
      <c r="W2321" s="12">
        <f t="shared" si="404"/>
        <v>41623.082002314812</v>
      </c>
      <c r="X2321" s="17" t="str">
        <f t="shared" si="405"/>
        <v>November</v>
      </c>
      <c r="Y2321" t="str">
        <f t="shared" si="406"/>
        <v>2013</v>
      </c>
    </row>
    <row r="2322" spans="1:25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396"/>
        <v>108.66</v>
      </c>
      <c r="P2322" s="8">
        <f t="shared" si="397"/>
        <v>61.044943820224717</v>
      </c>
      <c r="Q2322" t="str">
        <f t="shared" si="398"/>
        <v>music</v>
      </c>
      <c r="R2322" t="str">
        <f t="shared" si="399"/>
        <v>indie rock</v>
      </c>
      <c r="S2322">
        <f t="shared" si="400"/>
        <v>16</v>
      </c>
      <c r="T2322">
        <f t="shared" si="401"/>
        <v>6</v>
      </c>
      <c r="U2322">
        <f t="shared" si="402"/>
        <v>10</v>
      </c>
      <c r="V2322" s="12">
        <f t="shared" si="403"/>
        <v>41696.817129629628</v>
      </c>
      <c r="W2322" s="12">
        <f t="shared" si="404"/>
        <v>41731.775462962964</v>
      </c>
      <c r="X2322" s="17" t="str">
        <f t="shared" si="405"/>
        <v>February</v>
      </c>
      <c r="Y2322" t="str">
        <f t="shared" si="406"/>
        <v>2014</v>
      </c>
    </row>
    <row r="2323" spans="1:25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396"/>
        <v>39.120962394619681</v>
      </c>
      <c r="P2323" s="8">
        <f t="shared" si="397"/>
        <v>64.53125</v>
      </c>
      <c r="Q2323" t="str">
        <f t="shared" si="398"/>
        <v>food</v>
      </c>
      <c r="R2323" t="str">
        <f t="shared" si="399"/>
        <v>small batch</v>
      </c>
      <c r="S2323">
        <f t="shared" si="400"/>
        <v>16</v>
      </c>
      <c r="T2323">
        <f t="shared" si="401"/>
        <v>5</v>
      </c>
      <c r="U2323">
        <f t="shared" si="402"/>
        <v>11</v>
      </c>
      <c r="V2323" s="12">
        <f t="shared" si="403"/>
        <v>42799.260428240741</v>
      </c>
      <c r="W2323" s="12">
        <f t="shared" si="404"/>
        <v>42829.21876157407</v>
      </c>
      <c r="X2323" s="17" t="str">
        <f t="shared" si="405"/>
        <v>March</v>
      </c>
      <c r="Y2323" t="str">
        <f t="shared" si="406"/>
        <v>2017</v>
      </c>
    </row>
    <row r="2324" spans="1:25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396"/>
        <v>3.1481481481481479</v>
      </c>
      <c r="P2324" s="8">
        <f t="shared" si="397"/>
        <v>21.25</v>
      </c>
      <c r="Q2324" t="str">
        <f t="shared" si="398"/>
        <v>food</v>
      </c>
      <c r="R2324" t="str">
        <f t="shared" si="399"/>
        <v>small batch</v>
      </c>
      <c r="S2324">
        <f t="shared" si="400"/>
        <v>16</v>
      </c>
      <c r="T2324">
        <f t="shared" si="401"/>
        <v>5</v>
      </c>
      <c r="U2324">
        <f t="shared" si="402"/>
        <v>11</v>
      </c>
      <c r="V2324" s="12">
        <f t="shared" si="403"/>
        <v>42804.895474537043</v>
      </c>
      <c r="W2324" s="12">
        <f t="shared" si="404"/>
        <v>42834.853807870371</v>
      </c>
      <c r="X2324" s="17" t="str">
        <f t="shared" si="405"/>
        <v>March</v>
      </c>
      <c r="Y2324" t="str">
        <f t="shared" si="406"/>
        <v>2017</v>
      </c>
    </row>
    <row r="2325" spans="1:25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396"/>
        <v>48</v>
      </c>
      <c r="P2325" s="8">
        <f t="shared" si="397"/>
        <v>30</v>
      </c>
      <c r="Q2325" t="str">
        <f t="shared" si="398"/>
        <v>food</v>
      </c>
      <c r="R2325" t="str">
        <f t="shared" si="399"/>
        <v>small batch</v>
      </c>
      <c r="S2325">
        <f t="shared" si="400"/>
        <v>16</v>
      </c>
      <c r="T2325">
        <f t="shared" si="401"/>
        <v>5</v>
      </c>
      <c r="U2325">
        <f t="shared" si="402"/>
        <v>11</v>
      </c>
      <c r="V2325" s="12">
        <f t="shared" si="403"/>
        <v>42807.755173611105</v>
      </c>
      <c r="W2325" s="12">
        <f t="shared" si="404"/>
        <v>42814.755173611105</v>
      </c>
      <c r="X2325" s="17" t="str">
        <f t="shared" si="405"/>
        <v>March</v>
      </c>
      <c r="Y2325" t="str">
        <f t="shared" si="406"/>
        <v>2017</v>
      </c>
    </row>
    <row r="2326" spans="1:25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396"/>
        <v>20.733333333333334</v>
      </c>
      <c r="P2326" s="8">
        <f t="shared" si="397"/>
        <v>25.491803278688526</v>
      </c>
      <c r="Q2326" t="str">
        <f t="shared" si="398"/>
        <v>food</v>
      </c>
      <c r="R2326" t="str">
        <f t="shared" si="399"/>
        <v>small batch</v>
      </c>
      <c r="S2326">
        <f t="shared" si="400"/>
        <v>16</v>
      </c>
      <c r="T2326">
        <f t="shared" si="401"/>
        <v>5</v>
      </c>
      <c r="U2326">
        <f t="shared" si="402"/>
        <v>11</v>
      </c>
      <c r="V2326" s="12">
        <f t="shared" si="403"/>
        <v>42790.885243055556</v>
      </c>
      <c r="W2326" s="12">
        <f t="shared" si="404"/>
        <v>42820.843576388885</v>
      </c>
      <c r="X2326" s="17" t="str">
        <f t="shared" si="405"/>
        <v>February</v>
      </c>
      <c r="Y2326" t="str">
        <f t="shared" si="406"/>
        <v>2017</v>
      </c>
    </row>
    <row r="2327" spans="1:25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396"/>
        <v>8</v>
      </c>
      <c r="P2327" s="8">
        <f t="shared" si="397"/>
        <v>11.428571428571429</v>
      </c>
      <c r="Q2327" t="str">
        <f t="shared" si="398"/>
        <v>food</v>
      </c>
      <c r="R2327" t="str">
        <f t="shared" si="399"/>
        <v>small batch</v>
      </c>
      <c r="S2327">
        <f t="shared" si="400"/>
        <v>16</v>
      </c>
      <c r="T2327">
        <f t="shared" si="401"/>
        <v>5</v>
      </c>
      <c r="U2327">
        <f t="shared" si="402"/>
        <v>11</v>
      </c>
      <c r="V2327" s="12">
        <f t="shared" si="403"/>
        <v>42794.022349537037</v>
      </c>
      <c r="W2327" s="12">
        <f t="shared" si="404"/>
        <v>42823.980682870373</v>
      </c>
      <c r="X2327" s="17" t="str">
        <f t="shared" si="405"/>
        <v>February</v>
      </c>
      <c r="Y2327" t="str">
        <f t="shared" si="406"/>
        <v>2017</v>
      </c>
    </row>
    <row r="2328" spans="1:25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396"/>
        <v>0.72</v>
      </c>
      <c r="P2328" s="8">
        <f t="shared" si="397"/>
        <v>108</v>
      </c>
      <c r="Q2328" t="str">
        <f t="shared" si="398"/>
        <v>food</v>
      </c>
      <c r="R2328" t="str">
        <f t="shared" si="399"/>
        <v>small batch</v>
      </c>
      <c r="S2328">
        <f t="shared" si="400"/>
        <v>16</v>
      </c>
      <c r="T2328">
        <f t="shared" si="401"/>
        <v>5</v>
      </c>
      <c r="U2328">
        <f t="shared" si="402"/>
        <v>11</v>
      </c>
      <c r="V2328" s="12">
        <f t="shared" si="403"/>
        <v>42804.034120370372</v>
      </c>
      <c r="W2328" s="12">
        <f t="shared" si="404"/>
        <v>42855.708333333328</v>
      </c>
      <c r="X2328" s="17" t="str">
        <f t="shared" si="405"/>
        <v>March</v>
      </c>
      <c r="Y2328" t="str">
        <f t="shared" si="406"/>
        <v>2017</v>
      </c>
    </row>
    <row r="2329" spans="1:25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396"/>
        <v>526.09431428571429</v>
      </c>
      <c r="P2329" s="8">
        <f t="shared" si="397"/>
        <v>54.883162444113267</v>
      </c>
      <c r="Q2329" t="str">
        <f t="shared" si="398"/>
        <v>food</v>
      </c>
      <c r="R2329" t="str">
        <f t="shared" si="399"/>
        <v>small batch</v>
      </c>
      <c r="S2329">
        <f t="shared" si="400"/>
        <v>16</v>
      </c>
      <c r="T2329">
        <f t="shared" si="401"/>
        <v>5</v>
      </c>
      <c r="U2329">
        <f t="shared" si="402"/>
        <v>11</v>
      </c>
      <c r="V2329" s="12">
        <f t="shared" si="403"/>
        <v>41842.917129629634</v>
      </c>
      <c r="W2329" s="12">
        <f t="shared" si="404"/>
        <v>41877.917129629634</v>
      </c>
      <c r="X2329" s="17" t="str">
        <f t="shared" si="405"/>
        <v>July</v>
      </c>
      <c r="Y2329" t="str">
        <f t="shared" si="406"/>
        <v>2014</v>
      </c>
    </row>
    <row r="2330" spans="1:25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396"/>
        <v>254.45000000000002</v>
      </c>
      <c r="P2330" s="8">
        <f t="shared" si="397"/>
        <v>47.383612662942269</v>
      </c>
      <c r="Q2330" t="str">
        <f t="shared" si="398"/>
        <v>food</v>
      </c>
      <c r="R2330" t="str">
        <f t="shared" si="399"/>
        <v>small batch</v>
      </c>
      <c r="S2330">
        <f t="shared" si="400"/>
        <v>16</v>
      </c>
      <c r="T2330">
        <f t="shared" si="401"/>
        <v>5</v>
      </c>
      <c r="U2330">
        <f t="shared" si="402"/>
        <v>11</v>
      </c>
      <c r="V2330" s="12">
        <f t="shared" si="403"/>
        <v>42139.781678240746</v>
      </c>
      <c r="W2330" s="12">
        <f t="shared" si="404"/>
        <v>42169.781678240746</v>
      </c>
      <c r="X2330" s="17" t="str">
        <f t="shared" si="405"/>
        <v>May</v>
      </c>
      <c r="Y2330" t="str">
        <f t="shared" si="406"/>
        <v>2015</v>
      </c>
    </row>
    <row r="2331" spans="1:25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396"/>
        <v>105.91999999999999</v>
      </c>
      <c r="P2331" s="8">
        <f t="shared" si="397"/>
        <v>211.84</v>
      </c>
      <c r="Q2331" t="str">
        <f t="shared" si="398"/>
        <v>food</v>
      </c>
      <c r="R2331" t="str">
        <f t="shared" si="399"/>
        <v>small batch</v>
      </c>
      <c r="S2331">
        <f t="shared" si="400"/>
        <v>16</v>
      </c>
      <c r="T2331">
        <f t="shared" si="401"/>
        <v>5</v>
      </c>
      <c r="U2331">
        <f t="shared" si="402"/>
        <v>11</v>
      </c>
      <c r="V2331" s="12">
        <f t="shared" si="403"/>
        <v>41807.624374999999</v>
      </c>
      <c r="W2331" s="12">
        <f t="shared" si="404"/>
        <v>41837.624374999999</v>
      </c>
      <c r="X2331" s="17" t="str">
        <f t="shared" si="405"/>
        <v>June</v>
      </c>
      <c r="Y2331" t="str">
        <f t="shared" si="406"/>
        <v>2014</v>
      </c>
    </row>
    <row r="2332" spans="1:25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396"/>
        <v>102.42285714285715</v>
      </c>
      <c r="P2332" s="8">
        <f t="shared" si="397"/>
        <v>219.92638036809817</v>
      </c>
      <c r="Q2332" t="str">
        <f t="shared" si="398"/>
        <v>food</v>
      </c>
      <c r="R2332" t="str">
        <f t="shared" si="399"/>
        <v>small batch</v>
      </c>
      <c r="S2332">
        <f t="shared" si="400"/>
        <v>16</v>
      </c>
      <c r="T2332">
        <f t="shared" si="401"/>
        <v>5</v>
      </c>
      <c r="U2332">
        <f t="shared" si="402"/>
        <v>11</v>
      </c>
      <c r="V2332" s="12">
        <f t="shared" si="403"/>
        <v>42332.89980324074</v>
      </c>
      <c r="W2332" s="12">
        <f t="shared" si="404"/>
        <v>42363</v>
      </c>
      <c r="X2332" s="17" t="str">
        <f t="shared" si="405"/>
        <v>November</v>
      </c>
      <c r="Y2332" t="str">
        <f t="shared" si="406"/>
        <v>2015</v>
      </c>
    </row>
    <row r="2333" spans="1:25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396"/>
        <v>144.31375</v>
      </c>
      <c r="P2333" s="8">
        <f t="shared" si="397"/>
        <v>40.795406360424032</v>
      </c>
      <c r="Q2333" t="str">
        <f t="shared" si="398"/>
        <v>food</v>
      </c>
      <c r="R2333" t="str">
        <f t="shared" si="399"/>
        <v>small batch</v>
      </c>
      <c r="S2333">
        <f t="shared" si="400"/>
        <v>16</v>
      </c>
      <c r="T2333">
        <f t="shared" si="401"/>
        <v>5</v>
      </c>
      <c r="U2333">
        <f t="shared" si="402"/>
        <v>11</v>
      </c>
      <c r="V2333" s="12">
        <f t="shared" si="403"/>
        <v>41839.005671296298</v>
      </c>
      <c r="W2333" s="12">
        <f t="shared" si="404"/>
        <v>41869.005671296298</v>
      </c>
      <c r="X2333" s="17" t="str">
        <f t="shared" si="405"/>
        <v>July</v>
      </c>
      <c r="Y2333" t="str">
        <f t="shared" si="406"/>
        <v>2014</v>
      </c>
    </row>
    <row r="2334" spans="1:25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396"/>
        <v>106.30800000000001</v>
      </c>
      <c r="P2334" s="8">
        <f t="shared" si="397"/>
        <v>75.502840909090907</v>
      </c>
      <c r="Q2334" t="str">
        <f t="shared" si="398"/>
        <v>food</v>
      </c>
      <c r="R2334" t="str">
        <f t="shared" si="399"/>
        <v>small batch</v>
      </c>
      <c r="S2334">
        <f t="shared" si="400"/>
        <v>16</v>
      </c>
      <c r="T2334">
        <f t="shared" si="401"/>
        <v>5</v>
      </c>
      <c r="U2334">
        <f t="shared" si="402"/>
        <v>11</v>
      </c>
      <c r="V2334" s="12">
        <f t="shared" si="403"/>
        <v>42011.628136574072</v>
      </c>
      <c r="W2334" s="12">
        <f t="shared" si="404"/>
        <v>42041.628136574072</v>
      </c>
      <c r="X2334" s="17" t="str">
        <f t="shared" si="405"/>
        <v>January</v>
      </c>
      <c r="Y2334" t="str">
        <f t="shared" si="406"/>
        <v>2015</v>
      </c>
    </row>
    <row r="2335" spans="1:25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396"/>
        <v>212.16666666666666</v>
      </c>
      <c r="P2335" s="8">
        <f t="shared" si="397"/>
        <v>13.542553191489361</v>
      </c>
      <c r="Q2335" t="str">
        <f t="shared" si="398"/>
        <v>food</v>
      </c>
      <c r="R2335" t="str">
        <f t="shared" si="399"/>
        <v>small batch</v>
      </c>
      <c r="S2335">
        <f t="shared" si="400"/>
        <v>16</v>
      </c>
      <c r="T2335">
        <f t="shared" si="401"/>
        <v>5</v>
      </c>
      <c r="U2335">
        <f t="shared" si="402"/>
        <v>11</v>
      </c>
      <c r="V2335" s="12">
        <f t="shared" si="403"/>
        <v>41767.650347222225</v>
      </c>
      <c r="W2335" s="12">
        <f t="shared" si="404"/>
        <v>41788.743055555555</v>
      </c>
      <c r="X2335" s="17" t="str">
        <f t="shared" si="405"/>
        <v>May</v>
      </c>
      <c r="Y2335" t="str">
        <f t="shared" si="406"/>
        <v>2014</v>
      </c>
    </row>
    <row r="2336" spans="1:25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396"/>
        <v>101.95</v>
      </c>
      <c r="P2336" s="8">
        <f t="shared" si="397"/>
        <v>60.865671641791046</v>
      </c>
      <c r="Q2336" t="str">
        <f t="shared" si="398"/>
        <v>food</v>
      </c>
      <c r="R2336" t="str">
        <f t="shared" si="399"/>
        <v>small batch</v>
      </c>
      <c r="S2336">
        <f t="shared" si="400"/>
        <v>16</v>
      </c>
      <c r="T2336">
        <f t="shared" si="401"/>
        <v>5</v>
      </c>
      <c r="U2336">
        <f t="shared" si="402"/>
        <v>11</v>
      </c>
      <c r="V2336" s="12">
        <f t="shared" si="403"/>
        <v>41918.670115740737</v>
      </c>
      <c r="W2336" s="12">
        <f t="shared" si="404"/>
        <v>41948.731944444444</v>
      </c>
      <c r="X2336" s="17" t="str">
        <f t="shared" si="405"/>
        <v>October</v>
      </c>
      <c r="Y2336" t="str">
        <f t="shared" si="406"/>
        <v>2014</v>
      </c>
    </row>
    <row r="2337" spans="1:25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396"/>
        <v>102.27200000000001</v>
      </c>
      <c r="P2337" s="8">
        <f t="shared" si="397"/>
        <v>115.69230769230769</v>
      </c>
      <c r="Q2337" t="str">
        <f t="shared" si="398"/>
        <v>food</v>
      </c>
      <c r="R2337" t="str">
        <f t="shared" si="399"/>
        <v>small batch</v>
      </c>
      <c r="S2337">
        <f t="shared" si="400"/>
        <v>16</v>
      </c>
      <c r="T2337">
        <f t="shared" si="401"/>
        <v>5</v>
      </c>
      <c r="U2337">
        <f t="shared" si="402"/>
        <v>11</v>
      </c>
      <c r="V2337" s="12">
        <f t="shared" si="403"/>
        <v>41771.572256944448</v>
      </c>
      <c r="W2337" s="12">
        <f t="shared" si="404"/>
        <v>41801.572256944448</v>
      </c>
      <c r="X2337" s="17" t="str">
        <f t="shared" si="405"/>
        <v>May</v>
      </c>
      <c r="Y2337" t="str">
        <f t="shared" si="406"/>
        <v>2014</v>
      </c>
    </row>
    <row r="2338" spans="1:25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396"/>
        <v>520.73254999999995</v>
      </c>
      <c r="P2338" s="8">
        <f t="shared" si="397"/>
        <v>48.104623556581984</v>
      </c>
      <c r="Q2338" t="str">
        <f t="shared" si="398"/>
        <v>food</v>
      </c>
      <c r="R2338" t="str">
        <f t="shared" si="399"/>
        <v>small batch</v>
      </c>
      <c r="S2338">
        <f t="shared" si="400"/>
        <v>16</v>
      </c>
      <c r="T2338">
        <f t="shared" si="401"/>
        <v>5</v>
      </c>
      <c r="U2338">
        <f t="shared" si="402"/>
        <v>11</v>
      </c>
      <c r="V2338" s="12">
        <f t="shared" si="403"/>
        <v>41666.924710648149</v>
      </c>
      <c r="W2338" s="12">
        <f t="shared" si="404"/>
        <v>41706.924710648149</v>
      </c>
      <c r="X2338" s="17" t="str">
        <f t="shared" si="405"/>
        <v>January</v>
      </c>
      <c r="Y2338" t="str">
        <f t="shared" si="406"/>
        <v>2014</v>
      </c>
    </row>
    <row r="2339" spans="1:25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396"/>
        <v>110.65833333333333</v>
      </c>
      <c r="P2339" s="8">
        <f t="shared" si="397"/>
        <v>74.184357541899445</v>
      </c>
      <c r="Q2339" t="str">
        <f t="shared" si="398"/>
        <v>food</v>
      </c>
      <c r="R2339" t="str">
        <f t="shared" si="399"/>
        <v>small batch</v>
      </c>
      <c r="S2339">
        <f t="shared" si="400"/>
        <v>16</v>
      </c>
      <c r="T2339">
        <f t="shared" si="401"/>
        <v>5</v>
      </c>
      <c r="U2339">
        <f t="shared" si="402"/>
        <v>11</v>
      </c>
      <c r="V2339" s="12">
        <f t="shared" si="403"/>
        <v>41786.640543981484</v>
      </c>
      <c r="W2339" s="12">
        <f t="shared" si="404"/>
        <v>41816.640543981484</v>
      </c>
      <c r="X2339" s="17" t="str">
        <f t="shared" si="405"/>
        <v>May</v>
      </c>
      <c r="Y2339" t="str">
        <f t="shared" si="406"/>
        <v>2014</v>
      </c>
    </row>
    <row r="2340" spans="1:25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396"/>
        <v>101.14333333333335</v>
      </c>
      <c r="P2340" s="8">
        <f t="shared" si="397"/>
        <v>123.34552845528455</v>
      </c>
      <c r="Q2340" t="str">
        <f t="shared" si="398"/>
        <v>food</v>
      </c>
      <c r="R2340" t="str">
        <f t="shared" si="399"/>
        <v>small batch</v>
      </c>
      <c r="S2340">
        <f t="shared" si="400"/>
        <v>16</v>
      </c>
      <c r="T2340">
        <f t="shared" si="401"/>
        <v>5</v>
      </c>
      <c r="U2340">
        <f t="shared" si="402"/>
        <v>11</v>
      </c>
      <c r="V2340" s="12">
        <f t="shared" si="403"/>
        <v>41789.896805555552</v>
      </c>
      <c r="W2340" s="12">
        <f t="shared" si="404"/>
        <v>41819.896805555552</v>
      </c>
      <c r="X2340" s="17" t="str">
        <f t="shared" si="405"/>
        <v>May</v>
      </c>
      <c r="Y2340" t="str">
        <f t="shared" si="406"/>
        <v>2014</v>
      </c>
    </row>
    <row r="2341" spans="1:25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396"/>
        <v>294.20799999999997</v>
      </c>
      <c r="P2341" s="8">
        <f t="shared" si="397"/>
        <v>66.623188405797094</v>
      </c>
      <c r="Q2341" t="str">
        <f t="shared" si="398"/>
        <v>food</v>
      </c>
      <c r="R2341" t="str">
        <f t="shared" si="399"/>
        <v>small batch</v>
      </c>
      <c r="S2341">
        <f t="shared" si="400"/>
        <v>16</v>
      </c>
      <c r="T2341">
        <f t="shared" si="401"/>
        <v>5</v>
      </c>
      <c r="U2341">
        <f t="shared" si="402"/>
        <v>11</v>
      </c>
      <c r="V2341" s="12">
        <f t="shared" si="403"/>
        <v>42692.79987268518</v>
      </c>
      <c r="W2341" s="12">
        <f t="shared" si="404"/>
        <v>42723.332638888889</v>
      </c>
      <c r="X2341" s="17" t="str">
        <f t="shared" si="405"/>
        <v>November</v>
      </c>
      <c r="Y2341" t="str">
        <f t="shared" si="406"/>
        <v>2016</v>
      </c>
    </row>
    <row r="2342" spans="1:25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396"/>
        <v>105.77749999999999</v>
      </c>
      <c r="P2342" s="8">
        <f t="shared" si="397"/>
        <v>104.99007444168734</v>
      </c>
      <c r="Q2342" t="str">
        <f t="shared" si="398"/>
        <v>food</v>
      </c>
      <c r="R2342" t="str">
        <f t="shared" si="399"/>
        <v>small batch</v>
      </c>
      <c r="S2342">
        <f t="shared" si="400"/>
        <v>16</v>
      </c>
      <c r="T2342">
        <f t="shared" si="401"/>
        <v>5</v>
      </c>
      <c r="U2342">
        <f t="shared" si="402"/>
        <v>11</v>
      </c>
      <c r="V2342" s="12">
        <f t="shared" si="403"/>
        <v>42643.642800925925</v>
      </c>
      <c r="W2342" s="12">
        <f t="shared" si="404"/>
        <v>42673.642800925925</v>
      </c>
      <c r="X2342" s="17" t="str">
        <f t="shared" si="405"/>
        <v>September</v>
      </c>
      <c r="Y2342" t="str">
        <f t="shared" si="406"/>
        <v>2016</v>
      </c>
    </row>
    <row r="2343" spans="1:25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396"/>
        <v>0</v>
      </c>
      <c r="P2343" s="8" t="e">
        <f t="shared" si="397"/>
        <v>#DIV/0!</v>
      </c>
      <c r="Q2343" t="str">
        <f t="shared" si="398"/>
        <v>technology</v>
      </c>
      <c r="R2343" t="str">
        <f t="shared" si="399"/>
        <v>web</v>
      </c>
      <c r="S2343">
        <f t="shared" si="400"/>
        <v>14</v>
      </c>
      <c r="T2343">
        <f t="shared" si="401"/>
        <v>11</v>
      </c>
      <c r="U2343">
        <f t="shared" si="402"/>
        <v>3</v>
      </c>
      <c r="V2343" s="12">
        <f t="shared" si="403"/>
        <v>42167.813703703709</v>
      </c>
      <c r="W2343" s="12">
        <f t="shared" si="404"/>
        <v>42197.813703703709</v>
      </c>
      <c r="X2343" s="17" t="str">
        <f t="shared" si="405"/>
        <v>June</v>
      </c>
      <c r="Y2343" t="str">
        <f t="shared" si="406"/>
        <v>2015</v>
      </c>
    </row>
    <row r="2344" spans="1:25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396"/>
        <v>0</v>
      </c>
      <c r="P2344" s="8" t="e">
        <f t="shared" si="397"/>
        <v>#DIV/0!</v>
      </c>
      <c r="Q2344" t="str">
        <f t="shared" si="398"/>
        <v>technology</v>
      </c>
      <c r="R2344" t="str">
        <f t="shared" si="399"/>
        <v>web</v>
      </c>
      <c r="S2344">
        <f t="shared" si="400"/>
        <v>14</v>
      </c>
      <c r="T2344">
        <f t="shared" si="401"/>
        <v>11</v>
      </c>
      <c r="U2344">
        <f t="shared" si="402"/>
        <v>3</v>
      </c>
      <c r="V2344" s="12">
        <f t="shared" si="403"/>
        <v>41897.702199074076</v>
      </c>
      <c r="W2344" s="12">
        <f t="shared" si="404"/>
        <v>41918.208333333336</v>
      </c>
      <c r="X2344" s="17" t="str">
        <f t="shared" si="405"/>
        <v>September</v>
      </c>
      <c r="Y2344" t="str">
        <f t="shared" si="406"/>
        <v>2014</v>
      </c>
    </row>
    <row r="2345" spans="1:25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396"/>
        <v>3</v>
      </c>
      <c r="P2345" s="8">
        <f t="shared" si="397"/>
        <v>300</v>
      </c>
      <c r="Q2345" t="str">
        <f t="shared" si="398"/>
        <v>technology</v>
      </c>
      <c r="R2345" t="str">
        <f t="shared" si="399"/>
        <v>web</v>
      </c>
      <c r="S2345">
        <f t="shared" si="400"/>
        <v>14</v>
      </c>
      <c r="T2345">
        <f t="shared" si="401"/>
        <v>11</v>
      </c>
      <c r="U2345">
        <f t="shared" si="402"/>
        <v>3</v>
      </c>
      <c r="V2345" s="12">
        <f t="shared" si="403"/>
        <v>42327.825289351851</v>
      </c>
      <c r="W2345" s="12">
        <f t="shared" si="404"/>
        <v>42377.82430555555</v>
      </c>
      <c r="X2345" s="17" t="str">
        <f t="shared" si="405"/>
        <v>November</v>
      </c>
      <c r="Y2345" t="str">
        <f t="shared" si="406"/>
        <v>2015</v>
      </c>
    </row>
    <row r="2346" spans="1:25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396"/>
        <v>0.1</v>
      </c>
      <c r="P2346" s="8">
        <f t="shared" si="397"/>
        <v>1</v>
      </c>
      <c r="Q2346" t="str">
        <f t="shared" si="398"/>
        <v>technology</v>
      </c>
      <c r="R2346" t="str">
        <f t="shared" si="399"/>
        <v>web</v>
      </c>
      <c r="S2346">
        <f t="shared" si="400"/>
        <v>14</v>
      </c>
      <c r="T2346">
        <f t="shared" si="401"/>
        <v>11</v>
      </c>
      <c r="U2346">
        <f t="shared" si="402"/>
        <v>3</v>
      </c>
      <c r="V2346" s="12">
        <f t="shared" si="403"/>
        <v>42515.727650462963</v>
      </c>
      <c r="W2346" s="12">
        <f t="shared" si="404"/>
        <v>42545.727650462963</v>
      </c>
      <c r="X2346" s="17" t="str">
        <f t="shared" si="405"/>
        <v>May</v>
      </c>
      <c r="Y2346" t="str">
        <f t="shared" si="406"/>
        <v>2016</v>
      </c>
    </row>
    <row r="2347" spans="1:25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396"/>
        <v>0</v>
      </c>
      <c r="P2347" s="8" t="e">
        <f t="shared" si="397"/>
        <v>#DIV/0!</v>
      </c>
      <c r="Q2347" t="str">
        <f t="shared" si="398"/>
        <v>technology</v>
      </c>
      <c r="R2347" t="str">
        <f t="shared" si="399"/>
        <v>web</v>
      </c>
      <c r="S2347">
        <f t="shared" si="400"/>
        <v>14</v>
      </c>
      <c r="T2347">
        <f t="shared" si="401"/>
        <v>11</v>
      </c>
      <c r="U2347">
        <f t="shared" si="402"/>
        <v>3</v>
      </c>
      <c r="V2347" s="12">
        <f t="shared" si="403"/>
        <v>42060.001805555556</v>
      </c>
      <c r="W2347" s="12">
        <f t="shared" si="404"/>
        <v>42094.985416666663</v>
      </c>
      <c r="X2347" s="17" t="str">
        <f t="shared" si="405"/>
        <v>February</v>
      </c>
      <c r="Y2347" t="str">
        <f t="shared" si="406"/>
        <v>2015</v>
      </c>
    </row>
    <row r="2348" spans="1:25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396"/>
        <v>6.5000000000000002E-2</v>
      </c>
      <c r="P2348" s="8">
        <f t="shared" si="397"/>
        <v>13</v>
      </c>
      <c r="Q2348" t="str">
        <f t="shared" si="398"/>
        <v>technology</v>
      </c>
      <c r="R2348" t="str">
        <f t="shared" si="399"/>
        <v>web</v>
      </c>
      <c r="S2348">
        <f t="shared" si="400"/>
        <v>14</v>
      </c>
      <c r="T2348">
        <f t="shared" si="401"/>
        <v>11</v>
      </c>
      <c r="U2348">
        <f t="shared" si="402"/>
        <v>3</v>
      </c>
      <c r="V2348" s="12">
        <f t="shared" si="403"/>
        <v>42615.79896990741</v>
      </c>
      <c r="W2348" s="12">
        <f t="shared" si="404"/>
        <v>42660.79896990741</v>
      </c>
      <c r="X2348" s="17" t="str">
        <f t="shared" si="405"/>
        <v>September</v>
      </c>
      <c r="Y2348" t="str">
        <f t="shared" si="406"/>
        <v>2016</v>
      </c>
    </row>
    <row r="2349" spans="1:25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396"/>
        <v>1.5</v>
      </c>
      <c r="P2349" s="8">
        <f t="shared" si="397"/>
        <v>15</v>
      </c>
      <c r="Q2349" t="str">
        <f t="shared" si="398"/>
        <v>technology</v>
      </c>
      <c r="R2349" t="str">
        <f t="shared" si="399"/>
        <v>web</v>
      </c>
      <c r="S2349">
        <f t="shared" si="400"/>
        <v>14</v>
      </c>
      <c r="T2349">
        <f t="shared" si="401"/>
        <v>11</v>
      </c>
      <c r="U2349">
        <f t="shared" si="402"/>
        <v>3</v>
      </c>
      <c r="V2349" s="12">
        <f t="shared" si="403"/>
        <v>42577.607361111113</v>
      </c>
      <c r="W2349" s="12">
        <f t="shared" si="404"/>
        <v>42607.607361111113</v>
      </c>
      <c r="X2349" s="17" t="str">
        <f t="shared" si="405"/>
        <v>July</v>
      </c>
      <c r="Y2349" t="str">
        <f t="shared" si="406"/>
        <v>2016</v>
      </c>
    </row>
    <row r="2350" spans="1:25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396"/>
        <v>0.38571428571428573</v>
      </c>
      <c r="P2350" s="8">
        <f t="shared" si="397"/>
        <v>54</v>
      </c>
      <c r="Q2350" t="str">
        <f t="shared" si="398"/>
        <v>technology</v>
      </c>
      <c r="R2350" t="str">
        <f t="shared" si="399"/>
        <v>web</v>
      </c>
      <c r="S2350">
        <f t="shared" si="400"/>
        <v>14</v>
      </c>
      <c r="T2350">
        <f t="shared" si="401"/>
        <v>11</v>
      </c>
      <c r="U2350">
        <f t="shared" si="402"/>
        <v>3</v>
      </c>
      <c r="V2350" s="12">
        <f t="shared" si="403"/>
        <v>42360.932152777779</v>
      </c>
      <c r="W2350" s="12">
        <f t="shared" si="404"/>
        <v>42420.932152777779</v>
      </c>
      <c r="X2350" s="17" t="str">
        <f t="shared" si="405"/>
        <v>December</v>
      </c>
      <c r="Y2350" t="str">
        <f t="shared" si="406"/>
        <v>2015</v>
      </c>
    </row>
    <row r="2351" spans="1:25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396"/>
        <v>0</v>
      </c>
      <c r="P2351" s="8" t="e">
        <f t="shared" si="397"/>
        <v>#DIV/0!</v>
      </c>
      <c r="Q2351" t="str">
        <f t="shared" si="398"/>
        <v>technology</v>
      </c>
      <c r="R2351" t="str">
        <f t="shared" si="399"/>
        <v>web</v>
      </c>
      <c r="S2351">
        <f t="shared" si="400"/>
        <v>14</v>
      </c>
      <c r="T2351">
        <f t="shared" si="401"/>
        <v>11</v>
      </c>
      <c r="U2351">
        <f t="shared" si="402"/>
        <v>3</v>
      </c>
      <c r="V2351" s="12">
        <f t="shared" si="403"/>
        <v>42198.775787037041</v>
      </c>
      <c r="W2351" s="12">
        <f t="shared" si="404"/>
        <v>42227.775787037041</v>
      </c>
      <c r="X2351" s="17" t="str">
        <f t="shared" si="405"/>
        <v>July</v>
      </c>
      <c r="Y2351" t="str">
        <f t="shared" si="406"/>
        <v>2015</v>
      </c>
    </row>
    <row r="2352" spans="1:25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396"/>
        <v>0</v>
      </c>
      <c r="P2352" s="8" t="e">
        <f t="shared" si="397"/>
        <v>#DIV/0!</v>
      </c>
      <c r="Q2352" t="str">
        <f t="shared" si="398"/>
        <v>technology</v>
      </c>
      <c r="R2352" t="str">
        <f t="shared" si="399"/>
        <v>web</v>
      </c>
      <c r="S2352">
        <f t="shared" si="400"/>
        <v>14</v>
      </c>
      <c r="T2352">
        <f t="shared" si="401"/>
        <v>11</v>
      </c>
      <c r="U2352">
        <f t="shared" si="402"/>
        <v>3</v>
      </c>
      <c r="V2352" s="12">
        <f t="shared" si="403"/>
        <v>42708.842245370368</v>
      </c>
      <c r="W2352" s="12">
        <f t="shared" si="404"/>
        <v>42738.842245370368</v>
      </c>
      <c r="X2352" s="17" t="str">
        <f t="shared" si="405"/>
        <v>December</v>
      </c>
      <c r="Y2352" t="str">
        <f t="shared" si="406"/>
        <v>2016</v>
      </c>
    </row>
    <row r="2353" spans="1:25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396"/>
        <v>0.5714285714285714</v>
      </c>
      <c r="P2353" s="8">
        <f t="shared" si="397"/>
        <v>15.428571428571429</v>
      </c>
      <c r="Q2353" t="str">
        <f t="shared" si="398"/>
        <v>technology</v>
      </c>
      <c r="R2353" t="str">
        <f t="shared" si="399"/>
        <v>web</v>
      </c>
      <c r="S2353">
        <f t="shared" si="400"/>
        <v>14</v>
      </c>
      <c r="T2353">
        <f t="shared" si="401"/>
        <v>11</v>
      </c>
      <c r="U2353">
        <f t="shared" si="402"/>
        <v>3</v>
      </c>
      <c r="V2353" s="12">
        <f t="shared" si="403"/>
        <v>42094.101145833338</v>
      </c>
      <c r="W2353" s="12">
        <f t="shared" si="404"/>
        <v>42124.101145833338</v>
      </c>
      <c r="X2353" s="17" t="str">
        <f t="shared" si="405"/>
        <v>March</v>
      </c>
      <c r="Y2353" t="str">
        <f t="shared" si="406"/>
        <v>2015</v>
      </c>
    </row>
    <row r="2354" spans="1:25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396"/>
        <v>0</v>
      </c>
      <c r="P2354" s="8" t="e">
        <f t="shared" si="397"/>
        <v>#DIV/0!</v>
      </c>
      <c r="Q2354" t="str">
        <f t="shared" si="398"/>
        <v>technology</v>
      </c>
      <c r="R2354" t="str">
        <f t="shared" si="399"/>
        <v>web</v>
      </c>
      <c r="S2354">
        <f t="shared" si="400"/>
        <v>14</v>
      </c>
      <c r="T2354">
        <f t="shared" si="401"/>
        <v>11</v>
      </c>
      <c r="U2354">
        <f t="shared" si="402"/>
        <v>3</v>
      </c>
      <c r="V2354" s="12">
        <f t="shared" si="403"/>
        <v>42101.633703703701</v>
      </c>
      <c r="W2354" s="12">
        <f t="shared" si="404"/>
        <v>42161.633703703701</v>
      </c>
      <c r="X2354" s="17" t="str">
        <f t="shared" si="405"/>
        <v>April</v>
      </c>
      <c r="Y2354" t="str">
        <f t="shared" si="406"/>
        <v>2015</v>
      </c>
    </row>
    <row r="2355" spans="1:25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396"/>
        <v>0</v>
      </c>
      <c r="P2355" s="8" t="e">
        <f t="shared" si="397"/>
        <v>#DIV/0!</v>
      </c>
      <c r="Q2355" t="str">
        <f t="shared" si="398"/>
        <v>technology</v>
      </c>
      <c r="R2355" t="str">
        <f t="shared" si="399"/>
        <v>web</v>
      </c>
      <c r="S2355">
        <f t="shared" si="400"/>
        <v>14</v>
      </c>
      <c r="T2355">
        <f t="shared" si="401"/>
        <v>11</v>
      </c>
      <c r="U2355">
        <f t="shared" si="402"/>
        <v>3</v>
      </c>
      <c r="V2355" s="12">
        <f t="shared" si="403"/>
        <v>42103.676180555558</v>
      </c>
      <c r="W2355" s="12">
        <f t="shared" si="404"/>
        <v>42115.676180555558</v>
      </c>
      <c r="X2355" s="17" t="str">
        <f t="shared" si="405"/>
        <v>April</v>
      </c>
      <c r="Y2355" t="str">
        <f t="shared" si="406"/>
        <v>2015</v>
      </c>
    </row>
    <row r="2356" spans="1:25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396"/>
        <v>7.1428571428571425E-2</v>
      </c>
      <c r="P2356" s="8">
        <f t="shared" si="397"/>
        <v>25</v>
      </c>
      <c r="Q2356" t="str">
        <f t="shared" si="398"/>
        <v>technology</v>
      </c>
      <c r="R2356" t="str">
        <f t="shared" si="399"/>
        <v>web</v>
      </c>
      <c r="S2356">
        <f t="shared" si="400"/>
        <v>14</v>
      </c>
      <c r="T2356">
        <f t="shared" si="401"/>
        <v>11</v>
      </c>
      <c r="U2356">
        <f t="shared" si="402"/>
        <v>3</v>
      </c>
      <c r="V2356" s="12">
        <f t="shared" si="403"/>
        <v>41954.722916666666</v>
      </c>
      <c r="W2356" s="12">
        <f t="shared" si="404"/>
        <v>42014.722916666666</v>
      </c>
      <c r="X2356" s="17" t="str">
        <f t="shared" si="405"/>
        <v>November</v>
      </c>
      <c r="Y2356" t="str">
        <f t="shared" si="406"/>
        <v>2014</v>
      </c>
    </row>
    <row r="2357" spans="1:25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396"/>
        <v>0.6875</v>
      </c>
      <c r="P2357" s="8">
        <f t="shared" si="397"/>
        <v>27.5</v>
      </c>
      <c r="Q2357" t="str">
        <f t="shared" si="398"/>
        <v>technology</v>
      </c>
      <c r="R2357" t="str">
        <f t="shared" si="399"/>
        <v>web</v>
      </c>
      <c r="S2357">
        <f t="shared" si="400"/>
        <v>14</v>
      </c>
      <c r="T2357">
        <f t="shared" si="401"/>
        <v>11</v>
      </c>
      <c r="U2357">
        <f t="shared" si="402"/>
        <v>3</v>
      </c>
      <c r="V2357" s="12">
        <f t="shared" si="403"/>
        <v>42096.918240740735</v>
      </c>
      <c r="W2357" s="12">
        <f t="shared" si="404"/>
        <v>42126.918240740735</v>
      </c>
      <c r="X2357" s="17" t="str">
        <f t="shared" si="405"/>
        <v>April</v>
      </c>
      <c r="Y2357" t="str">
        <f t="shared" si="406"/>
        <v>2015</v>
      </c>
    </row>
    <row r="2358" spans="1:25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396"/>
        <v>0</v>
      </c>
      <c r="P2358" s="8" t="e">
        <f t="shared" si="397"/>
        <v>#DIV/0!</v>
      </c>
      <c r="Q2358" t="str">
        <f t="shared" si="398"/>
        <v>technology</v>
      </c>
      <c r="R2358" t="str">
        <f t="shared" si="399"/>
        <v>web</v>
      </c>
      <c r="S2358">
        <f t="shared" si="400"/>
        <v>14</v>
      </c>
      <c r="T2358">
        <f t="shared" si="401"/>
        <v>11</v>
      </c>
      <c r="U2358">
        <f t="shared" si="402"/>
        <v>3</v>
      </c>
      <c r="V2358" s="12">
        <f t="shared" si="403"/>
        <v>42130.78361111111</v>
      </c>
      <c r="W2358" s="12">
        <f t="shared" si="404"/>
        <v>42160.78361111111</v>
      </c>
      <c r="X2358" s="17" t="str">
        <f t="shared" si="405"/>
        <v>May</v>
      </c>
      <c r="Y2358" t="str">
        <f t="shared" si="406"/>
        <v>2015</v>
      </c>
    </row>
    <row r="2359" spans="1:25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396"/>
        <v>0</v>
      </c>
      <c r="P2359" s="8" t="e">
        <f t="shared" si="397"/>
        <v>#DIV/0!</v>
      </c>
      <c r="Q2359" t="str">
        <f t="shared" si="398"/>
        <v>technology</v>
      </c>
      <c r="R2359" t="str">
        <f t="shared" si="399"/>
        <v>web</v>
      </c>
      <c r="S2359">
        <f t="shared" si="400"/>
        <v>14</v>
      </c>
      <c r="T2359">
        <f t="shared" si="401"/>
        <v>11</v>
      </c>
      <c r="U2359">
        <f t="shared" si="402"/>
        <v>3</v>
      </c>
      <c r="V2359" s="12">
        <f t="shared" si="403"/>
        <v>42264.620115740734</v>
      </c>
      <c r="W2359" s="12">
        <f t="shared" si="404"/>
        <v>42294.620115740734</v>
      </c>
      <c r="X2359" s="17" t="str">
        <f t="shared" si="405"/>
        <v>September</v>
      </c>
      <c r="Y2359" t="str">
        <f t="shared" si="406"/>
        <v>2015</v>
      </c>
    </row>
    <row r="2360" spans="1:25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396"/>
        <v>0</v>
      </c>
      <c r="P2360" s="8" t="e">
        <f t="shared" si="397"/>
        <v>#DIV/0!</v>
      </c>
      <c r="Q2360" t="str">
        <f t="shared" si="398"/>
        <v>technology</v>
      </c>
      <c r="R2360" t="str">
        <f t="shared" si="399"/>
        <v>web</v>
      </c>
      <c r="S2360">
        <f t="shared" si="400"/>
        <v>14</v>
      </c>
      <c r="T2360">
        <f t="shared" si="401"/>
        <v>11</v>
      </c>
      <c r="U2360">
        <f t="shared" si="402"/>
        <v>3</v>
      </c>
      <c r="V2360" s="12">
        <f t="shared" si="403"/>
        <v>41978.930972222224</v>
      </c>
      <c r="W2360" s="12">
        <f t="shared" si="404"/>
        <v>42035.027083333334</v>
      </c>
      <c r="X2360" s="17" t="str">
        <f t="shared" si="405"/>
        <v>December</v>
      </c>
      <c r="Y2360" t="str">
        <f t="shared" si="406"/>
        <v>2014</v>
      </c>
    </row>
    <row r="2361" spans="1:25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396"/>
        <v>14.680000000000001</v>
      </c>
      <c r="P2361" s="8">
        <f t="shared" si="397"/>
        <v>367</v>
      </c>
      <c r="Q2361" t="str">
        <f t="shared" si="398"/>
        <v>technology</v>
      </c>
      <c r="R2361" t="str">
        <f t="shared" si="399"/>
        <v>web</v>
      </c>
      <c r="S2361">
        <f t="shared" si="400"/>
        <v>14</v>
      </c>
      <c r="T2361">
        <f t="shared" si="401"/>
        <v>11</v>
      </c>
      <c r="U2361">
        <f t="shared" si="402"/>
        <v>3</v>
      </c>
      <c r="V2361" s="12">
        <f t="shared" si="403"/>
        <v>42159.649583333332</v>
      </c>
      <c r="W2361" s="12">
        <f t="shared" si="404"/>
        <v>42219.649583333332</v>
      </c>
      <c r="X2361" s="17" t="str">
        <f t="shared" si="405"/>
        <v>June</v>
      </c>
      <c r="Y2361" t="str">
        <f t="shared" si="406"/>
        <v>2015</v>
      </c>
    </row>
    <row r="2362" spans="1:25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396"/>
        <v>0.04</v>
      </c>
      <c r="P2362" s="8">
        <f t="shared" si="397"/>
        <v>2</v>
      </c>
      <c r="Q2362" t="str">
        <f t="shared" si="398"/>
        <v>technology</v>
      </c>
      <c r="R2362" t="str">
        <f t="shared" si="399"/>
        <v>web</v>
      </c>
      <c r="S2362">
        <f t="shared" si="400"/>
        <v>14</v>
      </c>
      <c r="T2362">
        <f t="shared" si="401"/>
        <v>11</v>
      </c>
      <c r="U2362">
        <f t="shared" si="402"/>
        <v>3</v>
      </c>
      <c r="V2362" s="12">
        <f t="shared" si="403"/>
        <v>42377.70694444445</v>
      </c>
      <c r="W2362" s="12">
        <f t="shared" si="404"/>
        <v>42407.70694444445</v>
      </c>
      <c r="X2362" s="17" t="str">
        <f t="shared" si="405"/>
        <v>January</v>
      </c>
      <c r="Y2362" t="str">
        <f t="shared" si="406"/>
        <v>2016</v>
      </c>
    </row>
    <row r="2363" spans="1:25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396"/>
        <v>0</v>
      </c>
      <c r="P2363" s="8" t="e">
        <f t="shared" si="397"/>
        <v>#DIV/0!</v>
      </c>
      <c r="Q2363" t="str">
        <f t="shared" si="398"/>
        <v>technology</v>
      </c>
      <c r="R2363" t="str">
        <f t="shared" si="399"/>
        <v>web</v>
      </c>
      <c r="S2363">
        <f t="shared" si="400"/>
        <v>14</v>
      </c>
      <c r="T2363">
        <f t="shared" si="401"/>
        <v>11</v>
      </c>
      <c r="U2363">
        <f t="shared" si="402"/>
        <v>3</v>
      </c>
      <c r="V2363" s="12">
        <f t="shared" si="403"/>
        <v>42466.858888888892</v>
      </c>
      <c r="W2363" s="12">
        <f t="shared" si="404"/>
        <v>42490.916666666672</v>
      </c>
      <c r="X2363" s="17" t="str">
        <f t="shared" si="405"/>
        <v>April</v>
      </c>
      <c r="Y2363" t="str">
        <f t="shared" si="406"/>
        <v>2016</v>
      </c>
    </row>
    <row r="2364" spans="1:25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396"/>
        <v>28.571428571428569</v>
      </c>
      <c r="P2364" s="8">
        <f t="shared" si="397"/>
        <v>60</v>
      </c>
      <c r="Q2364" t="str">
        <f t="shared" si="398"/>
        <v>technology</v>
      </c>
      <c r="R2364" t="str">
        <f t="shared" si="399"/>
        <v>web</v>
      </c>
      <c r="S2364">
        <f t="shared" si="400"/>
        <v>14</v>
      </c>
      <c r="T2364">
        <f t="shared" si="401"/>
        <v>11</v>
      </c>
      <c r="U2364">
        <f t="shared" si="402"/>
        <v>3</v>
      </c>
      <c r="V2364" s="12">
        <f t="shared" si="403"/>
        <v>41954.688310185185</v>
      </c>
      <c r="W2364" s="12">
        <f t="shared" si="404"/>
        <v>41984.688310185185</v>
      </c>
      <c r="X2364" s="17" t="str">
        <f t="shared" si="405"/>
        <v>November</v>
      </c>
      <c r="Y2364" t="str">
        <f t="shared" si="406"/>
        <v>2014</v>
      </c>
    </row>
    <row r="2365" spans="1:25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396"/>
        <v>0</v>
      </c>
      <c r="P2365" s="8" t="e">
        <f t="shared" si="397"/>
        <v>#DIV/0!</v>
      </c>
      <c r="Q2365" t="str">
        <f t="shared" si="398"/>
        <v>technology</v>
      </c>
      <c r="R2365" t="str">
        <f t="shared" si="399"/>
        <v>web</v>
      </c>
      <c r="S2365">
        <f t="shared" si="400"/>
        <v>14</v>
      </c>
      <c r="T2365">
        <f t="shared" si="401"/>
        <v>11</v>
      </c>
      <c r="U2365">
        <f t="shared" si="402"/>
        <v>3</v>
      </c>
      <c r="V2365" s="12">
        <f t="shared" si="403"/>
        <v>42322.011574074073</v>
      </c>
      <c r="W2365" s="12">
        <f t="shared" si="404"/>
        <v>42367.011574074073</v>
      </c>
      <c r="X2365" s="17" t="str">
        <f t="shared" si="405"/>
        <v>November</v>
      </c>
      <c r="Y2365" t="str">
        <f t="shared" si="406"/>
        <v>2015</v>
      </c>
    </row>
    <row r="2366" spans="1:25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396"/>
        <v>0</v>
      </c>
      <c r="P2366" s="8" t="e">
        <f t="shared" si="397"/>
        <v>#DIV/0!</v>
      </c>
      <c r="Q2366" t="str">
        <f t="shared" si="398"/>
        <v>technology</v>
      </c>
      <c r="R2366" t="str">
        <f t="shared" si="399"/>
        <v>web</v>
      </c>
      <c r="S2366">
        <f t="shared" si="400"/>
        <v>14</v>
      </c>
      <c r="T2366">
        <f t="shared" si="401"/>
        <v>11</v>
      </c>
      <c r="U2366">
        <f t="shared" si="402"/>
        <v>3</v>
      </c>
      <c r="V2366" s="12">
        <f t="shared" si="403"/>
        <v>42248.934675925921</v>
      </c>
      <c r="W2366" s="12">
        <f t="shared" si="404"/>
        <v>42303.934675925921</v>
      </c>
      <c r="X2366" s="17" t="str">
        <f t="shared" si="405"/>
        <v>September</v>
      </c>
      <c r="Y2366" t="str">
        <f t="shared" si="406"/>
        <v>2015</v>
      </c>
    </row>
    <row r="2367" spans="1:25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396"/>
        <v>0</v>
      </c>
      <c r="P2367" s="8" t="e">
        <f t="shared" si="397"/>
        <v>#DIV/0!</v>
      </c>
      <c r="Q2367" t="str">
        <f t="shared" si="398"/>
        <v>technology</v>
      </c>
      <c r="R2367" t="str">
        <f t="shared" si="399"/>
        <v>web</v>
      </c>
      <c r="S2367">
        <f t="shared" si="400"/>
        <v>14</v>
      </c>
      <c r="T2367">
        <f t="shared" si="401"/>
        <v>11</v>
      </c>
      <c r="U2367">
        <f t="shared" si="402"/>
        <v>3</v>
      </c>
      <c r="V2367" s="12">
        <f t="shared" si="403"/>
        <v>42346.736400462964</v>
      </c>
      <c r="W2367" s="12">
        <f t="shared" si="404"/>
        <v>42386.958333333328</v>
      </c>
      <c r="X2367" s="17" t="str">
        <f t="shared" si="405"/>
        <v>December</v>
      </c>
      <c r="Y2367" t="str">
        <f t="shared" si="406"/>
        <v>2015</v>
      </c>
    </row>
    <row r="2368" spans="1:25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396"/>
        <v>10.52</v>
      </c>
      <c r="P2368" s="8">
        <f t="shared" si="397"/>
        <v>97.407407407407405</v>
      </c>
      <c r="Q2368" t="str">
        <f t="shared" si="398"/>
        <v>technology</v>
      </c>
      <c r="R2368" t="str">
        <f t="shared" si="399"/>
        <v>web</v>
      </c>
      <c r="S2368">
        <f t="shared" si="400"/>
        <v>14</v>
      </c>
      <c r="T2368">
        <f t="shared" si="401"/>
        <v>11</v>
      </c>
      <c r="U2368">
        <f t="shared" si="402"/>
        <v>3</v>
      </c>
      <c r="V2368" s="12">
        <f t="shared" si="403"/>
        <v>42268.531631944439</v>
      </c>
      <c r="W2368" s="12">
        <f t="shared" si="404"/>
        <v>42298.531631944439</v>
      </c>
      <c r="X2368" s="17" t="str">
        <f t="shared" si="405"/>
        <v>September</v>
      </c>
      <c r="Y2368" t="str">
        <f t="shared" si="406"/>
        <v>2015</v>
      </c>
    </row>
    <row r="2369" spans="1:25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396"/>
        <v>1.34</v>
      </c>
      <c r="P2369" s="8">
        <f t="shared" si="397"/>
        <v>47.857142857142854</v>
      </c>
      <c r="Q2369" t="str">
        <f t="shared" si="398"/>
        <v>technology</v>
      </c>
      <c r="R2369" t="str">
        <f t="shared" si="399"/>
        <v>web</v>
      </c>
      <c r="S2369">
        <f t="shared" si="400"/>
        <v>14</v>
      </c>
      <c r="T2369">
        <f t="shared" si="401"/>
        <v>11</v>
      </c>
      <c r="U2369">
        <f t="shared" si="402"/>
        <v>3</v>
      </c>
      <c r="V2369" s="12">
        <f t="shared" si="403"/>
        <v>42425.970092592594</v>
      </c>
      <c r="W2369" s="12">
        <f t="shared" si="404"/>
        <v>42485.928425925929</v>
      </c>
      <c r="X2369" s="17" t="str">
        <f t="shared" si="405"/>
        <v>February</v>
      </c>
      <c r="Y2369" t="str">
        <f t="shared" si="406"/>
        <v>2016</v>
      </c>
    </row>
    <row r="2370" spans="1:25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407">E2370/D2370*100</f>
        <v>0.25</v>
      </c>
      <c r="P2370" s="8">
        <f t="shared" ref="P2370:P2433" si="408">E2370/L2370</f>
        <v>50</v>
      </c>
      <c r="Q2370" t="str">
        <f t="shared" ref="Q2370:Q2433" si="409">LEFT(N2370,T2370-1)</f>
        <v>technology</v>
      </c>
      <c r="R2370" t="str">
        <f t="shared" ref="R2370:R2433" si="410">RIGHT(N2370,U2370)</f>
        <v>web</v>
      </c>
      <c r="S2370">
        <f t="shared" ref="S2370:S2433" si="411">LEN(N2370)</f>
        <v>14</v>
      </c>
      <c r="T2370">
        <f t="shared" ref="T2370:T2433" si="412">FIND("/",N2370)</f>
        <v>11</v>
      </c>
      <c r="U2370">
        <f t="shared" ref="U2370:U2433" si="413">S2370-T2370</f>
        <v>3</v>
      </c>
      <c r="V2370" s="12">
        <f t="shared" ref="V2370:V2433" si="414">(((J2370/60)/60)/24)+DATE(1970,1,1)</f>
        <v>42063.721817129626</v>
      </c>
      <c r="W2370" s="12">
        <f t="shared" ref="W2370:W2433" si="415">(((I2370/60)/60)/24)+DATE(1970,1,1)</f>
        <v>42108.680150462969</v>
      </c>
      <c r="X2370" s="17" t="str">
        <f t="shared" ref="X2370:X2433" si="416">TEXT(V2370,"mmmm")</f>
        <v>February</v>
      </c>
      <c r="Y2370" t="str">
        <f t="shared" ref="Y2370:Y2433" si="417">TEXT(V2370,"yyyy")</f>
        <v>2015</v>
      </c>
    </row>
    <row r="2371" spans="1:25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407"/>
        <v>0</v>
      </c>
      <c r="P2371" s="8" t="e">
        <f t="shared" si="408"/>
        <v>#DIV/0!</v>
      </c>
      <c r="Q2371" t="str">
        <f t="shared" si="409"/>
        <v>technology</v>
      </c>
      <c r="R2371" t="str">
        <f t="shared" si="410"/>
        <v>web</v>
      </c>
      <c r="S2371">
        <f t="shared" si="411"/>
        <v>14</v>
      </c>
      <c r="T2371">
        <f t="shared" si="412"/>
        <v>11</v>
      </c>
      <c r="U2371">
        <f t="shared" si="413"/>
        <v>3</v>
      </c>
      <c r="V2371" s="12">
        <f t="shared" si="414"/>
        <v>42380.812627314815</v>
      </c>
      <c r="W2371" s="12">
        <f t="shared" si="415"/>
        <v>42410.812627314815</v>
      </c>
      <c r="X2371" s="17" t="str">
        <f t="shared" si="416"/>
        <v>January</v>
      </c>
      <c r="Y2371" t="str">
        <f t="shared" si="417"/>
        <v>2016</v>
      </c>
    </row>
    <row r="2372" spans="1:25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407"/>
        <v>0.32800000000000001</v>
      </c>
      <c r="P2372" s="8">
        <f t="shared" si="408"/>
        <v>20.5</v>
      </c>
      <c r="Q2372" t="str">
        <f t="shared" si="409"/>
        <v>technology</v>
      </c>
      <c r="R2372" t="str">
        <f t="shared" si="410"/>
        <v>web</v>
      </c>
      <c r="S2372">
        <f t="shared" si="411"/>
        <v>14</v>
      </c>
      <c r="T2372">
        <f t="shared" si="412"/>
        <v>11</v>
      </c>
      <c r="U2372">
        <f t="shared" si="413"/>
        <v>3</v>
      </c>
      <c r="V2372" s="12">
        <f t="shared" si="414"/>
        <v>41961.18913194444</v>
      </c>
      <c r="W2372" s="12">
        <f t="shared" si="415"/>
        <v>41991.18913194444</v>
      </c>
      <c r="X2372" s="17" t="str">
        <f t="shared" si="416"/>
        <v>November</v>
      </c>
      <c r="Y2372" t="str">
        <f t="shared" si="417"/>
        <v>2014</v>
      </c>
    </row>
    <row r="2373" spans="1:25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407"/>
        <v>0</v>
      </c>
      <c r="P2373" s="8" t="e">
        <f t="shared" si="408"/>
        <v>#DIV/0!</v>
      </c>
      <c r="Q2373" t="str">
        <f t="shared" si="409"/>
        <v>technology</v>
      </c>
      <c r="R2373" t="str">
        <f t="shared" si="410"/>
        <v>web</v>
      </c>
      <c r="S2373">
        <f t="shared" si="411"/>
        <v>14</v>
      </c>
      <c r="T2373">
        <f t="shared" si="412"/>
        <v>11</v>
      </c>
      <c r="U2373">
        <f t="shared" si="413"/>
        <v>3</v>
      </c>
      <c r="V2373" s="12">
        <f t="shared" si="414"/>
        <v>42150.777731481481</v>
      </c>
      <c r="W2373" s="12">
        <f t="shared" si="415"/>
        <v>42180.777731481481</v>
      </c>
      <c r="X2373" s="17" t="str">
        <f t="shared" si="416"/>
        <v>May</v>
      </c>
      <c r="Y2373" t="str">
        <f t="shared" si="417"/>
        <v>2015</v>
      </c>
    </row>
    <row r="2374" spans="1:25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407"/>
        <v>3.2727272727272729</v>
      </c>
      <c r="P2374" s="8">
        <f t="shared" si="408"/>
        <v>30</v>
      </c>
      <c r="Q2374" t="str">
        <f t="shared" si="409"/>
        <v>technology</v>
      </c>
      <c r="R2374" t="str">
        <f t="shared" si="410"/>
        <v>web</v>
      </c>
      <c r="S2374">
        <f t="shared" si="411"/>
        <v>14</v>
      </c>
      <c r="T2374">
        <f t="shared" si="412"/>
        <v>11</v>
      </c>
      <c r="U2374">
        <f t="shared" si="413"/>
        <v>3</v>
      </c>
      <c r="V2374" s="12">
        <f t="shared" si="414"/>
        <v>42088.069108796291</v>
      </c>
      <c r="W2374" s="12">
        <f t="shared" si="415"/>
        <v>42118.069108796291</v>
      </c>
      <c r="X2374" s="17" t="str">
        <f t="shared" si="416"/>
        <v>March</v>
      </c>
      <c r="Y2374" t="str">
        <f t="shared" si="417"/>
        <v>2015</v>
      </c>
    </row>
    <row r="2375" spans="1:25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407"/>
        <v>5.8823529411764705E-3</v>
      </c>
      <c r="P2375" s="8">
        <f t="shared" si="408"/>
        <v>50</v>
      </c>
      <c r="Q2375" t="str">
        <f t="shared" si="409"/>
        <v>technology</v>
      </c>
      <c r="R2375" t="str">
        <f t="shared" si="410"/>
        <v>web</v>
      </c>
      <c r="S2375">
        <f t="shared" si="411"/>
        <v>14</v>
      </c>
      <c r="T2375">
        <f t="shared" si="412"/>
        <v>11</v>
      </c>
      <c r="U2375">
        <f t="shared" si="413"/>
        <v>3</v>
      </c>
      <c r="V2375" s="12">
        <f t="shared" si="414"/>
        <v>42215.662314814821</v>
      </c>
      <c r="W2375" s="12">
        <f t="shared" si="415"/>
        <v>42245.662314814821</v>
      </c>
      <c r="X2375" s="17" t="str">
        <f t="shared" si="416"/>
        <v>July</v>
      </c>
      <c r="Y2375" t="str">
        <f t="shared" si="417"/>
        <v>2015</v>
      </c>
    </row>
    <row r="2376" spans="1:25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407"/>
        <v>4.5454545454545456E-2</v>
      </c>
      <c r="P2376" s="8">
        <f t="shared" si="408"/>
        <v>10</v>
      </c>
      <c r="Q2376" t="str">
        <f t="shared" si="409"/>
        <v>technology</v>
      </c>
      <c r="R2376" t="str">
        <f t="shared" si="410"/>
        <v>web</v>
      </c>
      <c r="S2376">
        <f t="shared" si="411"/>
        <v>14</v>
      </c>
      <c r="T2376">
        <f t="shared" si="412"/>
        <v>11</v>
      </c>
      <c r="U2376">
        <f t="shared" si="413"/>
        <v>3</v>
      </c>
      <c r="V2376" s="12">
        <f t="shared" si="414"/>
        <v>42017.843287037031</v>
      </c>
      <c r="W2376" s="12">
        <f t="shared" si="415"/>
        <v>42047.843287037031</v>
      </c>
      <c r="X2376" s="17" t="str">
        <f t="shared" si="416"/>
        <v>January</v>
      </c>
      <c r="Y2376" t="str">
        <f t="shared" si="417"/>
        <v>2015</v>
      </c>
    </row>
    <row r="2377" spans="1:25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407"/>
        <v>0</v>
      </c>
      <c r="P2377" s="8" t="e">
        <f t="shared" si="408"/>
        <v>#DIV/0!</v>
      </c>
      <c r="Q2377" t="str">
        <f t="shared" si="409"/>
        <v>technology</v>
      </c>
      <c r="R2377" t="str">
        <f t="shared" si="410"/>
        <v>web</v>
      </c>
      <c r="S2377">
        <f t="shared" si="411"/>
        <v>14</v>
      </c>
      <c r="T2377">
        <f t="shared" si="412"/>
        <v>11</v>
      </c>
      <c r="U2377">
        <f t="shared" si="413"/>
        <v>3</v>
      </c>
      <c r="V2377" s="12">
        <f t="shared" si="414"/>
        <v>42592.836076388892</v>
      </c>
      <c r="W2377" s="12">
        <f t="shared" si="415"/>
        <v>42622.836076388892</v>
      </c>
      <c r="X2377" s="17" t="str">
        <f t="shared" si="416"/>
        <v>August</v>
      </c>
      <c r="Y2377" t="str">
        <f t="shared" si="417"/>
        <v>2016</v>
      </c>
    </row>
    <row r="2378" spans="1:25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407"/>
        <v>10.877666666666666</v>
      </c>
      <c r="P2378" s="8">
        <f t="shared" si="408"/>
        <v>81.582499999999996</v>
      </c>
      <c r="Q2378" t="str">
        <f t="shared" si="409"/>
        <v>technology</v>
      </c>
      <c r="R2378" t="str">
        <f t="shared" si="410"/>
        <v>web</v>
      </c>
      <c r="S2378">
        <f t="shared" si="411"/>
        <v>14</v>
      </c>
      <c r="T2378">
        <f t="shared" si="412"/>
        <v>11</v>
      </c>
      <c r="U2378">
        <f t="shared" si="413"/>
        <v>3</v>
      </c>
      <c r="V2378" s="12">
        <f t="shared" si="414"/>
        <v>42318.925532407404</v>
      </c>
      <c r="W2378" s="12">
        <f t="shared" si="415"/>
        <v>42348.925532407404</v>
      </c>
      <c r="X2378" s="17" t="str">
        <f t="shared" si="416"/>
        <v>November</v>
      </c>
      <c r="Y2378" t="str">
        <f t="shared" si="417"/>
        <v>2015</v>
      </c>
    </row>
    <row r="2379" spans="1:25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407"/>
        <v>0</v>
      </c>
      <c r="P2379" s="8" t="e">
        <f t="shared" si="408"/>
        <v>#DIV/0!</v>
      </c>
      <c r="Q2379" t="str">
        <f t="shared" si="409"/>
        <v>technology</v>
      </c>
      <c r="R2379" t="str">
        <f t="shared" si="410"/>
        <v>web</v>
      </c>
      <c r="S2379">
        <f t="shared" si="411"/>
        <v>14</v>
      </c>
      <c r="T2379">
        <f t="shared" si="412"/>
        <v>11</v>
      </c>
      <c r="U2379">
        <f t="shared" si="413"/>
        <v>3</v>
      </c>
      <c r="V2379" s="12">
        <f t="shared" si="414"/>
        <v>42669.870173611111</v>
      </c>
      <c r="W2379" s="12">
        <f t="shared" si="415"/>
        <v>42699.911840277782</v>
      </c>
      <c r="X2379" s="17" t="str">
        <f t="shared" si="416"/>
        <v>October</v>
      </c>
      <c r="Y2379" t="str">
        <f t="shared" si="417"/>
        <v>2016</v>
      </c>
    </row>
    <row r="2380" spans="1:25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407"/>
        <v>0</v>
      </c>
      <c r="P2380" s="8" t="e">
        <f t="shared" si="408"/>
        <v>#DIV/0!</v>
      </c>
      <c r="Q2380" t="str">
        <f t="shared" si="409"/>
        <v>technology</v>
      </c>
      <c r="R2380" t="str">
        <f t="shared" si="410"/>
        <v>web</v>
      </c>
      <c r="S2380">
        <f t="shared" si="411"/>
        <v>14</v>
      </c>
      <c r="T2380">
        <f t="shared" si="412"/>
        <v>11</v>
      </c>
      <c r="U2380">
        <f t="shared" si="413"/>
        <v>3</v>
      </c>
      <c r="V2380" s="12">
        <f t="shared" si="414"/>
        <v>42213.013078703705</v>
      </c>
      <c r="W2380" s="12">
        <f t="shared" si="415"/>
        <v>42242.013078703705</v>
      </c>
      <c r="X2380" s="17" t="str">
        <f t="shared" si="416"/>
        <v>July</v>
      </c>
      <c r="Y2380" t="str">
        <f t="shared" si="417"/>
        <v>2015</v>
      </c>
    </row>
    <row r="2381" spans="1:25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407"/>
        <v>0</v>
      </c>
      <c r="P2381" s="8" t="e">
        <f t="shared" si="408"/>
        <v>#DIV/0!</v>
      </c>
      <c r="Q2381" t="str">
        <f t="shared" si="409"/>
        <v>technology</v>
      </c>
      <c r="R2381" t="str">
        <f t="shared" si="410"/>
        <v>web</v>
      </c>
      <c r="S2381">
        <f t="shared" si="411"/>
        <v>14</v>
      </c>
      <c r="T2381">
        <f t="shared" si="412"/>
        <v>11</v>
      </c>
      <c r="U2381">
        <f t="shared" si="413"/>
        <v>3</v>
      </c>
      <c r="V2381" s="12">
        <f t="shared" si="414"/>
        <v>42237.016388888893</v>
      </c>
      <c r="W2381" s="12">
        <f t="shared" si="415"/>
        <v>42282.016388888893</v>
      </c>
      <c r="X2381" s="17" t="str">
        <f t="shared" si="416"/>
        <v>August</v>
      </c>
      <c r="Y2381" t="str">
        <f t="shared" si="417"/>
        <v>2015</v>
      </c>
    </row>
    <row r="2382" spans="1:25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407"/>
        <v>0.36666666666666664</v>
      </c>
      <c r="P2382" s="8">
        <f t="shared" si="408"/>
        <v>18.333333333333332</v>
      </c>
      <c r="Q2382" t="str">
        <f t="shared" si="409"/>
        <v>technology</v>
      </c>
      <c r="R2382" t="str">
        <f t="shared" si="410"/>
        <v>web</v>
      </c>
      <c r="S2382">
        <f t="shared" si="411"/>
        <v>14</v>
      </c>
      <c r="T2382">
        <f t="shared" si="412"/>
        <v>11</v>
      </c>
      <c r="U2382">
        <f t="shared" si="413"/>
        <v>3</v>
      </c>
      <c r="V2382" s="12">
        <f t="shared" si="414"/>
        <v>42248.793310185181</v>
      </c>
      <c r="W2382" s="12">
        <f t="shared" si="415"/>
        <v>42278.793310185181</v>
      </c>
      <c r="X2382" s="17" t="str">
        <f t="shared" si="416"/>
        <v>September</v>
      </c>
      <c r="Y2382" t="str">
        <f t="shared" si="417"/>
        <v>2015</v>
      </c>
    </row>
    <row r="2383" spans="1:25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407"/>
        <v>1.8193398957730169</v>
      </c>
      <c r="P2383" s="8">
        <f t="shared" si="408"/>
        <v>224.42857142857142</v>
      </c>
      <c r="Q2383" t="str">
        <f t="shared" si="409"/>
        <v>technology</v>
      </c>
      <c r="R2383" t="str">
        <f t="shared" si="410"/>
        <v>web</v>
      </c>
      <c r="S2383">
        <f t="shared" si="411"/>
        <v>14</v>
      </c>
      <c r="T2383">
        <f t="shared" si="412"/>
        <v>11</v>
      </c>
      <c r="U2383">
        <f t="shared" si="413"/>
        <v>3</v>
      </c>
      <c r="V2383" s="12">
        <f t="shared" si="414"/>
        <v>42074.935740740737</v>
      </c>
      <c r="W2383" s="12">
        <f t="shared" si="415"/>
        <v>42104.935740740737</v>
      </c>
      <c r="X2383" s="17" t="str">
        <f t="shared" si="416"/>
        <v>March</v>
      </c>
      <c r="Y2383" t="str">
        <f t="shared" si="417"/>
        <v>2015</v>
      </c>
    </row>
    <row r="2384" spans="1:25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407"/>
        <v>2.5</v>
      </c>
      <c r="P2384" s="8">
        <f t="shared" si="408"/>
        <v>37.5</v>
      </c>
      <c r="Q2384" t="str">
        <f t="shared" si="409"/>
        <v>technology</v>
      </c>
      <c r="R2384" t="str">
        <f t="shared" si="410"/>
        <v>web</v>
      </c>
      <c r="S2384">
        <f t="shared" si="411"/>
        <v>14</v>
      </c>
      <c r="T2384">
        <f t="shared" si="412"/>
        <v>11</v>
      </c>
      <c r="U2384">
        <f t="shared" si="413"/>
        <v>3</v>
      </c>
      <c r="V2384" s="12">
        <f t="shared" si="414"/>
        <v>42195.187534722223</v>
      </c>
      <c r="W2384" s="12">
        <f t="shared" si="415"/>
        <v>42220.187534722223</v>
      </c>
      <c r="X2384" s="17" t="str">
        <f t="shared" si="416"/>
        <v>July</v>
      </c>
      <c r="Y2384" t="str">
        <f t="shared" si="417"/>
        <v>2015</v>
      </c>
    </row>
    <row r="2385" spans="1:25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407"/>
        <v>4.3499999999999996</v>
      </c>
      <c r="P2385" s="8">
        <f t="shared" si="408"/>
        <v>145</v>
      </c>
      <c r="Q2385" t="str">
        <f t="shared" si="409"/>
        <v>technology</v>
      </c>
      <c r="R2385" t="str">
        <f t="shared" si="410"/>
        <v>web</v>
      </c>
      <c r="S2385">
        <f t="shared" si="411"/>
        <v>14</v>
      </c>
      <c r="T2385">
        <f t="shared" si="412"/>
        <v>11</v>
      </c>
      <c r="U2385">
        <f t="shared" si="413"/>
        <v>3</v>
      </c>
      <c r="V2385" s="12">
        <f t="shared" si="414"/>
        <v>42027.056793981479</v>
      </c>
      <c r="W2385" s="12">
        <f t="shared" si="415"/>
        <v>42057.056793981479</v>
      </c>
      <c r="X2385" s="17" t="str">
        <f t="shared" si="416"/>
        <v>January</v>
      </c>
      <c r="Y2385" t="str">
        <f t="shared" si="417"/>
        <v>2015</v>
      </c>
    </row>
    <row r="2386" spans="1:25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407"/>
        <v>0.8</v>
      </c>
      <c r="P2386" s="8">
        <f t="shared" si="408"/>
        <v>1</v>
      </c>
      <c r="Q2386" t="str">
        <f t="shared" si="409"/>
        <v>technology</v>
      </c>
      <c r="R2386" t="str">
        <f t="shared" si="410"/>
        <v>web</v>
      </c>
      <c r="S2386">
        <f t="shared" si="411"/>
        <v>14</v>
      </c>
      <c r="T2386">
        <f t="shared" si="412"/>
        <v>11</v>
      </c>
      <c r="U2386">
        <f t="shared" si="413"/>
        <v>3</v>
      </c>
      <c r="V2386" s="12">
        <f t="shared" si="414"/>
        <v>41927.067627314813</v>
      </c>
      <c r="W2386" s="12">
        <f t="shared" si="415"/>
        <v>41957.109293981484</v>
      </c>
      <c r="X2386" s="17" t="str">
        <f t="shared" si="416"/>
        <v>October</v>
      </c>
      <c r="Y2386" t="str">
        <f t="shared" si="417"/>
        <v>2014</v>
      </c>
    </row>
    <row r="2387" spans="1:25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407"/>
        <v>1.2123076923076923</v>
      </c>
      <c r="P2387" s="8">
        <f t="shared" si="408"/>
        <v>112.57142857142857</v>
      </c>
      <c r="Q2387" t="str">
        <f t="shared" si="409"/>
        <v>technology</v>
      </c>
      <c r="R2387" t="str">
        <f t="shared" si="410"/>
        <v>web</v>
      </c>
      <c r="S2387">
        <f t="shared" si="411"/>
        <v>14</v>
      </c>
      <c r="T2387">
        <f t="shared" si="412"/>
        <v>11</v>
      </c>
      <c r="U2387">
        <f t="shared" si="413"/>
        <v>3</v>
      </c>
      <c r="V2387" s="12">
        <f t="shared" si="414"/>
        <v>42191.70175925926</v>
      </c>
      <c r="W2387" s="12">
        <f t="shared" si="415"/>
        <v>42221.70175925926</v>
      </c>
      <c r="X2387" s="17" t="str">
        <f t="shared" si="416"/>
        <v>July</v>
      </c>
      <c r="Y2387" t="str">
        <f t="shared" si="417"/>
        <v>2015</v>
      </c>
    </row>
    <row r="2388" spans="1:25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407"/>
        <v>0</v>
      </c>
      <c r="P2388" s="8" t="e">
        <f t="shared" si="408"/>
        <v>#DIV/0!</v>
      </c>
      <c r="Q2388" t="str">
        <f t="shared" si="409"/>
        <v>technology</v>
      </c>
      <c r="R2388" t="str">
        <f t="shared" si="410"/>
        <v>web</v>
      </c>
      <c r="S2388">
        <f t="shared" si="411"/>
        <v>14</v>
      </c>
      <c r="T2388">
        <f t="shared" si="412"/>
        <v>11</v>
      </c>
      <c r="U2388">
        <f t="shared" si="413"/>
        <v>3</v>
      </c>
      <c r="V2388" s="12">
        <f t="shared" si="414"/>
        <v>41954.838240740741</v>
      </c>
      <c r="W2388" s="12">
        <f t="shared" si="415"/>
        <v>42014.838240740741</v>
      </c>
      <c r="X2388" s="17" t="str">
        <f t="shared" si="416"/>
        <v>November</v>
      </c>
      <c r="Y2388" t="str">
        <f t="shared" si="417"/>
        <v>2014</v>
      </c>
    </row>
    <row r="2389" spans="1:25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407"/>
        <v>0.68399999999999994</v>
      </c>
      <c r="P2389" s="8">
        <f t="shared" si="408"/>
        <v>342</v>
      </c>
      <c r="Q2389" t="str">
        <f t="shared" si="409"/>
        <v>technology</v>
      </c>
      <c r="R2389" t="str">
        <f t="shared" si="410"/>
        <v>web</v>
      </c>
      <c r="S2389">
        <f t="shared" si="411"/>
        <v>14</v>
      </c>
      <c r="T2389">
        <f t="shared" si="412"/>
        <v>11</v>
      </c>
      <c r="U2389">
        <f t="shared" si="413"/>
        <v>3</v>
      </c>
      <c r="V2389" s="12">
        <f t="shared" si="414"/>
        <v>42528.626620370371</v>
      </c>
      <c r="W2389" s="12">
        <f t="shared" si="415"/>
        <v>42573.626620370371</v>
      </c>
      <c r="X2389" s="17" t="str">
        <f t="shared" si="416"/>
        <v>June</v>
      </c>
      <c r="Y2389" t="str">
        <f t="shared" si="417"/>
        <v>2016</v>
      </c>
    </row>
    <row r="2390" spans="1:25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407"/>
        <v>1.2513513513513512</v>
      </c>
      <c r="P2390" s="8">
        <f t="shared" si="408"/>
        <v>57.875</v>
      </c>
      <c r="Q2390" t="str">
        <f t="shared" si="409"/>
        <v>technology</v>
      </c>
      <c r="R2390" t="str">
        <f t="shared" si="410"/>
        <v>web</v>
      </c>
      <c r="S2390">
        <f t="shared" si="411"/>
        <v>14</v>
      </c>
      <c r="T2390">
        <f t="shared" si="412"/>
        <v>11</v>
      </c>
      <c r="U2390">
        <f t="shared" si="413"/>
        <v>3</v>
      </c>
      <c r="V2390" s="12">
        <f t="shared" si="414"/>
        <v>41989.853692129633</v>
      </c>
      <c r="W2390" s="12">
        <f t="shared" si="415"/>
        <v>42019.811805555553</v>
      </c>
      <c r="X2390" s="17" t="str">
        <f t="shared" si="416"/>
        <v>December</v>
      </c>
      <c r="Y2390" t="str">
        <f t="shared" si="417"/>
        <v>2014</v>
      </c>
    </row>
    <row r="2391" spans="1:25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407"/>
        <v>0.1875</v>
      </c>
      <c r="P2391" s="8">
        <f t="shared" si="408"/>
        <v>30</v>
      </c>
      <c r="Q2391" t="str">
        <f t="shared" si="409"/>
        <v>technology</v>
      </c>
      <c r="R2391" t="str">
        <f t="shared" si="410"/>
        <v>web</v>
      </c>
      <c r="S2391">
        <f t="shared" si="411"/>
        <v>14</v>
      </c>
      <c r="T2391">
        <f t="shared" si="412"/>
        <v>11</v>
      </c>
      <c r="U2391">
        <f t="shared" si="413"/>
        <v>3</v>
      </c>
      <c r="V2391" s="12">
        <f t="shared" si="414"/>
        <v>42179.653379629628</v>
      </c>
      <c r="W2391" s="12">
        <f t="shared" si="415"/>
        <v>42210.915972222225</v>
      </c>
      <c r="X2391" s="17" t="str">
        <f t="shared" si="416"/>
        <v>June</v>
      </c>
      <c r="Y2391" t="str">
        <f t="shared" si="417"/>
        <v>2015</v>
      </c>
    </row>
    <row r="2392" spans="1:25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407"/>
        <v>0</v>
      </c>
      <c r="P2392" s="8" t="e">
        <f t="shared" si="408"/>
        <v>#DIV/0!</v>
      </c>
      <c r="Q2392" t="str">
        <f t="shared" si="409"/>
        <v>technology</v>
      </c>
      <c r="R2392" t="str">
        <f t="shared" si="410"/>
        <v>web</v>
      </c>
      <c r="S2392">
        <f t="shared" si="411"/>
        <v>14</v>
      </c>
      <c r="T2392">
        <f t="shared" si="412"/>
        <v>11</v>
      </c>
      <c r="U2392">
        <f t="shared" si="413"/>
        <v>3</v>
      </c>
      <c r="V2392" s="12">
        <f t="shared" si="414"/>
        <v>41968.262314814812</v>
      </c>
      <c r="W2392" s="12">
        <f t="shared" si="415"/>
        <v>42008.262314814812</v>
      </c>
      <c r="X2392" s="17" t="str">
        <f t="shared" si="416"/>
        <v>November</v>
      </c>
      <c r="Y2392" t="str">
        <f t="shared" si="417"/>
        <v>2014</v>
      </c>
    </row>
    <row r="2393" spans="1:25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407"/>
        <v>0.125</v>
      </c>
      <c r="P2393" s="8">
        <f t="shared" si="408"/>
        <v>25</v>
      </c>
      <c r="Q2393" t="str">
        <f t="shared" si="409"/>
        <v>technology</v>
      </c>
      <c r="R2393" t="str">
        <f t="shared" si="410"/>
        <v>web</v>
      </c>
      <c r="S2393">
        <f t="shared" si="411"/>
        <v>14</v>
      </c>
      <c r="T2393">
        <f t="shared" si="412"/>
        <v>11</v>
      </c>
      <c r="U2393">
        <f t="shared" si="413"/>
        <v>3</v>
      </c>
      <c r="V2393" s="12">
        <f t="shared" si="414"/>
        <v>42064.794490740736</v>
      </c>
      <c r="W2393" s="12">
        <f t="shared" si="415"/>
        <v>42094.752824074079</v>
      </c>
      <c r="X2393" s="17" t="str">
        <f t="shared" si="416"/>
        <v>March</v>
      </c>
      <c r="Y2393" t="str">
        <f t="shared" si="417"/>
        <v>2015</v>
      </c>
    </row>
    <row r="2394" spans="1:25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407"/>
        <v>0</v>
      </c>
      <c r="P2394" s="8" t="e">
        <f t="shared" si="408"/>
        <v>#DIV/0!</v>
      </c>
      <c r="Q2394" t="str">
        <f t="shared" si="409"/>
        <v>technology</v>
      </c>
      <c r="R2394" t="str">
        <f t="shared" si="410"/>
        <v>web</v>
      </c>
      <c r="S2394">
        <f t="shared" si="411"/>
        <v>14</v>
      </c>
      <c r="T2394">
        <f t="shared" si="412"/>
        <v>11</v>
      </c>
      <c r="U2394">
        <f t="shared" si="413"/>
        <v>3</v>
      </c>
      <c r="V2394" s="12">
        <f t="shared" si="414"/>
        <v>42276.120636574073</v>
      </c>
      <c r="W2394" s="12">
        <f t="shared" si="415"/>
        <v>42306.120636574073</v>
      </c>
      <c r="X2394" s="17" t="str">
        <f t="shared" si="416"/>
        <v>September</v>
      </c>
      <c r="Y2394" t="str">
        <f t="shared" si="417"/>
        <v>2015</v>
      </c>
    </row>
    <row r="2395" spans="1:25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407"/>
        <v>0.05</v>
      </c>
      <c r="P2395" s="8">
        <f t="shared" si="408"/>
        <v>50</v>
      </c>
      <c r="Q2395" t="str">
        <f t="shared" si="409"/>
        <v>technology</v>
      </c>
      <c r="R2395" t="str">
        <f t="shared" si="410"/>
        <v>web</v>
      </c>
      <c r="S2395">
        <f t="shared" si="411"/>
        <v>14</v>
      </c>
      <c r="T2395">
        <f t="shared" si="412"/>
        <v>11</v>
      </c>
      <c r="U2395">
        <f t="shared" si="413"/>
        <v>3</v>
      </c>
      <c r="V2395" s="12">
        <f t="shared" si="414"/>
        <v>42194.648344907408</v>
      </c>
      <c r="W2395" s="12">
        <f t="shared" si="415"/>
        <v>42224.648344907408</v>
      </c>
      <c r="X2395" s="17" t="str">
        <f t="shared" si="416"/>
        <v>July</v>
      </c>
      <c r="Y2395" t="str">
        <f t="shared" si="417"/>
        <v>2015</v>
      </c>
    </row>
    <row r="2396" spans="1:25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407"/>
        <v>0.06</v>
      </c>
      <c r="P2396" s="8">
        <f t="shared" si="408"/>
        <v>1.5</v>
      </c>
      <c r="Q2396" t="str">
        <f t="shared" si="409"/>
        <v>technology</v>
      </c>
      <c r="R2396" t="str">
        <f t="shared" si="410"/>
        <v>web</v>
      </c>
      <c r="S2396">
        <f t="shared" si="411"/>
        <v>14</v>
      </c>
      <c r="T2396">
        <f t="shared" si="412"/>
        <v>11</v>
      </c>
      <c r="U2396">
        <f t="shared" si="413"/>
        <v>3</v>
      </c>
      <c r="V2396" s="12">
        <f t="shared" si="414"/>
        <v>42031.362187499995</v>
      </c>
      <c r="W2396" s="12">
        <f t="shared" si="415"/>
        <v>42061.362187499995</v>
      </c>
      <c r="X2396" s="17" t="str">
        <f t="shared" si="416"/>
        <v>January</v>
      </c>
      <c r="Y2396" t="str">
        <f t="shared" si="417"/>
        <v>2015</v>
      </c>
    </row>
    <row r="2397" spans="1:25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407"/>
        <v>0</v>
      </c>
      <c r="P2397" s="8" t="e">
        <f t="shared" si="408"/>
        <v>#DIV/0!</v>
      </c>
      <c r="Q2397" t="str">
        <f t="shared" si="409"/>
        <v>technology</v>
      </c>
      <c r="R2397" t="str">
        <f t="shared" si="410"/>
        <v>web</v>
      </c>
      <c r="S2397">
        <f t="shared" si="411"/>
        <v>14</v>
      </c>
      <c r="T2397">
        <f t="shared" si="412"/>
        <v>11</v>
      </c>
      <c r="U2397">
        <f t="shared" si="413"/>
        <v>3</v>
      </c>
      <c r="V2397" s="12">
        <f t="shared" si="414"/>
        <v>42717.121377314819</v>
      </c>
      <c r="W2397" s="12">
        <f t="shared" si="415"/>
        <v>42745.372916666667</v>
      </c>
      <c r="X2397" s="17" t="str">
        <f t="shared" si="416"/>
        <v>December</v>
      </c>
      <c r="Y2397" t="str">
        <f t="shared" si="417"/>
        <v>2016</v>
      </c>
    </row>
    <row r="2398" spans="1:25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407"/>
        <v>0.2</v>
      </c>
      <c r="P2398" s="8">
        <f t="shared" si="408"/>
        <v>10</v>
      </c>
      <c r="Q2398" t="str">
        <f t="shared" si="409"/>
        <v>technology</v>
      </c>
      <c r="R2398" t="str">
        <f t="shared" si="410"/>
        <v>web</v>
      </c>
      <c r="S2398">
        <f t="shared" si="411"/>
        <v>14</v>
      </c>
      <c r="T2398">
        <f t="shared" si="412"/>
        <v>11</v>
      </c>
      <c r="U2398">
        <f t="shared" si="413"/>
        <v>3</v>
      </c>
      <c r="V2398" s="12">
        <f t="shared" si="414"/>
        <v>42262.849050925928</v>
      </c>
      <c r="W2398" s="12">
        <f t="shared" si="415"/>
        <v>42292.849050925928</v>
      </c>
      <c r="X2398" s="17" t="str">
        <f t="shared" si="416"/>
        <v>September</v>
      </c>
      <c r="Y2398" t="str">
        <f t="shared" si="417"/>
        <v>2015</v>
      </c>
    </row>
    <row r="2399" spans="1:25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407"/>
        <v>0</v>
      </c>
      <c r="P2399" s="8" t="e">
        <f t="shared" si="408"/>
        <v>#DIV/0!</v>
      </c>
      <c r="Q2399" t="str">
        <f t="shared" si="409"/>
        <v>technology</v>
      </c>
      <c r="R2399" t="str">
        <f t="shared" si="410"/>
        <v>web</v>
      </c>
      <c r="S2399">
        <f t="shared" si="411"/>
        <v>14</v>
      </c>
      <c r="T2399">
        <f t="shared" si="412"/>
        <v>11</v>
      </c>
      <c r="U2399">
        <f t="shared" si="413"/>
        <v>3</v>
      </c>
      <c r="V2399" s="12">
        <f t="shared" si="414"/>
        <v>41976.88490740741</v>
      </c>
      <c r="W2399" s="12">
        <f t="shared" si="415"/>
        <v>42006.88490740741</v>
      </c>
      <c r="X2399" s="17" t="str">
        <f t="shared" si="416"/>
        <v>December</v>
      </c>
      <c r="Y2399" t="str">
        <f t="shared" si="417"/>
        <v>2014</v>
      </c>
    </row>
    <row r="2400" spans="1:25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407"/>
        <v>0</v>
      </c>
      <c r="P2400" s="8" t="e">
        <f t="shared" si="408"/>
        <v>#DIV/0!</v>
      </c>
      <c r="Q2400" t="str">
        <f t="shared" si="409"/>
        <v>technology</v>
      </c>
      <c r="R2400" t="str">
        <f t="shared" si="410"/>
        <v>web</v>
      </c>
      <c r="S2400">
        <f t="shared" si="411"/>
        <v>14</v>
      </c>
      <c r="T2400">
        <f t="shared" si="412"/>
        <v>11</v>
      </c>
      <c r="U2400">
        <f t="shared" si="413"/>
        <v>3</v>
      </c>
      <c r="V2400" s="12">
        <f t="shared" si="414"/>
        <v>42157.916481481487</v>
      </c>
      <c r="W2400" s="12">
        <f t="shared" si="415"/>
        <v>42187.916481481487</v>
      </c>
      <c r="X2400" s="17" t="str">
        <f t="shared" si="416"/>
        <v>June</v>
      </c>
      <c r="Y2400" t="str">
        <f t="shared" si="417"/>
        <v>2015</v>
      </c>
    </row>
    <row r="2401" spans="1:25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407"/>
        <v>0</v>
      </c>
      <c r="P2401" s="8" t="e">
        <f t="shared" si="408"/>
        <v>#DIV/0!</v>
      </c>
      <c r="Q2401" t="str">
        <f t="shared" si="409"/>
        <v>technology</v>
      </c>
      <c r="R2401" t="str">
        <f t="shared" si="410"/>
        <v>web</v>
      </c>
      <c r="S2401">
        <f t="shared" si="411"/>
        <v>14</v>
      </c>
      <c r="T2401">
        <f t="shared" si="412"/>
        <v>11</v>
      </c>
      <c r="U2401">
        <f t="shared" si="413"/>
        <v>3</v>
      </c>
      <c r="V2401" s="12">
        <f t="shared" si="414"/>
        <v>41956.853078703702</v>
      </c>
      <c r="W2401" s="12">
        <f t="shared" si="415"/>
        <v>41991.853078703702</v>
      </c>
      <c r="X2401" s="17" t="str">
        <f t="shared" si="416"/>
        <v>November</v>
      </c>
      <c r="Y2401" t="str">
        <f t="shared" si="417"/>
        <v>2014</v>
      </c>
    </row>
    <row r="2402" spans="1:25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407"/>
        <v>0</v>
      </c>
      <c r="P2402" s="8" t="e">
        <f t="shared" si="408"/>
        <v>#DIV/0!</v>
      </c>
      <c r="Q2402" t="str">
        <f t="shared" si="409"/>
        <v>technology</v>
      </c>
      <c r="R2402" t="str">
        <f t="shared" si="410"/>
        <v>web</v>
      </c>
      <c r="S2402">
        <f t="shared" si="411"/>
        <v>14</v>
      </c>
      <c r="T2402">
        <f t="shared" si="412"/>
        <v>11</v>
      </c>
      <c r="U2402">
        <f t="shared" si="413"/>
        <v>3</v>
      </c>
      <c r="V2402" s="12">
        <f t="shared" si="414"/>
        <v>42444.268101851849</v>
      </c>
      <c r="W2402" s="12">
        <f t="shared" si="415"/>
        <v>42474.268101851849</v>
      </c>
      <c r="X2402" s="17" t="str">
        <f t="shared" si="416"/>
        <v>March</v>
      </c>
      <c r="Y2402" t="str">
        <f t="shared" si="417"/>
        <v>2016</v>
      </c>
    </row>
    <row r="2403" spans="1:25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407"/>
        <v>0.71785714285714286</v>
      </c>
      <c r="P2403" s="8">
        <f t="shared" si="408"/>
        <v>22.333333333333332</v>
      </c>
      <c r="Q2403" t="str">
        <f t="shared" si="409"/>
        <v>food</v>
      </c>
      <c r="R2403" t="str">
        <f t="shared" si="410"/>
        <v>food trucks</v>
      </c>
      <c r="S2403">
        <f t="shared" si="411"/>
        <v>16</v>
      </c>
      <c r="T2403">
        <f t="shared" si="412"/>
        <v>5</v>
      </c>
      <c r="U2403">
        <f t="shared" si="413"/>
        <v>11</v>
      </c>
      <c r="V2403" s="12">
        <f t="shared" si="414"/>
        <v>42374.822870370372</v>
      </c>
      <c r="W2403" s="12">
        <f t="shared" si="415"/>
        <v>42434.822870370372</v>
      </c>
      <c r="X2403" s="17" t="str">
        <f t="shared" si="416"/>
        <v>January</v>
      </c>
      <c r="Y2403" t="str">
        <f t="shared" si="417"/>
        <v>2016</v>
      </c>
    </row>
    <row r="2404" spans="1:25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407"/>
        <v>0.43333333333333329</v>
      </c>
      <c r="P2404" s="8">
        <f t="shared" si="408"/>
        <v>52</v>
      </c>
      <c r="Q2404" t="str">
        <f t="shared" si="409"/>
        <v>food</v>
      </c>
      <c r="R2404" t="str">
        <f t="shared" si="410"/>
        <v>food trucks</v>
      </c>
      <c r="S2404">
        <f t="shared" si="411"/>
        <v>16</v>
      </c>
      <c r="T2404">
        <f t="shared" si="412"/>
        <v>5</v>
      </c>
      <c r="U2404">
        <f t="shared" si="413"/>
        <v>11</v>
      </c>
      <c r="V2404" s="12">
        <f t="shared" si="414"/>
        <v>42107.679756944446</v>
      </c>
      <c r="W2404" s="12">
        <f t="shared" si="415"/>
        <v>42137.679756944446</v>
      </c>
      <c r="X2404" s="17" t="str">
        <f t="shared" si="416"/>
        <v>April</v>
      </c>
      <c r="Y2404" t="str">
        <f t="shared" si="417"/>
        <v>2015</v>
      </c>
    </row>
    <row r="2405" spans="1:25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407"/>
        <v>16.833333333333332</v>
      </c>
      <c r="P2405" s="8">
        <f t="shared" si="408"/>
        <v>16.833333333333332</v>
      </c>
      <c r="Q2405" t="str">
        <f t="shared" si="409"/>
        <v>food</v>
      </c>
      <c r="R2405" t="str">
        <f t="shared" si="410"/>
        <v>food trucks</v>
      </c>
      <c r="S2405">
        <f t="shared" si="411"/>
        <v>16</v>
      </c>
      <c r="T2405">
        <f t="shared" si="412"/>
        <v>5</v>
      </c>
      <c r="U2405">
        <f t="shared" si="413"/>
        <v>11</v>
      </c>
      <c r="V2405" s="12">
        <f t="shared" si="414"/>
        <v>42399.882615740738</v>
      </c>
      <c r="W2405" s="12">
        <f t="shared" si="415"/>
        <v>42459.840949074074</v>
      </c>
      <c r="X2405" s="17" t="str">
        <f t="shared" si="416"/>
        <v>January</v>
      </c>
      <c r="Y2405" t="str">
        <f t="shared" si="417"/>
        <v>2016</v>
      </c>
    </row>
    <row r="2406" spans="1:25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407"/>
        <v>0</v>
      </c>
      <c r="P2406" s="8" t="e">
        <f t="shared" si="408"/>
        <v>#DIV/0!</v>
      </c>
      <c r="Q2406" t="str">
        <f t="shared" si="409"/>
        <v>food</v>
      </c>
      <c r="R2406" t="str">
        <f t="shared" si="410"/>
        <v>food trucks</v>
      </c>
      <c r="S2406">
        <f t="shared" si="411"/>
        <v>16</v>
      </c>
      <c r="T2406">
        <f t="shared" si="412"/>
        <v>5</v>
      </c>
      <c r="U2406">
        <f t="shared" si="413"/>
        <v>11</v>
      </c>
      <c r="V2406" s="12">
        <f t="shared" si="414"/>
        <v>42342.03943287037</v>
      </c>
      <c r="W2406" s="12">
        <f t="shared" si="415"/>
        <v>42372.03943287037</v>
      </c>
      <c r="X2406" s="17" t="str">
        <f t="shared" si="416"/>
        <v>December</v>
      </c>
      <c r="Y2406" t="str">
        <f t="shared" si="417"/>
        <v>2015</v>
      </c>
    </row>
    <row r="2407" spans="1:25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407"/>
        <v>22.52</v>
      </c>
      <c r="P2407" s="8">
        <f t="shared" si="408"/>
        <v>56.3</v>
      </c>
      <c r="Q2407" t="str">
        <f t="shared" si="409"/>
        <v>food</v>
      </c>
      <c r="R2407" t="str">
        <f t="shared" si="410"/>
        <v>food trucks</v>
      </c>
      <c r="S2407">
        <f t="shared" si="411"/>
        <v>16</v>
      </c>
      <c r="T2407">
        <f t="shared" si="412"/>
        <v>5</v>
      </c>
      <c r="U2407">
        <f t="shared" si="413"/>
        <v>11</v>
      </c>
      <c r="V2407" s="12">
        <f t="shared" si="414"/>
        <v>42595.585358796292</v>
      </c>
      <c r="W2407" s="12">
        <f t="shared" si="415"/>
        <v>42616.585358796292</v>
      </c>
      <c r="X2407" s="17" t="str">
        <f t="shared" si="416"/>
        <v>August</v>
      </c>
      <c r="Y2407" t="str">
        <f t="shared" si="417"/>
        <v>2016</v>
      </c>
    </row>
    <row r="2408" spans="1:25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407"/>
        <v>41.384615384615387</v>
      </c>
      <c r="P2408" s="8">
        <f t="shared" si="408"/>
        <v>84.0625</v>
      </c>
      <c r="Q2408" t="str">
        <f t="shared" si="409"/>
        <v>food</v>
      </c>
      <c r="R2408" t="str">
        <f t="shared" si="410"/>
        <v>food trucks</v>
      </c>
      <c r="S2408">
        <f t="shared" si="411"/>
        <v>16</v>
      </c>
      <c r="T2408">
        <f t="shared" si="412"/>
        <v>5</v>
      </c>
      <c r="U2408">
        <f t="shared" si="413"/>
        <v>11</v>
      </c>
      <c r="V2408" s="12">
        <f t="shared" si="414"/>
        <v>41983.110995370371</v>
      </c>
      <c r="W2408" s="12">
        <f t="shared" si="415"/>
        <v>42023.110995370371</v>
      </c>
      <c r="X2408" s="17" t="str">
        <f t="shared" si="416"/>
        <v>December</v>
      </c>
      <c r="Y2408" t="str">
        <f t="shared" si="417"/>
        <v>2014</v>
      </c>
    </row>
    <row r="2409" spans="1:25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407"/>
        <v>25.259090909090908</v>
      </c>
      <c r="P2409" s="8">
        <f t="shared" si="408"/>
        <v>168.39393939393941</v>
      </c>
      <c r="Q2409" t="str">
        <f t="shared" si="409"/>
        <v>food</v>
      </c>
      <c r="R2409" t="str">
        <f t="shared" si="410"/>
        <v>food trucks</v>
      </c>
      <c r="S2409">
        <f t="shared" si="411"/>
        <v>16</v>
      </c>
      <c r="T2409">
        <f t="shared" si="412"/>
        <v>5</v>
      </c>
      <c r="U2409">
        <f t="shared" si="413"/>
        <v>11</v>
      </c>
      <c r="V2409" s="12">
        <f t="shared" si="414"/>
        <v>42082.575555555552</v>
      </c>
      <c r="W2409" s="12">
        <f t="shared" si="415"/>
        <v>42105.25</v>
      </c>
      <c r="X2409" s="17" t="str">
        <f t="shared" si="416"/>
        <v>March</v>
      </c>
      <c r="Y2409" t="str">
        <f t="shared" si="417"/>
        <v>2015</v>
      </c>
    </row>
    <row r="2410" spans="1:25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407"/>
        <v>0.2</v>
      </c>
      <c r="P2410" s="8">
        <f t="shared" si="408"/>
        <v>15</v>
      </c>
      <c r="Q2410" t="str">
        <f t="shared" si="409"/>
        <v>food</v>
      </c>
      <c r="R2410" t="str">
        <f t="shared" si="410"/>
        <v>food trucks</v>
      </c>
      <c r="S2410">
        <f t="shared" si="411"/>
        <v>16</v>
      </c>
      <c r="T2410">
        <f t="shared" si="412"/>
        <v>5</v>
      </c>
      <c r="U2410">
        <f t="shared" si="413"/>
        <v>11</v>
      </c>
      <c r="V2410" s="12">
        <f t="shared" si="414"/>
        <v>41919.140706018516</v>
      </c>
      <c r="W2410" s="12">
        <f t="shared" si="415"/>
        <v>41949.182372685187</v>
      </c>
      <c r="X2410" s="17" t="str">
        <f t="shared" si="416"/>
        <v>October</v>
      </c>
      <c r="Y2410" t="str">
        <f t="shared" si="417"/>
        <v>2014</v>
      </c>
    </row>
    <row r="2411" spans="1:25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407"/>
        <v>1.8399999999999999</v>
      </c>
      <c r="P2411" s="8">
        <f t="shared" si="408"/>
        <v>76.666666666666671</v>
      </c>
      <c r="Q2411" t="str">
        <f t="shared" si="409"/>
        <v>food</v>
      </c>
      <c r="R2411" t="str">
        <f t="shared" si="410"/>
        <v>food trucks</v>
      </c>
      <c r="S2411">
        <f t="shared" si="411"/>
        <v>16</v>
      </c>
      <c r="T2411">
        <f t="shared" si="412"/>
        <v>5</v>
      </c>
      <c r="U2411">
        <f t="shared" si="413"/>
        <v>11</v>
      </c>
      <c r="V2411" s="12">
        <f t="shared" si="414"/>
        <v>42204.875868055555</v>
      </c>
      <c r="W2411" s="12">
        <f t="shared" si="415"/>
        <v>42234.875868055555</v>
      </c>
      <c r="X2411" s="17" t="str">
        <f t="shared" si="416"/>
        <v>July</v>
      </c>
      <c r="Y2411" t="str">
        <f t="shared" si="417"/>
        <v>2015</v>
      </c>
    </row>
    <row r="2412" spans="1:25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407"/>
        <v>0</v>
      </c>
      <c r="P2412" s="8" t="e">
        <f t="shared" si="408"/>
        <v>#DIV/0!</v>
      </c>
      <c r="Q2412" t="str">
        <f t="shared" si="409"/>
        <v>food</v>
      </c>
      <c r="R2412" t="str">
        <f t="shared" si="410"/>
        <v>food trucks</v>
      </c>
      <c r="S2412">
        <f t="shared" si="411"/>
        <v>16</v>
      </c>
      <c r="T2412">
        <f t="shared" si="412"/>
        <v>5</v>
      </c>
      <c r="U2412">
        <f t="shared" si="413"/>
        <v>11</v>
      </c>
      <c r="V2412" s="12">
        <f t="shared" si="414"/>
        <v>42224.408275462964</v>
      </c>
      <c r="W2412" s="12">
        <f t="shared" si="415"/>
        <v>42254.408275462964</v>
      </c>
      <c r="X2412" s="17" t="str">
        <f t="shared" si="416"/>
        <v>August</v>
      </c>
      <c r="Y2412" t="str">
        <f t="shared" si="417"/>
        <v>2015</v>
      </c>
    </row>
    <row r="2413" spans="1:25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407"/>
        <v>0.60399999999999998</v>
      </c>
      <c r="P2413" s="8">
        <f t="shared" si="408"/>
        <v>50.333333333333336</v>
      </c>
      <c r="Q2413" t="str">
        <f t="shared" si="409"/>
        <v>food</v>
      </c>
      <c r="R2413" t="str">
        <f t="shared" si="410"/>
        <v>food trucks</v>
      </c>
      <c r="S2413">
        <f t="shared" si="411"/>
        <v>16</v>
      </c>
      <c r="T2413">
        <f t="shared" si="412"/>
        <v>5</v>
      </c>
      <c r="U2413">
        <f t="shared" si="413"/>
        <v>11</v>
      </c>
      <c r="V2413" s="12">
        <f t="shared" si="414"/>
        <v>42211.732430555552</v>
      </c>
      <c r="W2413" s="12">
        <f t="shared" si="415"/>
        <v>42241.732430555552</v>
      </c>
      <c r="X2413" s="17" t="str">
        <f t="shared" si="416"/>
        <v>July</v>
      </c>
      <c r="Y2413" t="str">
        <f t="shared" si="417"/>
        <v>2015</v>
      </c>
    </row>
    <row r="2414" spans="1:25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407"/>
        <v>0</v>
      </c>
      <c r="P2414" s="8" t="e">
        <f t="shared" si="408"/>
        <v>#DIV/0!</v>
      </c>
      <c r="Q2414" t="str">
        <f t="shared" si="409"/>
        <v>food</v>
      </c>
      <c r="R2414" t="str">
        <f t="shared" si="410"/>
        <v>food trucks</v>
      </c>
      <c r="S2414">
        <f t="shared" si="411"/>
        <v>16</v>
      </c>
      <c r="T2414">
        <f t="shared" si="412"/>
        <v>5</v>
      </c>
      <c r="U2414">
        <f t="shared" si="413"/>
        <v>11</v>
      </c>
      <c r="V2414" s="12">
        <f t="shared" si="414"/>
        <v>42655.736956018518</v>
      </c>
      <c r="W2414" s="12">
        <f t="shared" si="415"/>
        <v>42700.778622685189</v>
      </c>
      <c r="X2414" s="17" t="str">
        <f t="shared" si="416"/>
        <v>October</v>
      </c>
      <c r="Y2414" t="str">
        <f t="shared" si="417"/>
        <v>2016</v>
      </c>
    </row>
    <row r="2415" spans="1:25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407"/>
        <v>0.83333333333333337</v>
      </c>
      <c r="P2415" s="8">
        <f t="shared" si="408"/>
        <v>8.3333333333333339</v>
      </c>
      <c r="Q2415" t="str">
        <f t="shared" si="409"/>
        <v>food</v>
      </c>
      <c r="R2415" t="str">
        <f t="shared" si="410"/>
        <v>food trucks</v>
      </c>
      <c r="S2415">
        <f t="shared" si="411"/>
        <v>16</v>
      </c>
      <c r="T2415">
        <f t="shared" si="412"/>
        <v>5</v>
      </c>
      <c r="U2415">
        <f t="shared" si="413"/>
        <v>11</v>
      </c>
      <c r="V2415" s="12">
        <f t="shared" si="414"/>
        <v>41760.10974537037</v>
      </c>
      <c r="W2415" s="12">
        <f t="shared" si="415"/>
        <v>41790.979166666664</v>
      </c>
      <c r="X2415" s="17" t="str">
        <f t="shared" si="416"/>
        <v>May</v>
      </c>
      <c r="Y2415" t="str">
        <f t="shared" si="417"/>
        <v>2014</v>
      </c>
    </row>
    <row r="2416" spans="1:25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407"/>
        <v>3.0666666666666664</v>
      </c>
      <c r="P2416" s="8">
        <f t="shared" si="408"/>
        <v>35.384615384615387</v>
      </c>
      <c r="Q2416" t="str">
        <f t="shared" si="409"/>
        <v>food</v>
      </c>
      <c r="R2416" t="str">
        <f t="shared" si="410"/>
        <v>food trucks</v>
      </c>
      <c r="S2416">
        <f t="shared" si="411"/>
        <v>16</v>
      </c>
      <c r="T2416">
        <f t="shared" si="412"/>
        <v>5</v>
      </c>
      <c r="U2416">
        <f t="shared" si="413"/>
        <v>11</v>
      </c>
      <c r="V2416" s="12">
        <f t="shared" si="414"/>
        <v>42198.695138888885</v>
      </c>
      <c r="W2416" s="12">
        <f t="shared" si="415"/>
        <v>42238.165972222225</v>
      </c>
      <c r="X2416" s="17" t="str">
        <f t="shared" si="416"/>
        <v>July</v>
      </c>
      <c r="Y2416" t="str">
        <f t="shared" si="417"/>
        <v>2015</v>
      </c>
    </row>
    <row r="2417" spans="1:25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407"/>
        <v>0.55833333333333335</v>
      </c>
      <c r="P2417" s="8">
        <f t="shared" si="408"/>
        <v>55.833333333333336</v>
      </c>
      <c r="Q2417" t="str">
        <f t="shared" si="409"/>
        <v>food</v>
      </c>
      <c r="R2417" t="str">
        <f t="shared" si="410"/>
        <v>food trucks</v>
      </c>
      <c r="S2417">
        <f t="shared" si="411"/>
        <v>16</v>
      </c>
      <c r="T2417">
        <f t="shared" si="412"/>
        <v>5</v>
      </c>
      <c r="U2417">
        <f t="shared" si="413"/>
        <v>11</v>
      </c>
      <c r="V2417" s="12">
        <f t="shared" si="414"/>
        <v>42536.862800925926</v>
      </c>
      <c r="W2417" s="12">
        <f t="shared" si="415"/>
        <v>42566.862800925926</v>
      </c>
      <c r="X2417" s="17" t="str">
        <f t="shared" si="416"/>
        <v>June</v>
      </c>
      <c r="Y2417" t="str">
        <f t="shared" si="417"/>
        <v>2016</v>
      </c>
    </row>
    <row r="2418" spans="1:25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407"/>
        <v>2.5000000000000001E-2</v>
      </c>
      <c r="P2418" s="8">
        <f t="shared" si="408"/>
        <v>5</v>
      </c>
      <c r="Q2418" t="str">
        <f t="shared" si="409"/>
        <v>food</v>
      </c>
      <c r="R2418" t="str">
        <f t="shared" si="410"/>
        <v>food trucks</v>
      </c>
      <c r="S2418">
        <f t="shared" si="411"/>
        <v>16</v>
      </c>
      <c r="T2418">
        <f t="shared" si="412"/>
        <v>5</v>
      </c>
      <c r="U2418">
        <f t="shared" si="413"/>
        <v>11</v>
      </c>
      <c r="V2418" s="12">
        <f t="shared" si="414"/>
        <v>42019.737766203703</v>
      </c>
      <c r="W2418" s="12">
        <f t="shared" si="415"/>
        <v>42077.625</v>
      </c>
      <c r="X2418" s="17" t="str">
        <f t="shared" si="416"/>
        <v>January</v>
      </c>
      <c r="Y2418" t="str">
        <f t="shared" si="417"/>
        <v>2015</v>
      </c>
    </row>
    <row r="2419" spans="1:25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407"/>
        <v>0</v>
      </c>
      <c r="P2419" s="8" t="e">
        <f t="shared" si="408"/>
        <v>#DIV/0!</v>
      </c>
      <c r="Q2419" t="str">
        <f t="shared" si="409"/>
        <v>food</v>
      </c>
      <c r="R2419" t="str">
        <f t="shared" si="410"/>
        <v>food trucks</v>
      </c>
      <c r="S2419">
        <f t="shared" si="411"/>
        <v>16</v>
      </c>
      <c r="T2419">
        <f t="shared" si="412"/>
        <v>5</v>
      </c>
      <c r="U2419">
        <f t="shared" si="413"/>
        <v>11</v>
      </c>
      <c r="V2419" s="12">
        <f t="shared" si="414"/>
        <v>41831.884108796294</v>
      </c>
      <c r="W2419" s="12">
        <f t="shared" si="415"/>
        <v>41861.884108796294</v>
      </c>
      <c r="X2419" s="17" t="str">
        <f t="shared" si="416"/>
        <v>July</v>
      </c>
      <c r="Y2419" t="str">
        <f t="shared" si="417"/>
        <v>2014</v>
      </c>
    </row>
    <row r="2420" spans="1:25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407"/>
        <v>0.02</v>
      </c>
      <c r="P2420" s="8">
        <f t="shared" si="408"/>
        <v>1</v>
      </c>
      <c r="Q2420" t="str">
        <f t="shared" si="409"/>
        <v>food</v>
      </c>
      <c r="R2420" t="str">
        <f t="shared" si="410"/>
        <v>food trucks</v>
      </c>
      <c r="S2420">
        <f t="shared" si="411"/>
        <v>16</v>
      </c>
      <c r="T2420">
        <f t="shared" si="412"/>
        <v>5</v>
      </c>
      <c r="U2420">
        <f t="shared" si="413"/>
        <v>11</v>
      </c>
      <c r="V2420" s="12">
        <f t="shared" si="414"/>
        <v>42027.856990740736</v>
      </c>
      <c r="W2420" s="12">
        <f t="shared" si="415"/>
        <v>42087.815324074079</v>
      </c>
      <c r="X2420" s="17" t="str">
        <f t="shared" si="416"/>
        <v>January</v>
      </c>
      <c r="Y2420" t="str">
        <f t="shared" si="417"/>
        <v>2015</v>
      </c>
    </row>
    <row r="2421" spans="1:25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407"/>
        <v>0</v>
      </c>
      <c r="P2421" s="8" t="e">
        <f t="shared" si="408"/>
        <v>#DIV/0!</v>
      </c>
      <c r="Q2421" t="str">
        <f t="shared" si="409"/>
        <v>food</v>
      </c>
      <c r="R2421" t="str">
        <f t="shared" si="410"/>
        <v>food trucks</v>
      </c>
      <c r="S2421">
        <f t="shared" si="411"/>
        <v>16</v>
      </c>
      <c r="T2421">
        <f t="shared" si="412"/>
        <v>5</v>
      </c>
      <c r="U2421">
        <f t="shared" si="413"/>
        <v>11</v>
      </c>
      <c r="V2421" s="12">
        <f t="shared" si="414"/>
        <v>41993.738298611104</v>
      </c>
      <c r="W2421" s="12">
        <f t="shared" si="415"/>
        <v>42053.738298611104</v>
      </c>
      <c r="X2421" s="17" t="str">
        <f t="shared" si="416"/>
        <v>December</v>
      </c>
      <c r="Y2421" t="str">
        <f t="shared" si="417"/>
        <v>2014</v>
      </c>
    </row>
    <row r="2422" spans="1:25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407"/>
        <v>14.825133372851216</v>
      </c>
      <c r="P2422" s="8">
        <f t="shared" si="408"/>
        <v>69.472222222222229</v>
      </c>
      <c r="Q2422" t="str">
        <f t="shared" si="409"/>
        <v>food</v>
      </c>
      <c r="R2422" t="str">
        <f t="shared" si="410"/>
        <v>food trucks</v>
      </c>
      <c r="S2422">
        <f t="shared" si="411"/>
        <v>16</v>
      </c>
      <c r="T2422">
        <f t="shared" si="412"/>
        <v>5</v>
      </c>
      <c r="U2422">
        <f t="shared" si="413"/>
        <v>11</v>
      </c>
      <c r="V2422" s="12">
        <f t="shared" si="414"/>
        <v>41893.028877314813</v>
      </c>
      <c r="W2422" s="12">
        <f t="shared" si="415"/>
        <v>41953.070543981477</v>
      </c>
      <c r="X2422" s="17" t="str">
        <f t="shared" si="416"/>
        <v>September</v>
      </c>
      <c r="Y2422" t="str">
        <f t="shared" si="417"/>
        <v>2014</v>
      </c>
    </row>
    <row r="2423" spans="1:25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407"/>
        <v>1.6666666666666666E-2</v>
      </c>
      <c r="P2423" s="8">
        <f t="shared" si="408"/>
        <v>1</v>
      </c>
      <c r="Q2423" t="str">
        <f t="shared" si="409"/>
        <v>food</v>
      </c>
      <c r="R2423" t="str">
        <f t="shared" si="410"/>
        <v>food trucks</v>
      </c>
      <c r="S2423">
        <f t="shared" si="411"/>
        <v>16</v>
      </c>
      <c r="T2423">
        <f t="shared" si="412"/>
        <v>5</v>
      </c>
      <c r="U2423">
        <f t="shared" si="413"/>
        <v>11</v>
      </c>
      <c r="V2423" s="12">
        <f t="shared" si="414"/>
        <v>42026.687453703707</v>
      </c>
      <c r="W2423" s="12">
        <f t="shared" si="415"/>
        <v>42056.687453703707</v>
      </c>
      <c r="X2423" s="17" t="str">
        <f t="shared" si="416"/>
        <v>January</v>
      </c>
      <c r="Y2423" t="str">
        <f t="shared" si="417"/>
        <v>2015</v>
      </c>
    </row>
    <row r="2424" spans="1:25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407"/>
        <v>0.2</v>
      </c>
      <c r="P2424" s="8">
        <f t="shared" si="408"/>
        <v>1</v>
      </c>
      <c r="Q2424" t="str">
        <f t="shared" si="409"/>
        <v>food</v>
      </c>
      <c r="R2424" t="str">
        <f t="shared" si="410"/>
        <v>food trucks</v>
      </c>
      <c r="S2424">
        <f t="shared" si="411"/>
        <v>16</v>
      </c>
      <c r="T2424">
        <f t="shared" si="412"/>
        <v>5</v>
      </c>
      <c r="U2424">
        <f t="shared" si="413"/>
        <v>11</v>
      </c>
      <c r="V2424" s="12">
        <f t="shared" si="414"/>
        <v>42044.724953703699</v>
      </c>
      <c r="W2424" s="12">
        <f t="shared" si="415"/>
        <v>42074.683287037042</v>
      </c>
      <c r="X2424" s="17" t="str">
        <f t="shared" si="416"/>
        <v>February</v>
      </c>
      <c r="Y2424" t="str">
        <f t="shared" si="417"/>
        <v>2015</v>
      </c>
    </row>
    <row r="2425" spans="1:25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407"/>
        <v>1.3333333333333334E-2</v>
      </c>
      <c r="P2425" s="8">
        <f t="shared" si="408"/>
        <v>8</v>
      </c>
      <c r="Q2425" t="str">
        <f t="shared" si="409"/>
        <v>food</v>
      </c>
      <c r="R2425" t="str">
        <f t="shared" si="410"/>
        <v>food trucks</v>
      </c>
      <c r="S2425">
        <f t="shared" si="411"/>
        <v>16</v>
      </c>
      <c r="T2425">
        <f t="shared" si="412"/>
        <v>5</v>
      </c>
      <c r="U2425">
        <f t="shared" si="413"/>
        <v>11</v>
      </c>
      <c r="V2425" s="12">
        <f t="shared" si="414"/>
        <v>41974.704745370371</v>
      </c>
      <c r="W2425" s="12">
        <f t="shared" si="415"/>
        <v>42004.704745370371</v>
      </c>
      <c r="X2425" s="17" t="str">
        <f t="shared" si="416"/>
        <v>December</v>
      </c>
      <c r="Y2425" t="str">
        <f t="shared" si="417"/>
        <v>2014</v>
      </c>
    </row>
    <row r="2426" spans="1:25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407"/>
        <v>1.24</v>
      </c>
      <c r="P2426" s="8">
        <f t="shared" si="408"/>
        <v>34.444444444444443</v>
      </c>
      <c r="Q2426" t="str">
        <f t="shared" si="409"/>
        <v>food</v>
      </c>
      <c r="R2426" t="str">
        <f t="shared" si="410"/>
        <v>food trucks</v>
      </c>
      <c r="S2426">
        <f t="shared" si="411"/>
        <v>16</v>
      </c>
      <c r="T2426">
        <f t="shared" si="412"/>
        <v>5</v>
      </c>
      <c r="U2426">
        <f t="shared" si="413"/>
        <v>11</v>
      </c>
      <c r="V2426" s="12">
        <f t="shared" si="414"/>
        <v>41909.892453703702</v>
      </c>
      <c r="W2426" s="12">
        <f t="shared" si="415"/>
        <v>41939.892453703702</v>
      </c>
      <c r="X2426" s="17" t="str">
        <f t="shared" si="416"/>
        <v>September</v>
      </c>
      <c r="Y2426" t="str">
        <f t="shared" si="417"/>
        <v>2014</v>
      </c>
    </row>
    <row r="2427" spans="1:25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407"/>
        <v>2.8571428571428574E-2</v>
      </c>
      <c r="P2427" s="8">
        <f t="shared" si="408"/>
        <v>1</v>
      </c>
      <c r="Q2427" t="str">
        <f t="shared" si="409"/>
        <v>food</v>
      </c>
      <c r="R2427" t="str">
        <f t="shared" si="410"/>
        <v>food trucks</v>
      </c>
      <c r="S2427">
        <f t="shared" si="411"/>
        <v>16</v>
      </c>
      <c r="T2427">
        <f t="shared" si="412"/>
        <v>5</v>
      </c>
      <c r="U2427">
        <f t="shared" si="413"/>
        <v>11</v>
      </c>
      <c r="V2427" s="12">
        <f t="shared" si="414"/>
        <v>42502.913761574076</v>
      </c>
      <c r="W2427" s="12">
        <f t="shared" si="415"/>
        <v>42517.919444444444</v>
      </c>
      <c r="X2427" s="17" t="str">
        <f t="shared" si="416"/>
        <v>May</v>
      </c>
      <c r="Y2427" t="str">
        <f t="shared" si="417"/>
        <v>2016</v>
      </c>
    </row>
    <row r="2428" spans="1:25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407"/>
        <v>0</v>
      </c>
      <c r="P2428" s="8" t="e">
        <f t="shared" si="408"/>
        <v>#DIV/0!</v>
      </c>
      <c r="Q2428" t="str">
        <f t="shared" si="409"/>
        <v>food</v>
      </c>
      <c r="R2428" t="str">
        <f t="shared" si="410"/>
        <v>food trucks</v>
      </c>
      <c r="S2428">
        <f t="shared" si="411"/>
        <v>16</v>
      </c>
      <c r="T2428">
        <f t="shared" si="412"/>
        <v>5</v>
      </c>
      <c r="U2428">
        <f t="shared" si="413"/>
        <v>11</v>
      </c>
      <c r="V2428" s="12">
        <f t="shared" si="414"/>
        <v>42164.170046296291</v>
      </c>
      <c r="W2428" s="12">
        <f t="shared" si="415"/>
        <v>42224.170046296291</v>
      </c>
      <c r="X2428" s="17" t="str">
        <f t="shared" si="416"/>
        <v>June</v>
      </c>
      <c r="Y2428" t="str">
        <f t="shared" si="417"/>
        <v>2015</v>
      </c>
    </row>
    <row r="2429" spans="1:25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407"/>
        <v>2E-3</v>
      </c>
      <c r="P2429" s="8">
        <f t="shared" si="408"/>
        <v>1</v>
      </c>
      <c r="Q2429" t="str">
        <f t="shared" si="409"/>
        <v>food</v>
      </c>
      <c r="R2429" t="str">
        <f t="shared" si="410"/>
        <v>food trucks</v>
      </c>
      <c r="S2429">
        <f t="shared" si="411"/>
        <v>16</v>
      </c>
      <c r="T2429">
        <f t="shared" si="412"/>
        <v>5</v>
      </c>
      <c r="U2429">
        <f t="shared" si="413"/>
        <v>11</v>
      </c>
      <c r="V2429" s="12">
        <f t="shared" si="414"/>
        <v>42412.318668981476</v>
      </c>
      <c r="W2429" s="12">
        <f t="shared" si="415"/>
        <v>42452.277002314819</v>
      </c>
      <c r="X2429" s="17" t="str">
        <f t="shared" si="416"/>
        <v>February</v>
      </c>
      <c r="Y2429" t="str">
        <f t="shared" si="417"/>
        <v>2016</v>
      </c>
    </row>
    <row r="2430" spans="1:25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407"/>
        <v>2.8571428571428571E-3</v>
      </c>
      <c r="P2430" s="8">
        <f t="shared" si="408"/>
        <v>1</v>
      </c>
      <c r="Q2430" t="str">
        <f t="shared" si="409"/>
        <v>food</v>
      </c>
      <c r="R2430" t="str">
        <f t="shared" si="410"/>
        <v>food trucks</v>
      </c>
      <c r="S2430">
        <f t="shared" si="411"/>
        <v>16</v>
      </c>
      <c r="T2430">
        <f t="shared" si="412"/>
        <v>5</v>
      </c>
      <c r="U2430">
        <f t="shared" si="413"/>
        <v>11</v>
      </c>
      <c r="V2430" s="12">
        <f t="shared" si="414"/>
        <v>42045.784155092595</v>
      </c>
      <c r="W2430" s="12">
        <f t="shared" si="415"/>
        <v>42075.742488425924</v>
      </c>
      <c r="X2430" s="17" t="str">
        <f t="shared" si="416"/>
        <v>February</v>
      </c>
      <c r="Y2430" t="str">
        <f t="shared" si="417"/>
        <v>2015</v>
      </c>
    </row>
    <row r="2431" spans="1:25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407"/>
        <v>1.4321428571428572</v>
      </c>
      <c r="P2431" s="8">
        <f t="shared" si="408"/>
        <v>501.25</v>
      </c>
      <c r="Q2431" t="str">
        <f t="shared" si="409"/>
        <v>food</v>
      </c>
      <c r="R2431" t="str">
        <f t="shared" si="410"/>
        <v>food trucks</v>
      </c>
      <c r="S2431">
        <f t="shared" si="411"/>
        <v>16</v>
      </c>
      <c r="T2431">
        <f t="shared" si="412"/>
        <v>5</v>
      </c>
      <c r="U2431">
        <f t="shared" si="413"/>
        <v>11</v>
      </c>
      <c r="V2431" s="12">
        <f t="shared" si="414"/>
        <v>42734.879236111112</v>
      </c>
      <c r="W2431" s="12">
        <f t="shared" si="415"/>
        <v>42771.697222222225</v>
      </c>
      <c r="X2431" s="17" t="str">
        <f t="shared" si="416"/>
        <v>December</v>
      </c>
      <c r="Y2431" t="str">
        <f t="shared" si="417"/>
        <v>2016</v>
      </c>
    </row>
    <row r="2432" spans="1:25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407"/>
        <v>0.70000000000000007</v>
      </c>
      <c r="P2432" s="8">
        <f t="shared" si="408"/>
        <v>10.5</v>
      </c>
      <c r="Q2432" t="str">
        <f t="shared" si="409"/>
        <v>food</v>
      </c>
      <c r="R2432" t="str">
        <f t="shared" si="410"/>
        <v>food trucks</v>
      </c>
      <c r="S2432">
        <f t="shared" si="411"/>
        <v>16</v>
      </c>
      <c r="T2432">
        <f t="shared" si="412"/>
        <v>5</v>
      </c>
      <c r="U2432">
        <f t="shared" si="413"/>
        <v>11</v>
      </c>
      <c r="V2432" s="12">
        <f t="shared" si="414"/>
        <v>42382.130833333329</v>
      </c>
      <c r="W2432" s="12">
        <f t="shared" si="415"/>
        <v>42412.130833333329</v>
      </c>
      <c r="X2432" s="17" t="str">
        <f t="shared" si="416"/>
        <v>January</v>
      </c>
      <c r="Y2432" t="str">
        <f t="shared" si="417"/>
        <v>2016</v>
      </c>
    </row>
    <row r="2433" spans="1:25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407"/>
        <v>2E-3</v>
      </c>
      <c r="P2433" s="8">
        <f t="shared" si="408"/>
        <v>1</v>
      </c>
      <c r="Q2433" t="str">
        <f t="shared" si="409"/>
        <v>food</v>
      </c>
      <c r="R2433" t="str">
        <f t="shared" si="410"/>
        <v>food trucks</v>
      </c>
      <c r="S2433">
        <f t="shared" si="411"/>
        <v>16</v>
      </c>
      <c r="T2433">
        <f t="shared" si="412"/>
        <v>5</v>
      </c>
      <c r="U2433">
        <f t="shared" si="413"/>
        <v>11</v>
      </c>
      <c r="V2433" s="12">
        <f t="shared" si="414"/>
        <v>42489.099687499998</v>
      </c>
      <c r="W2433" s="12">
        <f t="shared" si="415"/>
        <v>42549.099687499998</v>
      </c>
      <c r="X2433" s="17" t="str">
        <f t="shared" si="416"/>
        <v>April</v>
      </c>
      <c r="Y2433" t="str">
        <f t="shared" si="417"/>
        <v>2016</v>
      </c>
    </row>
    <row r="2434" spans="1:25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418">E2434/D2434*100</f>
        <v>1.4285714285714287E-2</v>
      </c>
      <c r="P2434" s="8">
        <f t="shared" ref="P2434:P2497" si="419">E2434/L2434</f>
        <v>1</v>
      </c>
      <c r="Q2434" t="str">
        <f t="shared" ref="Q2434:Q2497" si="420">LEFT(N2434,T2434-1)</f>
        <v>food</v>
      </c>
      <c r="R2434" t="str">
        <f t="shared" ref="R2434:R2497" si="421">RIGHT(N2434,U2434)</f>
        <v>food trucks</v>
      </c>
      <c r="S2434">
        <f t="shared" ref="S2434:S2497" si="422">LEN(N2434)</f>
        <v>16</v>
      </c>
      <c r="T2434">
        <f t="shared" ref="T2434:T2497" si="423">FIND("/",N2434)</f>
        <v>5</v>
      </c>
      <c r="U2434">
        <f t="shared" ref="U2434:U2497" si="424">S2434-T2434</f>
        <v>11</v>
      </c>
      <c r="V2434" s="12">
        <f t="shared" ref="V2434:V2497" si="425">(((J2434/60)/60)/24)+DATE(1970,1,1)</f>
        <v>42041.218715277777</v>
      </c>
      <c r="W2434" s="12">
        <f t="shared" ref="W2434:W2497" si="426">(((I2434/60)/60)/24)+DATE(1970,1,1)</f>
        <v>42071.218715277777</v>
      </c>
      <c r="X2434" s="17" t="str">
        <f t="shared" ref="X2434:X2497" si="427">TEXT(V2434,"mmmm")</f>
        <v>February</v>
      </c>
      <c r="Y2434" t="str">
        <f t="shared" ref="Y2434:Y2497" si="428">TEXT(V2434,"yyyy")</f>
        <v>2015</v>
      </c>
    </row>
    <row r="2435" spans="1:25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418"/>
        <v>0</v>
      </c>
      <c r="P2435" s="8" t="e">
        <f t="shared" si="419"/>
        <v>#DIV/0!</v>
      </c>
      <c r="Q2435" t="str">
        <f t="shared" si="420"/>
        <v>food</v>
      </c>
      <c r="R2435" t="str">
        <f t="shared" si="421"/>
        <v>food trucks</v>
      </c>
      <c r="S2435">
        <f t="shared" si="422"/>
        <v>16</v>
      </c>
      <c r="T2435">
        <f t="shared" si="423"/>
        <v>5</v>
      </c>
      <c r="U2435">
        <f t="shared" si="424"/>
        <v>11</v>
      </c>
      <c r="V2435" s="12">
        <f t="shared" si="425"/>
        <v>42397.89980324074</v>
      </c>
      <c r="W2435" s="12">
        <f t="shared" si="426"/>
        <v>42427.89980324074</v>
      </c>
      <c r="X2435" s="17" t="str">
        <f t="shared" si="427"/>
        <v>January</v>
      </c>
      <c r="Y2435" t="str">
        <f t="shared" si="428"/>
        <v>2016</v>
      </c>
    </row>
    <row r="2436" spans="1:25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418"/>
        <v>0.13</v>
      </c>
      <c r="P2436" s="8">
        <f t="shared" si="419"/>
        <v>13</v>
      </c>
      <c r="Q2436" t="str">
        <f t="shared" si="420"/>
        <v>food</v>
      </c>
      <c r="R2436" t="str">
        <f t="shared" si="421"/>
        <v>food trucks</v>
      </c>
      <c r="S2436">
        <f t="shared" si="422"/>
        <v>16</v>
      </c>
      <c r="T2436">
        <f t="shared" si="423"/>
        <v>5</v>
      </c>
      <c r="U2436">
        <f t="shared" si="424"/>
        <v>11</v>
      </c>
      <c r="V2436" s="12">
        <f t="shared" si="425"/>
        <v>42180.18604166666</v>
      </c>
      <c r="W2436" s="12">
        <f t="shared" si="426"/>
        <v>42220.18604166666</v>
      </c>
      <c r="X2436" s="17" t="str">
        <f t="shared" si="427"/>
        <v>June</v>
      </c>
      <c r="Y2436" t="str">
        <f t="shared" si="428"/>
        <v>2015</v>
      </c>
    </row>
    <row r="2437" spans="1:25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418"/>
        <v>0.48960000000000004</v>
      </c>
      <c r="P2437" s="8">
        <f t="shared" si="419"/>
        <v>306</v>
      </c>
      <c r="Q2437" t="str">
        <f t="shared" si="420"/>
        <v>food</v>
      </c>
      <c r="R2437" t="str">
        <f t="shared" si="421"/>
        <v>food trucks</v>
      </c>
      <c r="S2437">
        <f t="shared" si="422"/>
        <v>16</v>
      </c>
      <c r="T2437">
        <f t="shared" si="423"/>
        <v>5</v>
      </c>
      <c r="U2437">
        <f t="shared" si="424"/>
        <v>11</v>
      </c>
      <c r="V2437" s="12">
        <f t="shared" si="425"/>
        <v>42252.277615740735</v>
      </c>
      <c r="W2437" s="12">
        <f t="shared" si="426"/>
        <v>42282.277615740735</v>
      </c>
      <c r="X2437" s="17" t="str">
        <f t="shared" si="427"/>
        <v>September</v>
      </c>
      <c r="Y2437" t="str">
        <f t="shared" si="428"/>
        <v>2015</v>
      </c>
    </row>
    <row r="2438" spans="1:25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418"/>
        <v>3.8461538461538464E-2</v>
      </c>
      <c r="P2438" s="8">
        <f t="shared" si="419"/>
        <v>22.5</v>
      </c>
      <c r="Q2438" t="str">
        <f t="shared" si="420"/>
        <v>food</v>
      </c>
      <c r="R2438" t="str">
        <f t="shared" si="421"/>
        <v>food trucks</v>
      </c>
      <c r="S2438">
        <f t="shared" si="422"/>
        <v>16</v>
      </c>
      <c r="T2438">
        <f t="shared" si="423"/>
        <v>5</v>
      </c>
      <c r="U2438">
        <f t="shared" si="424"/>
        <v>11</v>
      </c>
      <c r="V2438" s="12">
        <f t="shared" si="425"/>
        <v>42338.615393518514</v>
      </c>
      <c r="W2438" s="12">
        <f t="shared" si="426"/>
        <v>42398.615393518514</v>
      </c>
      <c r="X2438" s="17" t="str">
        <f t="shared" si="427"/>
        <v>November</v>
      </c>
      <c r="Y2438" t="str">
        <f t="shared" si="428"/>
        <v>2015</v>
      </c>
    </row>
    <row r="2439" spans="1:25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418"/>
        <v>0</v>
      </c>
      <c r="P2439" s="8" t="e">
        <f t="shared" si="419"/>
        <v>#DIV/0!</v>
      </c>
      <c r="Q2439" t="str">
        <f t="shared" si="420"/>
        <v>food</v>
      </c>
      <c r="R2439" t="str">
        <f t="shared" si="421"/>
        <v>food trucks</v>
      </c>
      <c r="S2439">
        <f t="shared" si="422"/>
        <v>16</v>
      </c>
      <c r="T2439">
        <f t="shared" si="423"/>
        <v>5</v>
      </c>
      <c r="U2439">
        <f t="shared" si="424"/>
        <v>11</v>
      </c>
      <c r="V2439" s="12">
        <f t="shared" si="425"/>
        <v>42031.965138888889</v>
      </c>
      <c r="W2439" s="12">
        <f t="shared" si="426"/>
        <v>42080.75</v>
      </c>
      <c r="X2439" s="17" t="str">
        <f t="shared" si="427"/>
        <v>January</v>
      </c>
      <c r="Y2439" t="str">
        <f t="shared" si="428"/>
        <v>2015</v>
      </c>
    </row>
    <row r="2440" spans="1:25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418"/>
        <v>0.33333333333333337</v>
      </c>
      <c r="P2440" s="8">
        <f t="shared" si="419"/>
        <v>50</v>
      </c>
      <c r="Q2440" t="str">
        <f t="shared" si="420"/>
        <v>food</v>
      </c>
      <c r="R2440" t="str">
        <f t="shared" si="421"/>
        <v>food trucks</v>
      </c>
      <c r="S2440">
        <f t="shared" si="422"/>
        <v>16</v>
      </c>
      <c r="T2440">
        <f t="shared" si="423"/>
        <v>5</v>
      </c>
      <c r="U2440">
        <f t="shared" si="424"/>
        <v>11</v>
      </c>
      <c r="V2440" s="12">
        <f t="shared" si="425"/>
        <v>42285.91506944444</v>
      </c>
      <c r="W2440" s="12">
        <f t="shared" si="426"/>
        <v>42345.956736111111</v>
      </c>
      <c r="X2440" s="17" t="str">
        <f t="shared" si="427"/>
        <v>October</v>
      </c>
      <c r="Y2440" t="str">
        <f t="shared" si="428"/>
        <v>2015</v>
      </c>
    </row>
    <row r="2441" spans="1:25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418"/>
        <v>0</v>
      </c>
      <c r="P2441" s="8" t="e">
        <f t="shared" si="419"/>
        <v>#DIV/0!</v>
      </c>
      <c r="Q2441" t="str">
        <f t="shared" si="420"/>
        <v>food</v>
      </c>
      <c r="R2441" t="str">
        <f t="shared" si="421"/>
        <v>food trucks</v>
      </c>
      <c r="S2441">
        <f t="shared" si="422"/>
        <v>16</v>
      </c>
      <c r="T2441">
        <f t="shared" si="423"/>
        <v>5</v>
      </c>
      <c r="U2441">
        <f t="shared" si="424"/>
        <v>11</v>
      </c>
      <c r="V2441" s="12">
        <f t="shared" si="425"/>
        <v>42265.818622685183</v>
      </c>
      <c r="W2441" s="12">
        <f t="shared" si="426"/>
        <v>42295.818622685183</v>
      </c>
      <c r="X2441" s="17" t="str">
        <f t="shared" si="427"/>
        <v>September</v>
      </c>
      <c r="Y2441" t="str">
        <f t="shared" si="428"/>
        <v>2015</v>
      </c>
    </row>
    <row r="2442" spans="1:25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418"/>
        <v>0.2</v>
      </c>
      <c r="P2442" s="8">
        <f t="shared" si="419"/>
        <v>5</v>
      </c>
      <c r="Q2442" t="str">
        <f t="shared" si="420"/>
        <v>food</v>
      </c>
      <c r="R2442" t="str">
        <f t="shared" si="421"/>
        <v>food trucks</v>
      </c>
      <c r="S2442">
        <f t="shared" si="422"/>
        <v>16</v>
      </c>
      <c r="T2442">
        <f t="shared" si="423"/>
        <v>5</v>
      </c>
      <c r="U2442">
        <f t="shared" si="424"/>
        <v>11</v>
      </c>
      <c r="V2442" s="12">
        <f t="shared" si="425"/>
        <v>42383.899456018517</v>
      </c>
      <c r="W2442" s="12">
        <f t="shared" si="426"/>
        <v>42413.899456018517</v>
      </c>
      <c r="X2442" s="17" t="str">
        <f t="shared" si="427"/>
        <v>January</v>
      </c>
      <c r="Y2442" t="str">
        <f t="shared" si="428"/>
        <v>2016</v>
      </c>
    </row>
    <row r="2443" spans="1:25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418"/>
        <v>107.88</v>
      </c>
      <c r="P2443" s="8">
        <f t="shared" si="419"/>
        <v>74.22935779816514</v>
      </c>
      <c r="Q2443" t="str">
        <f t="shared" si="420"/>
        <v>food</v>
      </c>
      <c r="R2443" t="str">
        <f t="shared" si="421"/>
        <v>small batch</v>
      </c>
      <c r="S2443">
        <f t="shared" si="422"/>
        <v>16</v>
      </c>
      <c r="T2443">
        <f t="shared" si="423"/>
        <v>5</v>
      </c>
      <c r="U2443">
        <f t="shared" si="424"/>
        <v>11</v>
      </c>
      <c r="V2443" s="12">
        <f t="shared" si="425"/>
        <v>42187.125625000001</v>
      </c>
      <c r="W2443" s="12">
        <f t="shared" si="426"/>
        <v>42208.207638888889</v>
      </c>
      <c r="X2443" s="17" t="str">
        <f t="shared" si="427"/>
        <v>July</v>
      </c>
      <c r="Y2443" t="str">
        <f t="shared" si="428"/>
        <v>2015</v>
      </c>
    </row>
    <row r="2444" spans="1:25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418"/>
        <v>125.94166666666666</v>
      </c>
      <c r="P2444" s="8">
        <f t="shared" si="419"/>
        <v>81.252688172043008</v>
      </c>
      <c r="Q2444" t="str">
        <f t="shared" si="420"/>
        <v>food</v>
      </c>
      <c r="R2444" t="str">
        <f t="shared" si="421"/>
        <v>small batch</v>
      </c>
      <c r="S2444">
        <f t="shared" si="422"/>
        <v>16</v>
      </c>
      <c r="T2444">
        <f t="shared" si="423"/>
        <v>5</v>
      </c>
      <c r="U2444">
        <f t="shared" si="424"/>
        <v>11</v>
      </c>
      <c r="V2444" s="12">
        <f t="shared" si="425"/>
        <v>42052.666990740734</v>
      </c>
      <c r="W2444" s="12">
        <f t="shared" si="426"/>
        <v>42082.625324074077</v>
      </c>
      <c r="X2444" s="17" t="str">
        <f t="shared" si="427"/>
        <v>February</v>
      </c>
      <c r="Y2444" t="str">
        <f t="shared" si="428"/>
        <v>2015</v>
      </c>
    </row>
    <row r="2445" spans="1:25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418"/>
        <v>202.51495</v>
      </c>
      <c r="P2445" s="8">
        <f t="shared" si="419"/>
        <v>130.23469453376205</v>
      </c>
      <c r="Q2445" t="str">
        <f t="shared" si="420"/>
        <v>food</v>
      </c>
      <c r="R2445" t="str">
        <f t="shared" si="421"/>
        <v>small batch</v>
      </c>
      <c r="S2445">
        <f t="shared" si="422"/>
        <v>16</v>
      </c>
      <c r="T2445">
        <f t="shared" si="423"/>
        <v>5</v>
      </c>
      <c r="U2445">
        <f t="shared" si="424"/>
        <v>11</v>
      </c>
      <c r="V2445" s="12">
        <f t="shared" si="425"/>
        <v>41836.625254629631</v>
      </c>
      <c r="W2445" s="12">
        <f t="shared" si="426"/>
        <v>41866.625254629631</v>
      </c>
      <c r="X2445" s="17" t="str">
        <f t="shared" si="427"/>
        <v>July</v>
      </c>
      <c r="Y2445" t="str">
        <f t="shared" si="428"/>
        <v>2014</v>
      </c>
    </row>
    <row r="2446" spans="1:25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418"/>
        <v>108.60000000000001</v>
      </c>
      <c r="P2446" s="8">
        <f t="shared" si="419"/>
        <v>53.409836065573771</v>
      </c>
      <c r="Q2446" t="str">
        <f t="shared" si="420"/>
        <v>food</v>
      </c>
      <c r="R2446" t="str">
        <f t="shared" si="421"/>
        <v>small batch</v>
      </c>
      <c r="S2446">
        <f t="shared" si="422"/>
        <v>16</v>
      </c>
      <c r="T2446">
        <f t="shared" si="423"/>
        <v>5</v>
      </c>
      <c r="U2446">
        <f t="shared" si="424"/>
        <v>11</v>
      </c>
      <c r="V2446" s="12">
        <f t="shared" si="425"/>
        <v>42485.754525462966</v>
      </c>
      <c r="W2446" s="12">
        <f t="shared" si="426"/>
        <v>42515.754525462966</v>
      </c>
      <c r="X2446" s="17" t="str">
        <f t="shared" si="427"/>
        <v>April</v>
      </c>
      <c r="Y2446" t="str">
        <f t="shared" si="428"/>
        <v>2016</v>
      </c>
    </row>
    <row r="2447" spans="1:25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418"/>
        <v>172.8</v>
      </c>
      <c r="P2447" s="8">
        <f t="shared" si="419"/>
        <v>75.130434782608702</v>
      </c>
      <c r="Q2447" t="str">
        <f t="shared" si="420"/>
        <v>food</v>
      </c>
      <c r="R2447" t="str">
        <f t="shared" si="421"/>
        <v>small batch</v>
      </c>
      <c r="S2447">
        <f t="shared" si="422"/>
        <v>16</v>
      </c>
      <c r="T2447">
        <f t="shared" si="423"/>
        <v>5</v>
      </c>
      <c r="U2447">
        <f t="shared" si="424"/>
        <v>11</v>
      </c>
      <c r="V2447" s="12">
        <f t="shared" si="425"/>
        <v>42243.190057870372</v>
      </c>
      <c r="W2447" s="12">
        <f t="shared" si="426"/>
        <v>42273.190057870372</v>
      </c>
      <c r="X2447" s="17" t="str">
        <f t="shared" si="427"/>
        <v>August</v>
      </c>
      <c r="Y2447" t="str">
        <f t="shared" si="428"/>
        <v>2015</v>
      </c>
    </row>
    <row r="2448" spans="1:25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418"/>
        <v>167.98</v>
      </c>
      <c r="P2448" s="8">
        <f t="shared" si="419"/>
        <v>75.666666666666671</v>
      </c>
      <c r="Q2448" t="str">
        <f t="shared" si="420"/>
        <v>food</v>
      </c>
      <c r="R2448" t="str">
        <f t="shared" si="421"/>
        <v>small batch</v>
      </c>
      <c r="S2448">
        <f t="shared" si="422"/>
        <v>16</v>
      </c>
      <c r="T2448">
        <f t="shared" si="423"/>
        <v>5</v>
      </c>
      <c r="U2448">
        <f t="shared" si="424"/>
        <v>11</v>
      </c>
      <c r="V2448" s="12">
        <f t="shared" si="425"/>
        <v>42670.602673611109</v>
      </c>
      <c r="W2448" s="12">
        <f t="shared" si="426"/>
        <v>42700.64434027778</v>
      </c>
      <c r="X2448" s="17" t="str">
        <f t="shared" si="427"/>
        <v>October</v>
      </c>
      <c r="Y2448" t="str">
        <f t="shared" si="428"/>
        <v>2016</v>
      </c>
    </row>
    <row r="2449" spans="1:25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418"/>
        <v>427.20000000000005</v>
      </c>
      <c r="P2449" s="8">
        <f t="shared" si="419"/>
        <v>31.691394658753708</v>
      </c>
      <c r="Q2449" t="str">
        <f t="shared" si="420"/>
        <v>food</v>
      </c>
      <c r="R2449" t="str">
        <f t="shared" si="421"/>
        <v>small batch</v>
      </c>
      <c r="S2449">
        <f t="shared" si="422"/>
        <v>16</v>
      </c>
      <c r="T2449">
        <f t="shared" si="423"/>
        <v>5</v>
      </c>
      <c r="U2449">
        <f t="shared" si="424"/>
        <v>11</v>
      </c>
      <c r="V2449" s="12">
        <f t="shared" si="425"/>
        <v>42654.469826388886</v>
      </c>
      <c r="W2449" s="12">
        <f t="shared" si="426"/>
        <v>42686.166666666672</v>
      </c>
      <c r="X2449" s="17" t="str">
        <f t="shared" si="427"/>
        <v>October</v>
      </c>
      <c r="Y2449" t="str">
        <f t="shared" si="428"/>
        <v>2016</v>
      </c>
    </row>
    <row r="2450" spans="1:25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418"/>
        <v>107.5</v>
      </c>
      <c r="P2450" s="8">
        <f t="shared" si="419"/>
        <v>47.777777777777779</v>
      </c>
      <c r="Q2450" t="str">
        <f t="shared" si="420"/>
        <v>food</v>
      </c>
      <c r="R2450" t="str">
        <f t="shared" si="421"/>
        <v>small batch</v>
      </c>
      <c r="S2450">
        <f t="shared" si="422"/>
        <v>16</v>
      </c>
      <c r="T2450">
        <f t="shared" si="423"/>
        <v>5</v>
      </c>
      <c r="U2450">
        <f t="shared" si="424"/>
        <v>11</v>
      </c>
      <c r="V2450" s="12">
        <f t="shared" si="425"/>
        <v>42607.316122685181</v>
      </c>
      <c r="W2450" s="12">
        <f t="shared" si="426"/>
        <v>42613.233333333337</v>
      </c>
      <c r="X2450" s="17" t="str">
        <f t="shared" si="427"/>
        <v>August</v>
      </c>
      <c r="Y2450" t="str">
        <f t="shared" si="428"/>
        <v>2016</v>
      </c>
    </row>
    <row r="2451" spans="1:25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418"/>
        <v>108</v>
      </c>
      <c r="P2451" s="8">
        <f t="shared" si="419"/>
        <v>90</v>
      </c>
      <c r="Q2451" t="str">
        <f t="shared" si="420"/>
        <v>food</v>
      </c>
      <c r="R2451" t="str">
        <f t="shared" si="421"/>
        <v>small batch</v>
      </c>
      <c r="S2451">
        <f t="shared" si="422"/>
        <v>16</v>
      </c>
      <c r="T2451">
        <f t="shared" si="423"/>
        <v>5</v>
      </c>
      <c r="U2451">
        <f t="shared" si="424"/>
        <v>11</v>
      </c>
      <c r="V2451" s="12">
        <f t="shared" si="425"/>
        <v>41943.142534722225</v>
      </c>
      <c r="W2451" s="12">
        <f t="shared" si="426"/>
        <v>41973.184201388889</v>
      </c>
      <c r="X2451" s="17" t="str">
        <f t="shared" si="427"/>
        <v>October</v>
      </c>
      <c r="Y2451" t="str">
        <f t="shared" si="428"/>
        <v>2014</v>
      </c>
    </row>
    <row r="2452" spans="1:25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418"/>
        <v>101.53353333333335</v>
      </c>
      <c r="P2452" s="8">
        <f t="shared" si="419"/>
        <v>149.31401960784314</v>
      </c>
      <c r="Q2452" t="str">
        <f t="shared" si="420"/>
        <v>food</v>
      </c>
      <c r="R2452" t="str">
        <f t="shared" si="421"/>
        <v>small batch</v>
      </c>
      <c r="S2452">
        <f t="shared" si="422"/>
        <v>16</v>
      </c>
      <c r="T2452">
        <f t="shared" si="423"/>
        <v>5</v>
      </c>
      <c r="U2452">
        <f t="shared" si="424"/>
        <v>11</v>
      </c>
      <c r="V2452" s="12">
        <f t="shared" si="425"/>
        <v>41902.07240740741</v>
      </c>
      <c r="W2452" s="12">
        <f t="shared" si="426"/>
        <v>41940.132638888892</v>
      </c>
      <c r="X2452" s="17" t="str">
        <f t="shared" si="427"/>
        <v>September</v>
      </c>
      <c r="Y2452" t="str">
        <f t="shared" si="428"/>
        <v>2014</v>
      </c>
    </row>
    <row r="2453" spans="1:25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418"/>
        <v>115.45</v>
      </c>
      <c r="P2453" s="8">
        <f t="shared" si="419"/>
        <v>62.06989247311828</v>
      </c>
      <c r="Q2453" t="str">
        <f t="shared" si="420"/>
        <v>food</v>
      </c>
      <c r="R2453" t="str">
        <f t="shared" si="421"/>
        <v>small batch</v>
      </c>
      <c r="S2453">
        <f t="shared" si="422"/>
        <v>16</v>
      </c>
      <c r="T2453">
        <f t="shared" si="423"/>
        <v>5</v>
      </c>
      <c r="U2453">
        <f t="shared" si="424"/>
        <v>11</v>
      </c>
      <c r="V2453" s="12">
        <f t="shared" si="425"/>
        <v>42779.908449074079</v>
      </c>
      <c r="W2453" s="12">
        <f t="shared" si="426"/>
        <v>42799.908449074079</v>
      </c>
      <c r="X2453" s="17" t="str">
        <f t="shared" si="427"/>
        <v>February</v>
      </c>
      <c r="Y2453" t="str">
        <f t="shared" si="428"/>
        <v>2017</v>
      </c>
    </row>
    <row r="2454" spans="1:25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418"/>
        <v>133.5</v>
      </c>
      <c r="P2454" s="8">
        <f t="shared" si="419"/>
        <v>53.4</v>
      </c>
      <c r="Q2454" t="str">
        <f t="shared" si="420"/>
        <v>food</v>
      </c>
      <c r="R2454" t="str">
        <f t="shared" si="421"/>
        <v>small batch</v>
      </c>
      <c r="S2454">
        <f t="shared" si="422"/>
        <v>16</v>
      </c>
      <c r="T2454">
        <f t="shared" si="423"/>
        <v>5</v>
      </c>
      <c r="U2454">
        <f t="shared" si="424"/>
        <v>11</v>
      </c>
      <c r="V2454" s="12">
        <f t="shared" si="425"/>
        <v>42338.84375</v>
      </c>
      <c r="W2454" s="12">
        <f t="shared" si="426"/>
        <v>42367.958333333328</v>
      </c>
      <c r="X2454" s="17" t="str">
        <f t="shared" si="427"/>
        <v>November</v>
      </c>
      <c r="Y2454" t="str">
        <f t="shared" si="428"/>
        <v>2015</v>
      </c>
    </row>
    <row r="2455" spans="1:25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418"/>
        <v>154.69999999999999</v>
      </c>
      <c r="P2455" s="8">
        <f t="shared" si="419"/>
        <v>69.268656716417908</v>
      </c>
      <c r="Q2455" t="str">
        <f t="shared" si="420"/>
        <v>food</v>
      </c>
      <c r="R2455" t="str">
        <f t="shared" si="421"/>
        <v>small batch</v>
      </c>
      <c r="S2455">
        <f t="shared" si="422"/>
        <v>16</v>
      </c>
      <c r="T2455">
        <f t="shared" si="423"/>
        <v>5</v>
      </c>
      <c r="U2455">
        <f t="shared" si="424"/>
        <v>11</v>
      </c>
      <c r="V2455" s="12">
        <f t="shared" si="425"/>
        <v>42738.692233796297</v>
      </c>
      <c r="W2455" s="12">
        <f t="shared" si="426"/>
        <v>42768.692233796297</v>
      </c>
      <c r="X2455" s="17" t="str">
        <f t="shared" si="427"/>
        <v>January</v>
      </c>
      <c r="Y2455" t="str">
        <f t="shared" si="428"/>
        <v>2017</v>
      </c>
    </row>
    <row r="2456" spans="1:25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418"/>
        <v>100.84571428571429</v>
      </c>
      <c r="P2456" s="8">
        <f t="shared" si="419"/>
        <v>271.50769230769231</v>
      </c>
      <c r="Q2456" t="str">
        <f t="shared" si="420"/>
        <v>food</v>
      </c>
      <c r="R2456" t="str">
        <f t="shared" si="421"/>
        <v>small batch</v>
      </c>
      <c r="S2456">
        <f t="shared" si="422"/>
        <v>16</v>
      </c>
      <c r="T2456">
        <f t="shared" si="423"/>
        <v>5</v>
      </c>
      <c r="U2456">
        <f t="shared" si="424"/>
        <v>11</v>
      </c>
      <c r="V2456" s="12">
        <f t="shared" si="425"/>
        <v>42770.201481481476</v>
      </c>
      <c r="W2456" s="12">
        <f t="shared" si="426"/>
        <v>42805.201481481476</v>
      </c>
      <c r="X2456" s="17" t="str">
        <f t="shared" si="427"/>
        <v>February</v>
      </c>
      <c r="Y2456" t="str">
        <f t="shared" si="428"/>
        <v>2017</v>
      </c>
    </row>
    <row r="2457" spans="1:25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418"/>
        <v>182</v>
      </c>
      <c r="P2457" s="8">
        <f t="shared" si="419"/>
        <v>34.125</v>
      </c>
      <c r="Q2457" t="str">
        <f t="shared" si="420"/>
        <v>food</v>
      </c>
      <c r="R2457" t="str">
        <f t="shared" si="421"/>
        <v>small batch</v>
      </c>
      <c r="S2457">
        <f t="shared" si="422"/>
        <v>16</v>
      </c>
      <c r="T2457">
        <f t="shared" si="423"/>
        <v>5</v>
      </c>
      <c r="U2457">
        <f t="shared" si="424"/>
        <v>11</v>
      </c>
      <c r="V2457" s="12">
        <f t="shared" si="425"/>
        <v>42452.781828703708</v>
      </c>
      <c r="W2457" s="12">
        <f t="shared" si="426"/>
        <v>42480.781828703708</v>
      </c>
      <c r="X2457" s="17" t="str">
        <f t="shared" si="427"/>
        <v>March</v>
      </c>
      <c r="Y2457" t="str">
        <f t="shared" si="428"/>
        <v>2016</v>
      </c>
    </row>
    <row r="2458" spans="1:25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418"/>
        <v>180.86666666666667</v>
      </c>
      <c r="P2458" s="8">
        <f t="shared" si="419"/>
        <v>40.492537313432834</v>
      </c>
      <c r="Q2458" t="str">
        <f t="shared" si="420"/>
        <v>food</v>
      </c>
      <c r="R2458" t="str">
        <f t="shared" si="421"/>
        <v>small batch</v>
      </c>
      <c r="S2458">
        <f t="shared" si="422"/>
        <v>16</v>
      </c>
      <c r="T2458">
        <f t="shared" si="423"/>
        <v>5</v>
      </c>
      <c r="U2458">
        <f t="shared" si="424"/>
        <v>11</v>
      </c>
      <c r="V2458" s="12">
        <f t="shared" si="425"/>
        <v>42761.961099537039</v>
      </c>
      <c r="W2458" s="12">
        <f t="shared" si="426"/>
        <v>42791.961099537039</v>
      </c>
      <c r="X2458" s="17" t="str">
        <f t="shared" si="427"/>
        <v>January</v>
      </c>
      <c r="Y2458" t="str">
        <f t="shared" si="428"/>
        <v>2017</v>
      </c>
    </row>
    <row r="2459" spans="1:25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418"/>
        <v>102.30434782608695</v>
      </c>
      <c r="P2459" s="8">
        <f t="shared" si="419"/>
        <v>189.75806451612902</v>
      </c>
      <c r="Q2459" t="str">
        <f t="shared" si="420"/>
        <v>food</v>
      </c>
      <c r="R2459" t="str">
        <f t="shared" si="421"/>
        <v>small batch</v>
      </c>
      <c r="S2459">
        <f t="shared" si="422"/>
        <v>16</v>
      </c>
      <c r="T2459">
        <f t="shared" si="423"/>
        <v>5</v>
      </c>
      <c r="U2459">
        <f t="shared" si="424"/>
        <v>11</v>
      </c>
      <c r="V2459" s="12">
        <f t="shared" si="425"/>
        <v>42423.602500000001</v>
      </c>
      <c r="W2459" s="12">
        <f t="shared" si="426"/>
        <v>42453.560833333337</v>
      </c>
      <c r="X2459" s="17" t="str">
        <f t="shared" si="427"/>
        <v>February</v>
      </c>
      <c r="Y2459" t="str">
        <f t="shared" si="428"/>
        <v>2016</v>
      </c>
    </row>
    <row r="2460" spans="1:25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418"/>
        <v>110.17999999999999</v>
      </c>
      <c r="P2460" s="8">
        <f t="shared" si="419"/>
        <v>68.862499999999997</v>
      </c>
      <c r="Q2460" t="str">
        <f t="shared" si="420"/>
        <v>food</v>
      </c>
      <c r="R2460" t="str">
        <f t="shared" si="421"/>
        <v>small batch</v>
      </c>
      <c r="S2460">
        <f t="shared" si="422"/>
        <v>16</v>
      </c>
      <c r="T2460">
        <f t="shared" si="423"/>
        <v>5</v>
      </c>
      <c r="U2460">
        <f t="shared" si="424"/>
        <v>11</v>
      </c>
      <c r="V2460" s="12">
        <f t="shared" si="425"/>
        <v>42495.871736111112</v>
      </c>
      <c r="W2460" s="12">
        <f t="shared" si="426"/>
        <v>42530.791666666672</v>
      </c>
      <c r="X2460" s="17" t="str">
        <f t="shared" si="427"/>
        <v>May</v>
      </c>
      <c r="Y2460" t="str">
        <f t="shared" si="428"/>
        <v>2016</v>
      </c>
    </row>
    <row r="2461" spans="1:25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418"/>
        <v>102.25</v>
      </c>
      <c r="P2461" s="8">
        <f t="shared" si="419"/>
        <v>108.77659574468085</v>
      </c>
      <c r="Q2461" t="str">
        <f t="shared" si="420"/>
        <v>food</v>
      </c>
      <c r="R2461" t="str">
        <f t="shared" si="421"/>
        <v>small batch</v>
      </c>
      <c r="S2461">
        <f t="shared" si="422"/>
        <v>16</v>
      </c>
      <c r="T2461">
        <f t="shared" si="423"/>
        <v>5</v>
      </c>
      <c r="U2461">
        <f t="shared" si="424"/>
        <v>11</v>
      </c>
      <c r="V2461" s="12">
        <f t="shared" si="425"/>
        <v>42407.637557870374</v>
      </c>
      <c r="W2461" s="12">
        <f t="shared" si="426"/>
        <v>42452.595891203702</v>
      </c>
      <c r="X2461" s="17" t="str">
        <f t="shared" si="427"/>
        <v>February</v>
      </c>
      <c r="Y2461" t="str">
        <f t="shared" si="428"/>
        <v>2016</v>
      </c>
    </row>
    <row r="2462" spans="1:25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418"/>
        <v>100.78823529411764</v>
      </c>
      <c r="P2462" s="8">
        <f t="shared" si="419"/>
        <v>125.98529411764706</v>
      </c>
      <c r="Q2462" t="str">
        <f t="shared" si="420"/>
        <v>food</v>
      </c>
      <c r="R2462" t="str">
        <f t="shared" si="421"/>
        <v>small batch</v>
      </c>
      <c r="S2462">
        <f t="shared" si="422"/>
        <v>16</v>
      </c>
      <c r="T2462">
        <f t="shared" si="423"/>
        <v>5</v>
      </c>
      <c r="U2462">
        <f t="shared" si="424"/>
        <v>11</v>
      </c>
      <c r="V2462" s="12">
        <f t="shared" si="425"/>
        <v>42704.187118055561</v>
      </c>
      <c r="W2462" s="12">
        <f t="shared" si="426"/>
        <v>42738.178472222222</v>
      </c>
      <c r="X2462" s="17" t="str">
        <f t="shared" si="427"/>
        <v>November</v>
      </c>
      <c r="Y2462" t="str">
        <f t="shared" si="428"/>
        <v>2016</v>
      </c>
    </row>
    <row r="2463" spans="1:25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418"/>
        <v>103.8</v>
      </c>
      <c r="P2463" s="8">
        <f t="shared" si="419"/>
        <v>90.523255813953483</v>
      </c>
      <c r="Q2463" t="str">
        <f t="shared" si="420"/>
        <v>music</v>
      </c>
      <c r="R2463" t="str">
        <f t="shared" si="421"/>
        <v>indie rock</v>
      </c>
      <c r="S2463">
        <f t="shared" si="422"/>
        <v>16</v>
      </c>
      <c r="T2463">
        <f t="shared" si="423"/>
        <v>6</v>
      </c>
      <c r="U2463">
        <f t="shared" si="424"/>
        <v>10</v>
      </c>
      <c r="V2463" s="12">
        <f t="shared" si="425"/>
        <v>40784.012696759259</v>
      </c>
      <c r="W2463" s="12">
        <f t="shared" si="426"/>
        <v>40817.125</v>
      </c>
      <c r="X2463" s="17" t="str">
        <f t="shared" si="427"/>
        <v>August</v>
      </c>
      <c r="Y2463" t="str">
        <f t="shared" si="428"/>
        <v>2011</v>
      </c>
    </row>
    <row r="2464" spans="1:25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418"/>
        <v>110.70833333333334</v>
      </c>
      <c r="P2464" s="8">
        <f t="shared" si="419"/>
        <v>28.880434782608695</v>
      </c>
      <c r="Q2464" t="str">
        <f t="shared" si="420"/>
        <v>music</v>
      </c>
      <c r="R2464" t="str">
        <f t="shared" si="421"/>
        <v>indie rock</v>
      </c>
      <c r="S2464">
        <f t="shared" si="422"/>
        <v>16</v>
      </c>
      <c r="T2464">
        <f t="shared" si="423"/>
        <v>6</v>
      </c>
      <c r="U2464">
        <f t="shared" si="424"/>
        <v>10</v>
      </c>
      <c r="V2464" s="12">
        <f t="shared" si="425"/>
        <v>41089.186296296299</v>
      </c>
      <c r="W2464" s="12">
        <f t="shared" si="426"/>
        <v>41109.186296296299</v>
      </c>
      <c r="X2464" s="17" t="str">
        <f t="shared" si="427"/>
        <v>June</v>
      </c>
      <c r="Y2464" t="str">
        <f t="shared" si="428"/>
        <v>2012</v>
      </c>
    </row>
    <row r="2465" spans="1:25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418"/>
        <v>116.25000000000001</v>
      </c>
      <c r="P2465" s="8">
        <f t="shared" si="419"/>
        <v>31</v>
      </c>
      <c r="Q2465" t="str">
        <f t="shared" si="420"/>
        <v>music</v>
      </c>
      <c r="R2465" t="str">
        <f t="shared" si="421"/>
        <v>indie rock</v>
      </c>
      <c r="S2465">
        <f t="shared" si="422"/>
        <v>16</v>
      </c>
      <c r="T2465">
        <f t="shared" si="423"/>
        <v>6</v>
      </c>
      <c r="U2465">
        <f t="shared" si="424"/>
        <v>10</v>
      </c>
      <c r="V2465" s="12">
        <f t="shared" si="425"/>
        <v>41341.111400462964</v>
      </c>
      <c r="W2465" s="12">
        <f t="shared" si="426"/>
        <v>41380.791666666664</v>
      </c>
      <c r="X2465" s="17" t="str">
        <f t="shared" si="427"/>
        <v>March</v>
      </c>
      <c r="Y2465" t="str">
        <f t="shared" si="428"/>
        <v>2013</v>
      </c>
    </row>
    <row r="2466" spans="1:25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418"/>
        <v>111.1</v>
      </c>
      <c r="P2466" s="8">
        <f t="shared" si="419"/>
        <v>51.674418604651166</v>
      </c>
      <c r="Q2466" t="str">
        <f t="shared" si="420"/>
        <v>music</v>
      </c>
      <c r="R2466" t="str">
        <f t="shared" si="421"/>
        <v>indie rock</v>
      </c>
      <c r="S2466">
        <f t="shared" si="422"/>
        <v>16</v>
      </c>
      <c r="T2466">
        <f t="shared" si="423"/>
        <v>6</v>
      </c>
      <c r="U2466">
        <f t="shared" si="424"/>
        <v>10</v>
      </c>
      <c r="V2466" s="12">
        <f t="shared" si="425"/>
        <v>42248.90042824074</v>
      </c>
      <c r="W2466" s="12">
        <f t="shared" si="426"/>
        <v>42277.811805555553</v>
      </c>
      <c r="X2466" s="17" t="str">
        <f t="shared" si="427"/>
        <v>September</v>
      </c>
      <c r="Y2466" t="str">
        <f t="shared" si="428"/>
        <v>2015</v>
      </c>
    </row>
    <row r="2467" spans="1:25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418"/>
        <v>180.14285714285714</v>
      </c>
      <c r="P2467" s="8">
        <f t="shared" si="419"/>
        <v>26.270833333333332</v>
      </c>
      <c r="Q2467" t="str">
        <f t="shared" si="420"/>
        <v>music</v>
      </c>
      <c r="R2467" t="str">
        <f t="shared" si="421"/>
        <v>indie rock</v>
      </c>
      <c r="S2467">
        <f t="shared" si="422"/>
        <v>16</v>
      </c>
      <c r="T2467">
        <f t="shared" si="423"/>
        <v>6</v>
      </c>
      <c r="U2467">
        <f t="shared" si="424"/>
        <v>10</v>
      </c>
      <c r="V2467" s="12">
        <f t="shared" si="425"/>
        <v>41145.719305555554</v>
      </c>
      <c r="W2467" s="12">
        <f t="shared" si="426"/>
        <v>41175.719305555554</v>
      </c>
      <c r="X2467" s="17" t="str">
        <f t="shared" si="427"/>
        <v>August</v>
      </c>
      <c r="Y2467" t="str">
        <f t="shared" si="428"/>
        <v>2012</v>
      </c>
    </row>
    <row r="2468" spans="1:25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418"/>
        <v>100</v>
      </c>
      <c r="P2468" s="8">
        <f t="shared" si="419"/>
        <v>48.07692307692308</v>
      </c>
      <c r="Q2468" t="str">
        <f t="shared" si="420"/>
        <v>music</v>
      </c>
      <c r="R2468" t="str">
        <f t="shared" si="421"/>
        <v>indie rock</v>
      </c>
      <c r="S2468">
        <f t="shared" si="422"/>
        <v>16</v>
      </c>
      <c r="T2468">
        <f t="shared" si="423"/>
        <v>6</v>
      </c>
      <c r="U2468">
        <f t="shared" si="424"/>
        <v>10</v>
      </c>
      <c r="V2468" s="12">
        <f t="shared" si="425"/>
        <v>41373.102465277778</v>
      </c>
      <c r="W2468" s="12">
        <f t="shared" si="426"/>
        <v>41403.102465277778</v>
      </c>
      <c r="X2468" s="17" t="str">
        <f t="shared" si="427"/>
        <v>April</v>
      </c>
      <c r="Y2468" t="str">
        <f t="shared" si="428"/>
        <v>2013</v>
      </c>
    </row>
    <row r="2469" spans="1:25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418"/>
        <v>118.5</v>
      </c>
      <c r="P2469" s="8">
        <f t="shared" si="419"/>
        <v>27.558139534883722</v>
      </c>
      <c r="Q2469" t="str">
        <f t="shared" si="420"/>
        <v>music</v>
      </c>
      <c r="R2469" t="str">
        <f t="shared" si="421"/>
        <v>indie rock</v>
      </c>
      <c r="S2469">
        <f t="shared" si="422"/>
        <v>16</v>
      </c>
      <c r="T2469">
        <f t="shared" si="423"/>
        <v>6</v>
      </c>
      <c r="U2469">
        <f t="shared" si="424"/>
        <v>10</v>
      </c>
      <c r="V2469" s="12">
        <f t="shared" si="425"/>
        <v>41025.874201388891</v>
      </c>
      <c r="W2469" s="12">
        <f t="shared" si="426"/>
        <v>41039.708333333336</v>
      </c>
      <c r="X2469" s="17" t="str">
        <f t="shared" si="427"/>
        <v>April</v>
      </c>
      <c r="Y2469" t="str">
        <f t="shared" si="428"/>
        <v>2012</v>
      </c>
    </row>
    <row r="2470" spans="1:25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418"/>
        <v>107.21700000000001</v>
      </c>
      <c r="P2470" s="8">
        <f t="shared" si="419"/>
        <v>36.97137931034483</v>
      </c>
      <c r="Q2470" t="str">
        <f t="shared" si="420"/>
        <v>music</v>
      </c>
      <c r="R2470" t="str">
        <f t="shared" si="421"/>
        <v>indie rock</v>
      </c>
      <c r="S2470">
        <f t="shared" si="422"/>
        <v>16</v>
      </c>
      <c r="T2470">
        <f t="shared" si="423"/>
        <v>6</v>
      </c>
      <c r="U2470">
        <f t="shared" si="424"/>
        <v>10</v>
      </c>
      <c r="V2470" s="12">
        <f t="shared" si="425"/>
        <v>41174.154178240737</v>
      </c>
      <c r="W2470" s="12">
        <f t="shared" si="426"/>
        <v>41210.208333333336</v>
      </c>
      <c r="X2470" s="17" t="str">
        <f t="shared" si="427"/>
        <v>September</v>
      </c>
      <c r="Y2470" t="str">
        <f t="shared" si="428"/>
        <v>2012</v>
      </c>
    </row>
    <row r="2471" spans="1:25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418"/>
        <v>113.66666666666667</v>
      </c>
      <c r="P2471" s="8">
        <f t="shared" si="419"/>
        <v>29.021276595744681</v>
      </c>
      <c r="Q2471" t="str">
        <f t="shared" si="420"/>
        <v>music</v>
      </c>
      <c r="R2471" t="str">
        <f t="shared" si="421"/>
        <v>indie rock</v>
      </c>
      <c r="S2471">
        <f t="shared" si="422"/>
        <v>16</v>
      </c>
      <c r="T2471">
        <f t="shared" si="423"/>
        <v>6</v>
      </c>
      <c r="U2471">
        <f t="shared" si="424"/>
        <v>10</v>
      </c>
      <c r="V2471" s="12">
        <f t="shared" si="425"/>
        <v>40557.429733796293</v>
      </c>
      <c r="W2471" s="12">
        <f t="shared" si="426"/>
        <v>40582.429733796293</v>
      </c>
      <c r="X2471" s="17" t="str">
        <f t="shared" si="427"/>
        <v>January</v>
      </c>
      <c r="Y2471" t="str">
        <f t="shared" si="428"/>
        <v>2011</v>
      </c>
    </row>
    <row r="2472" spans="1:25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418"/>
        <v>103.16400000000002</v>
      </c>
      <c r="P2472" s="8">
        <f t="shared" si="419"/>
        <v>28.65666666666667</v>
      </c>
      <c r="Q2472" t="str">
        <f t="shared" si="420"/>
        <v>music</v>
      </c>
      <c r="R2472" t="str">
        <f t="shared" si="421"/>
        <v>indie rock</v>
      </c>
      <c r="S2472">
        <f t="shared" si="422"/>
        <v>16</v>
      </c>
      <c r="T2472">
        <f t="shared" si="423"/>
        <v>6</v>
      </c>
      <c r="U2472">
        <f t="shared" si="424"/>
        <v>10</v>
      </c>
      <c r="V2472" s="12">
        <f t="shared" si="425"/>
        <v>41023.07471064815</v>
      </c>
      <c r="W2472" s="12">
        <f t="shared" si="426"/>
        <v>41053.07471064815</v>
      </c>
      <c r="X2472" s="17" t="str">
        <f t="shared" si="427"/>
        <v>April</v>
      </c>
      <c r="Y2472" t="str">
        <f t="shared" si="428"/>
        <v>2012</v>
      </c>
    </row>
    <row r="2473" spans="1:25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418"/>
        <v>128</v>
      </c>
      <c r="P2473" s="8">
        <f t="shared" si="419"/>
        <v>37.647058823529413</v>
      </c>
      <c r="Q2473" t="str">
        <f t="shared" si="420"/>
        <v>music</v>
      </c>
      <c r="R2473" t="str">
        <f t="shared" si="421"/>
        <v>indie rock</v>
      </c>
      <c r="S2473">
        <f t="shared" si="422"/>
        <v>16</v>
      </c>
      <c r="T2473">
        <f t="shared" si="423"/>
        <v>6</v>
      </c>
      <c r="U2473">
        <f t="shared" si="424"/>
        <v>10</v>
      </c>
      <c r="V2473" s="12">
        <f t="shared" si="425"/>
        <v>40893.992962962962</v>
      </c>
      <c r="W2473" s="12">
        <f t="shared" si="426"/>
        <v>40933.992962962962</v>
      </c>
      <c r="X2473" s="17" t="str">
        <f t="shared" si="427"/>
        <v>December</v>
      </c>
      <c r="Y2473" t="str">
        <f t="shared" si="428"/>
        <v>2011</v>
      </c>
    </row>
    <row r="2474" spans="1:25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418"/>
        <v>135.76026666666667</v>
      </c>
      <c r="P2474" s="8">
        <f t="shared" si="419"/>
        <v>97.904038461538462</v>
      </c>
      <c r="Q2474" t="str">
        <f t="shared" si="420"/>
        <v>music</v>
      </c>
      <c r="R2474" t="str">
        <f t="shared" si="421"/>
        <v>indie rock</v>
      </c>
      <c r="S2474">
        <f t="shared" si="422"/>
        <v>16</v>
      </c>
      <c r="T2474">
        <f t="shared" si="423"/>
        <v>6</v>
      </c>
      <c r="U2474">
        <f t="shared" si="424"/>
        <v>10</v>
      </c>
      <c r="V2474" s="12">
        <f t="shared" si="425"/>
        <v>40354.11550925926</v>
      </c>
      <c r="W2474" s="12">
        <f t="shared" si="426"/>
        <v>40425.043749999997</v>
      </c>
      <c r="X2474" s="17" t="str">
        <f t="shared" si="427"/>
        <v>June</v>
      </c>
      <c r="Y2474" t="str">
        <f t="shared" si="428"/>
        <v>2010</v>
      </c>
    </row>
    <row r="2475" spans="1:25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418"/>
        <v>100</v>
      </c>
      <c r="P2475" s="8">
        <f t="shared" si="419"/>
        <v>42.553191489361701</v>
      </c>
      <c r="Q2475" t="str">
        <f t="shared" si="420"/>
        <v>music</v>
      </c>
      <c r="R2475" t="str">
        <f t="shared" si="421"/>
        <v>indie rock</v>
      </c>
      <c r="S2475">
        <f t="shared" si="422"/>
        <v>16</v>
      </c>
      <c r="T2475">
        <f t="shared" si="423"/>
        <v>6</v>
      </c>
      <c r="U2475">
        <f t="shared" si="424"/>
        <v>10</v>
      </c>
      <c r="V2475" s="12">
        <f t="shared" si="425"/>
        <v>41193.748483796298</v>
      </c>
      <c r="W2475" s="12">
        <f t="shared" si="426"/>
        <v>41223.790150462963</v>
      </c>
      <c r="X2475" s="17" t="str">
        <f t="shared" si="427"/>
        <v>October</v>
      </c>
      <c r="Y2475" t="str">
        <f t="shared" si="428"/>
        <v>2012</v>
      </c>
    </row>
    <row r="2476" spans="1:25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418"/>
        <v>100.00360000000002</v>
      </c>
      <c r="P2476" s="8">
        <f t="shared" si="419"/>
        <v>131.58368421052631</v>
      </c>
      <c r="Q2476" t="str">
        <f t="shared" si="420"/>
        <v>music</v>
      </c>
      <c r="R2476" t="str">
        <f t="shared" si="421"/>
        <v>indie rock</v>
      </c>
      <c r="S2476">
        <f t="shared" si="422"/>
        <v>16</v>
      </c>
      <c r="T2476">
        <f t="shared" si="423"/>
        <v>6</v>
      </c>
      <c r="U2476">
        <f t="shared" si="424"/>
        <v>10</v>
      </c>
      <c r="V2476" s="12">
        <f t="shared" si="425"/>
        <v>40417.011296296296</v>
      </c>
      <c r="W2476" s="12">
        <f t="shared" si="426"/>
        <v>40462.011296296296</v>
      </c>
      <c r="X2476" s="17" t="str">
        <f t="shared" si="427"/>
        <v>August</v>
      </c>
      <c r="Y2476" t="str">
        <f t="shared" si="428"/>
        <v>2010</v>
      </c>
    </row>
    <row r="2477" spans="1:25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418"/>
        <v>104.71999999999998</v>
      </c>
      <c r="P2477" s="8">
        <f t="shared" si="419"/>
        <v>32.320987654320987</v>
      </c>
      <c r="Q2477" t="str">
        <f t="shared" si="420"/>
        <v>music</v>
      </c>
      <c r="R2477" t="str">
        <f t="shared" si="421"/>
        <v>indie rock</v>
      </c>
      <c r="S2477">
        <f t="shared" si="422"/>
        <v>16</v>
      </c>
      <c r="T2477">
        <f t="shared" si="423"/>
        <v>6</v>
      </c>
      <c r="U2477">
        <f t="shared" si="424"/>
        <v>10</v>
      </c>
      <c r="V2477" s="12">
        <f t="shared" si="425"/>
        <v>40310.287673611114</v>
      </c>
      <c r="W2477" s="12">
        <f t="shared" si="426"/>
        <v>40369.916666666664</v>
      </c>
      <c r="X2477" s="17" t="str">
        <f t="shared" si="427"/>
        <v>May</v>
      </c>
      <c r="Y2477" t="str">
        <f t="shared" si="428"/>
        <v>2010</v>
      </c>
    </row>
    <row r="2478" spans="1:25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418"/>
        <v>105.02249999999999</v>
      </c>
      <c r="P2478" s="8">
        <f t="shared" si="419"/>
        <v>61.103999999999999</v>
      </c>
      <c r="Q2478" t="str">
        <f t="shared" si="420"/>
        <v>music</v>
      </c>
      <c r="R2478" t="str">
        <f t="shared" si="421"/>
        <v>indie rock</v>
      </c>
      <c r="S2478">
        <f t="shared" si="422"/>
        <v>16</v>
      </c>
      <c r="T2478">
        <f t="shared" si="423"/>
        <v>6</v>
      </c>
      <c r="U2478">
        <f t="shared" si="424"/>
        <v>10</v>
      </c>
      <c r="V2478" s="12">
        <f t="shared" si="425"/>
        <v>41913.328356481477</v>
      </c>
      <c r="W2478" s="12">
        <f t="shared" si="426"/>
        <v>41946.370023148149</v>
      </c>
      <c r="X2478" s="17" t="str">
        <f t="shared" si="427"/>
        <v>October</v>
      </c>
      <c r="Y2478" t="str">
        <f t="shared" si="428"/>
        <v>2014</v>
      </c>
    </row>
    <row r="2479" spans="1:25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418"/>
        <v>171.33333333333334</v>
      </c>
      <c r="P2479" s="8">
        <f t="shared" si="419"/>
        <v>31.341463414634145</v>
      </c>
      <c r="Q2479" t="str">
        <f t="shared" si="420"/>
        <v>music</v>
      </c>
      <c r="R2479" t="str">
        <f t="shared" si="421"/>
        <v>indie rock</v>
      </c>
      <c r="S2479">
        <f t="shared" si="422"/>
        <v>16</v>
      </c>
      <c r="T2479">
        <f t="shared" si="423"/>
        <v>6</v>
      </c>
      <c r="U2479">
        <f t="shared" si="424"/>
        <v>10</v>
      </c>
      <c r="V2479" s="12">
        <f t="shared" si="425"/>
        <v>41088.691493055558</v>
      </c>
      <c r="W2479" s="12">
        <f t="shared" si="426"/>
        <v>41133.691493055558</v>
      </c>
      <c r="X2479" s="17" t="str">
        <f t="shared" si="427"/>
        <v>June</v>
      </c>
      <c r="Y2479" t="str">
        <f t="shared" si="428"/>
        <v>2012</v>
      </c>
    </row>
    <row r="2480" spans="1:25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418"/>
        <v>127.49999999999999</v>
      </c>
      <c r="P2480" s="8">
        <f t="shared" si="419"/>
        <v>129.1139240506329</v>
      </c>
      <c r="Q2480" t="str">
        <f t="shared" si="420"/>
        <v>music</v>
      </c>
      <c r="R2480" t="str">
        <f t="shared" si="421"/>
        <v>indie rock</v>
      </c>
      <c r="S2480">
        <f t="shared" si="422"/>
        <v>16</v>
      </c>
      <c r="T2480">
        <f t="shared" si="423"/>
        <v>6</v>
      </c>
      <c r="U2480">
        <f t="shared" si="424"/>
        <v>10</v>
      </c>
      <c r="V2480" s="12">
        <f t="shared" si="425"/>
        <v>41257.950381944444</v>
      </c>
      <c r="W2480" s="12">
        <f t="shared" si="426"/>
        <v>41287.950381944444</v>
      </c>
      <c r="X2480" s="17" t="str">
        <f t="shared" si="427"/>
        <v>December</v>
      </c>
      <c r="Y2480" t="str">
        <f t="shared" si="428"/>
        <v>2012</v>
      </c>
    </row>
    <row r="2481" spans="1:25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418"/>
        <v>133.44333333333333</v>
      </c>
      <c r="P2481" s="8">
        <f t="shared" si="419"/>
        <v>25.020624999999999</v>
      </c>
      <c r="Q2481" t="str">
        <f t="shared" si="420"/>
        <v>music</v>
      </c>
      <c r="R2481" t="str">
        <f t="shared" si="421"/>
        <v>indie rock</v>
      </c>
      <c r="S2481">
        <f t="shared" si="422"/>
        <v>16</v>
      </c>
      <c r="T2481">
        <f t="shared" si="423"/>
        <v>6</v>
      </c>
      <c r="U2481">
        <f t="shared" si="424"/>
        <v>10</v>
      </c>
      <c r="V2481" s="12">
        <f t="shared" si="425"/>
        <v>41107.726782407408</v>
      </c>
      <c r="W2481" s="12">
        <f t="shared" si="426"/>
        <v>41118.083333333336</v>
      </c>
      <c r="X2481" s="17" t="str">
        <f t="shared" si="427"/>
        <v>July</v>
      </c>
      <c r="Y2481" t="str">
        <f t="shared" si="428"/>
        <v>2012</v>
      </c>
    </row>
    <row r="2482" spans="1:25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418"/>
        <v>100</v>
      </c>
      <c r="P2482" s="8">
        <f t="shared" si="419"/>
        <v>250</v>
      </c>
      <c r="Q2482" t="str">
        <f t="shared" si="420"/>
        <v>music</v>
      </c>
      <c r="R2482" t="str">
        <f t="shared" si="421"/>
        <v>indie rock</v>
      </c>
      <c r="S2482">
        <f t="shared" si="422"/>
        <v>16</v>
      </c>
      <c r="T2482">
        <f t="shared" si="423"/>
        <v>6</v>
      </c>
      <c r="U2482">
        <f t="shared" si="424"/>
        <v>10</v>
      </c>
      <c r="V2482" s="12">
        <f t="shared" si="425"/>
        <v>42227.936157407406</v>
      </c>
      <c r="W2482" s="12">
        <f t="shared" si="426"/>
        <v>42287.936157407406</v>
      </c>
      <c r="X2482" s="17" t="str">
        <f t="shared" si="427"/>
        <v>August</v>
      </c>
      <c r="Y2482" t="str">
        <f t="shared" si="428"/>
        <v>2015</v>
      </c>
    </row>
    <row r="2483" spans="1:25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418"/>
        <v>112.91099999999999</v>
      </c>
      <c r="P2483" s="8">
        <f t="shared" si="419"/>
        <v>47.541473684210523</v>
      </c>
      <c r="Q2483" t="str">
        <f t="shared" si="420"/>
        <v>music</v>
      </c>
      <c r="R2483" t="str">
        <f t="shared" si="421"/>
        <v>indie rock</v>
      </c>
      <c r="S2483">
        <f t="shared" si="422"/>
        <v>16</v>
      </c>
      <c r="T2483">
        <f t="shared" si="423"/>
        <v>6</v>
      </c>
      <c r="U2483">
        <f t="shared" si="424"/>
        <v>10</v>
      </c>
      <c r="V2483" s="12">
        <f t="shared" si="425"/>
        <v>40999.645925925928</v>
      </c>
      <c r="W2483" s="12">
        <f t="shared" si="426"/>
        <v>41029.645925925928</v>
      </c>
      <c r="X2483" s="17" t="str">
        <f t="shared" si="427"/>
        <v>March</v>
      </c>
      <c r="Y2483" t="str">
        <f t="shared" si="428"/>
        <v>2012</v>
      </c>
    </row>
    <row r="2484" spans="1:25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418"/>
        <v>100.1</v>
      </c>
      <c r="P2484" s="8">
        <f t="shared" si="419"/>
        <v>40.04</v>
      </c>
      <c r="Q2484" t="str">
        <f t="shared" si="420"/>
        <v>music</v>
      </c>
      <c r="R2484" t="str">
        <f t="shared" si="421"/>
        <v>indie rock</v>
      </c>
      <c r="S2484">
        <f t="shared" si="422"/>
        <v>16</v>
      </c>
      <c r="T2484">
        <f t="shared" si="423"/>
        <v>6</v>
      </c>
      <c r="U2484">
        <f t="shared" si="424"/>
        <v>10</v>
      </c>
      <c r="V2484" s="12">
        <f t="shared" si="425"/>
        <v>40711.782210648147</v>
      </c>
      <c r="W2484" s="12">
        <f t="shared" si="426"/>
        <v>40756.782210648147</v>
      </c>
      <c r="X2484" s="17" t="str">
        <f t="shared" si="427"/>
        <v>June</v>
      </c>
      <c r="Y2484" t="str">
        <f t="shared" si="428"/>
        <v>2011</v>
      </c>
    </row>
    <row r="2485" spans="1:25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418"/>
        <v>113.72727272727272</v>
      </c>
      <c r="P2485" s="8">
        <f t="shared" si="419"/>
        <v>65.84210526315789</v>
      </c>
      <c r="Q2485" t="str">
        <f t="shared" si="420"/>
        <v>music</v>
      </c>
      <c r="R2485" t="str">
        <f t="shared" si="421"/>
        <v>indie rock</v>
      </c>
      <c r="S2485">
        <f t="shared" si="422"/>
        <v>16</v>
      </c>
      <c r="T2485">
        <f t="shared" si="423"/>
        <v>6</v>
      </c>
      <c r="U2485">
        <f t="shared" si="424"/>
        <v>10</v>
      </c>
      <c r="V2485" s="12">
        <f t="shared" si="425"/>
        <v>40970.750034722223</v>
      </c>
      <c r="W2485" s="12">
        <f t="shared" si="426"/>
        <v>41030.708368055559</v>
      </c>
      <c r="X2485" s="17" t="str">
        <f t="shared" si="427"/>
        <v>March</v>
      </c>
      <c r="Y2485" t="str">
        <f t="shared" si="428"/>
        <v>2012</v>
      </c>
    </row>
    <row r="2486" spans="1:25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418"/>
        <v>119.31742857142855</v>
      </c>
      <c r="P2486" s="8">
        <f t="shared" si="419"/>
        <v>46.401222222222216</v>
      </c>
      <c r="Q2486" t="str">
        <f t="shared" si="420"/>
        <v>music</v>
      </c>
      <c r="R2486" t="str">
        <f t="shared" si="421"/>
        <v>indie rock</v>
      </c>
      <c r="S2486">
        <f t="shared" si="422"/>
        <v>16</v>
      </c>
      <c r="T2486">
        <f t="shared" si="423"/>
        <v>6</v>
      </c>
      <c r="U2486">
        <f t="shared" si="424"/>
        <v>10</v>
      </c>
      <c r="V2486" s="12">
        <f t="shared" si="425"/>
        <v>40771.916701388887</v>
      </c>
      <c r="W2486" s="12">
        <f t="shared" si="426"/>
        <v>40801.916701388887</v>
      </c>
      <c r="X2486" s="17" t="str">
        <f t="shared" si="427"/>
        <v>August</v>
      </c>
      <c r="Y2486" t="str">
        <f t="shared" si="428"/>
        <v>2011</v>
      </c>
    </row>
    <row r="2487" spans="1:25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418"/>
        <v>103.25</v>
      </c>
      <c r="P2487" s="8">
        <f t="shared" si="419"/>
        <v>50.365853658536587</v>
      </c>
      <c r="Q2487" t="str">
        <f t="shared" si="420"/>
        <v>music</v>
      </c>
      <c r="R2487" t="str">
        <f t="shared" si="421"/>
        <v>indie rock</v>
      </c>
      <c r="S2487">
        <f t="shared" si="422"/>
        <v>16</v>
      </c>
      <c r="T2487">
        <f t="shared" si="423"/>
        <v>6</v>
      </c>
      <c r="U2487">
        <f t="shared" si="424"/>
        <v>10</v>
      </c>
      <c r="V2487" s="12">
        <f t="shared" si="425"/>
        <v>40793.998599537037</v>
      </c>
      <c r="W2487" s="12">
        <f t="shared" si="426"/>
        <v>40828.998599537037</v>
      </c>
      <c r="X2487" s="17" t="str">
        <f t="shared" si="427"/>
        <v>September</v>
      </c>
      <c r="Y2487" t="str">
        <f t="shared" si="428"/>
        <v>2011</v>
      </c>
    </row>
    <row r="2488" spans="1:25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418"/>
        <v>265.66666666666669</v>
      </c>
      <c r="P2488" s="8">
        <f t="shared" si="419"/>
        <v>26.566666666666666</v>
      </c>
      <c r="Q2488" t="str">
        <f t="shared" si="420"/>
        <v>music</v>
      </c>
      <c r="R2488" t="str">
        <f t="shared" si="421"/>
        <v>indie rock</v>
      </c>
      <c r="S2488">
        <f t="shared" si="422"/>
        <v>16</v>
      </c>
      <c r="T2488">
        <f t="shared" si="423"/>
        <v>6</v>
      </c>
      <c r="U2488">
        <f t="shared" si="424"/>
        <v>10</v>
      </c>
      <c r="V2488" s="12">
        <f t="shared" si="425"/>
        <v>40991.708055555559</v>
      </c>
      <c r="W2488" s="12">
        <f t="shared" si="426"/>
        <v>41021.708055555559</v>
      </c>
      <c r="X2488" s="17" t="str">
        <f t="shared" si="427"/>
        <v>March</v>
      </c>
      <c r="Y2488" t="str">
        <f t="shared" si="428"/>
        <v>2012</v>
      </c>
    </row>
    <row r="2489" spans="1:25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418"/>
        <v>100.05066666666667</v>
      </c>
      <c r="P2489" s="8">
        <f t="shared" si="419"/>
        <v>39.493684210526318</v>
      </c>
      <c r="Q2489" t="str">
        <f t="shared" si="420"/>
        <v>music</v>
      </c>
      <c r="R2489" t="str">
        <f t="shared" si="421"/>
        <v>indie rock</v>
      </c>
      <c r="S2489">
        <f t="shared" si="422"/>
        <v>16</v>
      </c>
      <c r="T2489">
        <f t="shared" si="423"/>
        <v>6</v>
      </c>
      <c r="U2489">
        <f t="shared" si="424"/>
        <v>10</v>
      </c>
      <c r="V2489" s="12">
        <f t="shared" si="425"/>
        <v>41026.083298611113</v>
      </c>
      <c r="W2489" s="12">
        <f t="shared" si="426"/>
        <v>41056.083298611113</v>
      </c>
      <c r="X2489" s="17" t="str">
        <f t="shared" si="427"/>
        <v>April</v>
      </c>
      <c r="Y2489" t="str">
        <f t="shared" si="428"/>
        <v>2012</v>
      </c>
    </row>
    <row r="2490" spans="1:25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418"/>
        <v>106.69999999999999</v>
      </c>
      <c r="P2490" s="8">
        <f t="shared" si="419"/>
        <v>49.246153846153845</v>
      </c>
      <c r="Q2490" t="str">
        <f t="shared" si="420"/>
        <v>music</v>
      </c>
      <c r="R2490" t="str">
        <f t="shared" si="421"/>
        <v>indie rock</v>
      </c>
      <c r="S2490">
        <f t="shared" si="422"/>
        <v>16</v>
      </c>
      <c r="T2490">
        <f t="shared" si="423"/>
        <v>6</v>
      </c>
      <c r="U2490">
        <f t="shared" si="424"/>
        <v>10</v>
      </c>
      <c r="V2490" s="12">
        <f t="shared" si="425"/>
        <v>40833.633194444446</v>
      </c>
      <c r="W2490" s="12">
        <f t="shared" si="426"/>
        <v>40863.674861111111</v>
      </c>
      <c r="X2490" s="17" t="str">
        <f t="shared" si="427"/>
        <v>October</v>
      </c>
      <c r="Y2490" t="str">
        <f t="shared" si="428"/>
        <v>2011</v>
      </c>
    </row>
    <row r="2491" spans="1:25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418"/>
        <v>133.67142857142858</v>
      </c>
      <c r="P2491" s="8">
        <f t="shared" si="419"/>
        <v>62.38</v>
      </c>
      <c r="Q2491" t="str">
        <f t="shared" si="420"/>
        <v>music</v>
      </c>
      <c r="R2491" t="str">
        <f t="shared" si="421"/>
        <v>indie rock</v>
      </c>
      <c r="S2491">
        <f t="shared" si="422"/>
        <v>16</v>
      </c>
      <c r="T2491">
        <f t="shared" si="423"/>
        <v>6</v>
      </c>
      <c r="U2491">
        <f t="shared" si="424"/>
        <v>10</v>
      </c>
      <c r="V2491" s="12">
        <f t="shared" si="425"/>
        <v>41373.690266203703</v>
      </c>
      <c r="W2491" s="12">
        <f t="shared" si="426"/>
        <v>41403.690266203703</v>
      </c>
      <c r="X2491" s="17" t="str">
        <f t="shared" si="427"/>
        <v>April</v>
      </c>
      <c r="Y2491" t="str">
        <f t="shared" si="428"/>
        <v>2013</v>
      </c>
    </row>
    <row r="2492" spans="1:25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418"/>
        <v>121.39999999999999</v>
      </c>
      <c r="P2492" s="8">
        <f t="shared" si="419"/>
        <v>37.9375</v>
      </c>
      <c r="Q2492" t="str">
        <f t="shared" si="420"/>
        <v>music</v>
      </c>
      <c r="R2492" t="str">
        <f t="shared" si="421"/>
        <v>indie rock</v>
      </c>
      <c r="S2492">
        <f t="shared" si="422"/>
        <v>16</v>
      </c>
      <c r="T2492">
        <f t="shared" si="423"/>
        <v>6</v>
      </c>
      <c r="U2492">
        <f t="shared" si="424"/>
        <v>10</v>
      </c>
      <c r="V2492" s="12">
        <f t="shared" si="425"/>
        <v>41023.227731481478</v>
      </c>
      <c r="W2492" s="12">
        <f t="shared" si="426"/>
        <v>41083.227731481478</v>
      </c>
      <c r="X2492" s="17" t="str">
        <f t="shared" si="427"/>
        <v>April</v>
      </c>
      <c r="Y2492" t="str">
        <f t="shared" si="428"/>
        <v>2012</v>
      </c>
    </row>
    <row r="2493" spans="1:25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418"/>
        <v>103.2</v>
      </c>
      <c r="P2493" s="8">
        <f t="shared" si="419"/>
        <v>51.6</v>
      </c>
      <c r="Q2493" t="str">
        <f t="shared" si="420"/>
        <v>music</v>
      </c>
      <c r="R2493" t="str">
        <f t="shared" si="421"/>
        <v>indie rock</v>
      </c>
      <c r="S2493">
        <f t="shared" si="422"/>
        <v>16</v>
      </c>
      <c r="T2493">
        <f t="shared" si="423"/>
        <v>6</v>
      </c>
      <c r="U2493">
        <f t="shared" si="424"/>
        <v>10</v>
      </c>
      <c r="V2493" s="12">
        <f t="shared" si="425"/>
        <v>40542.839282407411</v>
      </c>
      <c r="W2493" s="12">
        <f t="shared" si="426"/>
        <v>40559.07708333333</v>
      </c>
      <c r="X2493" s="17" t="str">
        <f t="shared" si="427"/>
        <v>December</v>
      </c>
      <c r="Y2493" t="str">
        <f t="shared" si="428"/>
        <v>2010</v>
      </c>
    </row>
    <row r="2494" spans="1:25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418"/>
        <v>125</v>
      </c>
      <c r="P2494" s="8">
        <f t="shared" si="419"/>
        <v>27.777777777777779</v>
      </c>
      <c r="Q2494" t="str">
        <f t="shared" si="420"/>
        <v>music</v>
      </c>
      <c r="R2494" t="str">
        <f t="shared" si="421"/>
        <v>indie rock</v>
      </c>
      <c r="S2494">
        <f t="shared" si="422"/>
        <v>16</v>
      </c>
      <c r="T2494">
        <f t="shared" si="423"/>
        <v>6</v>
      </c>
      <c r="U2494">
        <f t="shared" si="424"/>
        <v>10</v>
      </c>
      <c r="V2494" s="12">
        <f t="shared" si="425"/>
        <v>41024.985972222225</v>
      </c>
      <c r="W2494" s="12">
        <f t="shared" si="426"/>
        <v>41076.415972222225</v>
      </c>
      <c r="X2494" s="17" t="str">
        <f t="shared" si="427"/>
        <v>April</v>
      </c>
      <c r="Y2494" t="str">
        <f t="shared" si="428"/>
        <v>2012</v>
      </c>
    </row>
    <row r="2495" spans="1:25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418"/>
        <v>128.69999999999999</v>
      </c>
      <c r="P2495" s="8">
        <f t="shared" si="419"/>
        <v>99.382239382239376</v>
      </c>
      <c r="Q2495" t="str">
        <f t="shared" si="420"/>
        <v>music</v>
      </c>
      <c r="R2495" t="str">
        <f t="shared" si="421"/>
        <v>indie rock</v>
      </c>
      <c r="S2495">
        <f t="shared" si="422"/>
        <v>16</v>
      </c>
      <c r="T2495">
        <f t="shared" si="423"/>
        <v>6</v>
      </c>
      <c r="U2495">
        <f t="shared" si="424"/>
        <v>10</v>
      </c>
      <c r="V2495" s="12">
        <f t="shared" si="425"/>
        <v>41348.168287037035</v>
      </c>
      <c r="W2495" s="12">
        <f t="shared" si="426"/>
        <v>41393.168287037035</v>
      </c>
      <c r="X2495" s="17" t="str">
        <f t="shared" si="427"/>
        <v>March</v>
      </c>
      <c r="Y2495" t="str">
        <f t="shared" si="428"/>
        <v>2013</v>
      </c>
    </row>
    <row r="2496" spans="1:25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418"/>
        <v>101.00533333333333</v>
      </c>
      <c r="P2496" s="8">
        <f t="shared" si="419"/>
        <v>38.848205128205123</v>
      </c>
      <c r="Q2496" t="str">
        <f t="shared" si="420"/>
        <v>music</v>
      </c>
      <c r="R2496" t="str">
        <f t="shared" si="421"/>
        <v>indie rock</v>
      </c>
      <c r="S2496">
        <f t="shared" si="422"/>
        <v>16</v>
      </c>
      <c r="T2496">
        <f t="shared" si="423"/>
        <v>6</v>
      </c>
      <c r="U2496">
        <f t="shared" si="424"/>
        <v>10</v>
      </c>
      <c r="V2496" s="12">
        <f t="shared" si="425"/>
        <v>41022.645185185182</v>
      </c>
      <c r="W2496" s="12">
        <f t="shared" si="426"/>
        <v>41052.645185185182</v>
      </c>
      <c r="X2496" s="17" t="str">
        <f t="shared" si="427"/>
        <v>April</v>
      </c>
      <c r="Y2496" t="str">
        <f t="shared" si="428"/>
        <v>2012</v>
      </c>
    </row>
    <row r="2497" spans="1:25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418"/>
        <v>127.53666666666665</v>
      </c>
      <c r="P2497" s="8">
        <f t="shared" si="419"/>
        <v>45.548809523809524</v>
      </c>
      <c r="Q2497" t="str">
        <f t="shared" si="420"/>
        <v>music</v>
      </c>
      <c r="R2497" t="str">
        <f t="shared" si="421"/>
        <v>indie rock</v>
      </c>
      <c r="S2497">
        <f t="shared" si="422"/>
        <v>16</v>
      </c>
      <c r="T2497">
        <f t="shared" si="423"/>
        <v>6</v>
      </c>
      <c r="U2497">
        <f t="shared" si="424"/>
        <v>10</v>
      </c>
      <c r="V2497" s="12">
        <f t="shared" si="425"/>
        <v>41036.946469907409</v>
      </c>
      <c r="W2497" s="12">
        <f t="shared" si="426"/>
        <v>41066.946469907409</v>
      </c>
      <c r="X2497" s="17" t="str">
        <f t="shared" si="427"/>
        <v>May</v>
      </c>
      <c r="Y2497" t="str">
        <f t="shared" si="428"/>
        <v>2012</v>
      </c>
    </row>
    <row r="2498" spans="1:25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429">E2498/D2498*100</f>
        <v>100</v>
      </c>
      <c r="P2498" s="8">
        <f t="shared" ref="P2498:P2561" si="430">E2498/L2498</f>
        <v>600</v>
      </c>
      <c r="Q2498" t="str">
        <f t="shared" ref="Q2498:Q2561" si="431">LEFT(N2498,T2498-1)</f>
        <v>music</v>
      </c>
      <c r="R2498" t="str">
        <f t="shared" ref="R2498:R2561" si="432">RIGHT(N2498,U2498)</f>
        <v>indie rock</v>
      </c>
      <c r="S2498">
        <f t="shared" ref="S2498:S2561" si="433">LEN(N2498)</f>
        <v>16</v>
      </c>
      <c r="T2498">
        <f t="shared" ref="T2498:T2561" si="434">FIND("/",N2498)</f>
        <v>6</v>
      </c>
      <c r="U2498">
        <f t="shared" ref="U2498:U2561" si="435">S2498-T2498</f>
        <v>10</v>
      </c>
      <c r="V2498" s="12">
        <f t="shared" ref="V2498:V2561" si="436">(((J2498/60)/60)/24)+DATE(1970,1,1)</f>
        <v>41327.996435185189</v>
      </c>
      <c r="W2498" s="12">
        <f t="shared" ref="W2498:W2561" si="437">(((I2498/60)/60)/24)+DATE(1970,1,1)</f>
        <v>41362.954768518517</v>
      </c>
      <c r="X2498" s="17" t="str">
        <f t="shared" ref="X2498:X2561" si="438">TEXT(V2498,"mmmm")</f>
        <v>February</v>
      </c>
      <c r="Y2498" t="str">
        <f t="shared" ref="Y2498:Y2561" si="439">TEXT(V2498,"yyyy")</f>
        <v>2013</v>
      </c>
    </row>
    <row r="2499" spans="1:25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429"/>
        <v>112.7715</v>
      </c>
      <c r="P2499" s="8">
        <f t="shared" si="430"/>
        <v>80.551071428571419</v>
      </c>
      <c r="Q2499" t="str">
        <f t="shared" si="431"/>
        <v>music</v>
      </c>
      <c r="R2499" t="str">
        <f t="shared" si="432"/>
        <v>indie rock</v>
      </c>
      <c r="S2499">
        <f t="shared" si="433"/>
        <v>16</v>
      </c>
      <c r="T2499">
        <f t="shared" si="434"/>
        <v>6</v>
      </c>
      <c r="U2499">
        <f t="shared" si="435"/>
        <v>10</v>
      </c>
      <c r="V2499" s="12">
        <f t="shared" si="436"/>
        <v>40730.878912037035</v>
      </c>
      <c r="W2499" s="12">
        <f t="shared" si="437"/>
        <v>40760.878912037035</v>
      </c>
      <c r="X2499" s="17" t="str">
        <f t="shared" si="438"/>
        <v>July</v>
      </c>
      <c r="Y2499" t="str">
        <f t="shared" si="439"/>
        <v>2011</v>
      </c>
    </row>
    <row r="2500" spans="1:25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429"/>
        <v>105.60000000000001</v>
      </c>
      <c r="P2500" s="8">
        <f t="shared" si="430"/>
        <v>52.8</v>
      </c>
      <c r="Q2500" t="str">
        <f t="shared" si="431"/>
        <v>music</v>
      </c>
      <c r="R2500" t="str">
        <f t="shared" si="432"/>
        <v>indie rock</v>
      </c>
      <c r="S2500">
        <f t="shared" si="433"/>
        <v>16</v>
      </c>
      <c r="T2500">
        <f t="shared" si="434"/>
        <v>6</v>
      </c>
      <c r="U2500">
        <f t="shared" si="435"/>
        <v>10</v>
      </c>
      <c r="V2500" s="12">
        <f t="shared" si="436"/>
        <v>42017.967442129629</v>
      </c>
      <c r="W2500" s="12">
        <f t="shared" si="437"/>
        <v>42031.967442129629</v>
      </c>
      <c r="X2500" s="17" t="str">
        <f t="shared" si="438"/>
        <v>January</v>
      </c>
      <c r="Y2500" t="str">
        <f t="shared" si="439"/>
        <v>2015</v>
      </c>
    </row>
    <row r="2501" spans="1:25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429"/>
        <v>202.625</v>
      </c>
      <c r="P2501" s="8">
        <f t="shared" si="430"/>
        <v>47.676470588235297</v>
      </c>
      <c r="Q2501" t="str">
        <f t="shared" si="431"/>
        <v>music</v>
      </c>
      <c r="R2501" t="str">
        <f t="shared" si="432"/>
        <v>indie rock</v>
      </c>
      <c r="S2501">
        <f t="shared" si="433"/>
        <v>16</v>
      </c>
      <c r="T2501">
        <f t="shared" si="434"/>
        <v>6</v>
      </c>
      <c r="U2501">
        <f t="shared" si="435"/>
        <v>10</v>
      </c>
      <c r="V2501" s="12">
        <f t="shared" si="436"/>
        <v>41226.648576388885</v>
      </c>
      <c r="W2501" s="12">
        <f t="shared" si="437"/>
        <v>41274.75</v>
      </c>
      <c r="X2501" s="17" t="str">
        <f t="shared" si="438"/>
        <v>November</v>
      </c>
      <c r="Y2501" t="str">
        <f t="shared" si="439"/>
        <v>2012</v>
      </c>
    </row>
    <row r="2502" spans="1:25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429"/>
        <v>113.33333333333333</v>
      </c>
      <c r="P2502" s="8">
        <f t="shared" si="430"/>
        <v>23.448275862068964</v>
      </c>
      <c r="Q2502" t="str">
        <f t="shared" si="431"/>
        <v>music</v>
      </c>
      <c r="R2502" t="str">
        <f t="shared" si="432"/>
        <v>indie rock</v>
      </c>
      <c r="S2502">
        <f t="shared" si="433"/>
        <v>16</v>
      </c>
      <c r="T2502">
        <f t="shared" si="434"/>
        <v>6</v>
      </c>
      <c r="U2502">
        <f t="shared" si="435"/>
        <v>10</v>
      </c>
      <c r="V2502" s="12">
        <f t="shared" si="436"/>
        <v>41053.772858796299</v>
      </c>
      <c r="W2502" s="12">
        <f t="shared" si="437"/>
        <v>41083.772858796299</v>
      </c>
      <c r="X2502" s="17" t="str">
        <f t="shared" si="438"/>
        <v>May</v>
      </c>
      <c r="Y2502" t="str">
        <f t="shared" si="439"/>
        <v>2012</v>
      </c>
    </row>
    <row r="2503" spans="1:25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429"/>
        <v>2.5545454545454547</v>
      </c>
      <c r="P2503" s="8">
        <f t="shared" si="430"/>
        <v>40.142857142857146</v>
      </c>
      <c r="Q2503" t="str">
        <f t="shared" si="431"/>
        <v>food</v>
      </c>
      <c r="R2503" t="str">
        <f t="shared" si="432"/>
        <v>restaurants</v>
      </c>
      <c r="S2503">
        <f t="shared" si="433"/>
        <v>16</v>
      </c>
      <c r="T2503">
        <f t="shared" si="434"/>
        <v>5</v>
      </c>
      <c r="U2503">
        <f t="shared" si="435"/>
        <v>11</v>
      </c>
      <c r="V2503" s="12">
        <f t="shared" si="436"/>
        <v>42244.776666666665</v>
      </c>
      <c r="W2503" s="12">
        <f t="shared" si="437"/>
        <v>42274.776666666665</v>
      </c>
      <c r="X2503" s="17" t="str">
        <f t="shared" si="438"/>
        <v>August</v>
      </c>
      <c r="Y2503" t="str">
        <f t="shared" si="439"/>
        <v>2015</v>
      </c>
    </row>
    <row r="2504" spans="1:25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429"/>
        <v>7.8181818181818186E-2</v>
      </c>
      <c r="P2504" s="8">
        <f t="shared" si="430"/>
        <v>17.2</v>
      </c>
      <c r="Q2504" t="str">
        <f t="shared" si="431"/>
        <v>food</v>
      </c>
      <c r="R2504" t="str">
        <f t="shared" si="432"/>
        <v>restaurants</v>
      </c>
      <c r="S2504">
        <f t="shared" si="433"/>
        <v>16</v>
      </c>
      <c r="T2504">
        <f t="shared" si="434"/>
        <v>5</v>
      </c>
      <c r="U2504">
        <f t="shared" si="435"/>
        <v>11</v>
      </c>
      <c r="V2504" s="12">
        <f t="shared" si="436"/>
        <v>41858.825439814813</v>
      </c>
      <c r="W2504" s="12">
        <f t="shared" si="437"/>
        <v>41903.825439814813</v>
      </c>
      <c r="X2504" s="17" t="str">
        <f t="shared" si="438"/>
        <v>August</v>
      </c>
      <c r="Y2504" t="str">
        <f t="shared" si="439"/>
        <v>2014</v>
      </c>
    </row>
    <row r="2505" spans="1:25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429"/>
        <v>0</v>
      </c>
      <c r="P2505" s="8" t="e">
        <f t="shared" si="430"/>
        <v>#DIV/0!</v>
      </c>
      <c r="Q2505" t="str">
        <f t="shared" si="431"/>
        <v>food</v>
      </c>
      <c r="R2505" t="str">
        <f t="shared" si="432"/>
        <v>restaurants</v>
      </c>
      <c r="S2505">
        <f t="shared" si="433"/>
        <v>16</v>
      </c>
      <c r="T2505">
        <f t="shared" si="434"/>
        <v>5</v>
      </c>
      <c r="U2505">
        <f t="shared" si="435"/>
        <v>11</v>
      </c>
      <c r="V2505" s="12">
        <f t="shared" si="436"/>
        <v>42498.899398148147</v>
      </c>
      <c r="W2505" s="12">
        <f t="shared" si="437"/>
        <v>42528.879166666666</v>
      </c>
      <c r="X2505" s="17" t="str">
        <f t="shared" si="438"/>
        <v>May</v>
      </c>
      <c r="Y2505" t="str">
        <f t="shared" si="439"/>
        <v>2016</v>
      </c>
    </row>
    <row r="2506" spans="1:25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429"/>
        <v>0</v>
      </c>
      <c r="P2506" s="8" t="e">
        <f t="shared" si="430"/>
        <v>#DIV/0!</v>
      </c>
      <c r="Q2506" t="str">
        <f t="shared" si="431"/>
        <v>food</v>
      </c>
      <c r="R2506" t="str">
        <f t="shared" si="432"/>
        <v>restaurants</v>
      </c>
      <c r="S2506">
        <f t="shared" si="433"/>
        <v>16</v>
      </c>
      <c r="T2506">
        <f t="shared" si="434"/>
        <v>5</v>
      </c>
      <c r="U2506">
        <f t="shared" si="435"/>
        <v>11</v>
      </c>
      <c r="V2506" s="12">
        <f t="shared" si="436"/>
        <v>41928.015439814815</v>
      </c>
      <c r="W2506" s="12">
        <f t="shared" si="437"/>
        <v>41958.057106481487</v>
      </c>
      <c r="X2506" s="17" t="str">
        <f t="shared" si="438"/>
        <v>October</v>
      </c>
      <c r="Y2506" t="str">
        <f t="shared" si="439"/>
        <v>2014</v>
      </c>
    </row>
    <row r="2507" spans="1:25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429"/>
        <v>0</v>
      </c>
      <c r="P2507" s="8" t="e">
        <f t="shared" si="430"/>
        <v>#DIV/0!</v>
      </c>
      <c r="Q2507" t="str">
        <f t="shared" si="431"/>
        <v>food</v>
      </c>
      <c r="R2507" t="str">
        <f t="shared" si="432"/>
        <v>restaurants</v>
      </c>
      <c r="S2507">
        <f t="shared" si="433"/>
        <v>16</v>
      </c>
      <c r="T2507">
        <f t="shared" si="434"/>
        <v>5</v>
      </c>
      <c r="U2507">
        <f t="shared" si="435"/>
        <v>11</v>
      </c>
      <c r="V2507" s="12">
        <f t="shared" si="436"/>
        <v>42047.05574074074</v>
      </c>
      <c r="W2507" s="12">
        <f t="shared" si="437"/>
        <v>42077.014074074075</v>
      </c>
      <c r="X2507" s="17" t="str">
        <f t="shared" si="438"/>
        <v>February</v>
      </c>
      <c r="Y2507" t="str">
        <f t="shared" si="439"/>
        <v>2015</v>
      </c>
    </row>
    <row r="2508" spans="1:25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429"/>
        <v>0.6</v>
      </c>
      <c r="P2508" s="8">
        <f t="shared" si="430"/>
        <v>15</v>
      </c>
      <c r="Q2508" t="str">
        <f t="shared" si="431"/>
        <v>food</v>
      </c>
      <c r="R2508" t="str">
        <f t="shared" si="432"/>
        <v>restaurants</v>
      </c>
      <c r="S2508">
        <f t="shared" si="433"/>
        <v>16</v>
      </c>
      <c r="T2508">
        <f t="shared" si="434"/>
        <v>5</v>
      </c>
      <c r="U2508">
        <f t="shared" si="435"/>
        <v>11</v>
      </c>
      <c r="V2508" s="12">
        <f t="shared" si="436"/>
        <v>42258.297094907408</v>
      </c>
      <c r="W2508" s="12">
        <f t="shared" si="437"/>
        <v>42280.875</v>
      </c>
      <c r="X2508" s="17" t="str">
        <f t="shared" si="438"/>
        <v>September</v>
      </c>
      <c r="Y2508" t="str">
        <f t="shared" si="439"/>
        <v>2015</v>
      </c>
    </row>
    <row r="2509" spans="1:25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429"/>
        <v>0</v>
      </c>
      <c r="P2509" s="8" t="e">
        <f t="shared" si="430"/>
        <v>#DIV/0!</v>
      </c>
      <c r="Q2509" t="str">
        <f t="shared" si="431"/>
        <v>food</v>
      </c>
      <c r="R2509" t="str">
        <f t="shared" si="432"/>
        <v>restaurants</v>
      </c>
      <c r="S2509">
        <f t="shared" si="433"/>
        <v>16</v>
      </c>
      <c r="T2509">
        <f t="shared" si="434"/>
        <v>5</v>
      </c>
      <c r="U2509">
        <f t="shared" si="435"/>
        <v>11</v>
      </c>
      <c r="V2509" s="12">
        <f t="shared" si="436"/>
        <v>42105.072962962964</v>
      </c>
      <c r="W2509" s="12">
        <f t="shared" si="437"/>
        <v>42135.072962962964</v>
      </c>
      <c r="X2509" s="17" t="str">
        <f t="shared" si="438"/>
        <v>April</v>
      </c>
      <c r="Y2509" t="str">
        <f t="shared" si="439"/>
        <v>2015</v>
      </c>
    </row>
    <row r="2510" spans="1:25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429"/>
        <v>0</v>
      </c>
      <c r="P2510" s="8" t="e">
        <f t="shared" si="430"/>
        <v>#DIV/0!</v>
      </c>
      <c r="Q2510" t="str">
        <f t="shared" si="431"/>
        <v>food</v>
      </c>
      <c r="R2510" t="str">
        <f t="shared" si="432"/>
        <v>restaurants</v>
      </c>
      <c r="S2510">
        <f t="shared" si="433"/>
        <v>16</v>
      </c>
      <c r="T2510">
        <f t="shared" si="434"/>
        <v>5</v>
      </c>
      <c r="U2510">
        <f t="shared" si="435"/>
        <v>11</v>
      </c>
      <c r="V2510" s="12">
        <f t="shared" si="436"/>
        <v>41835.951782407406</v>
      </c>
      <c r="W2510" s="12">
        <f t="shared" si="437"/>
        <v>41865.951782407406</v>
      </c>
      <c r="X2510" s="17" t="str">
        <f t="shared" si="438"/>
        <v>July</v>
      </c>
      <c r="Y2510" t="str">
        <f t="shared" si="439"/>
        <v>2014</v>
      </c>
    </row>
    <row r="2511" spans="1:25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429"/>
        <v>1.0526315789473684</v>
      </c>
      <c r="P2511" s="8">
        <f t="shared" si="430"/>
        <v>35.714285714285715</v>
      </c>
      <c r="Q2511" t="str">
        <f t="shared" si="431"/>
        <v>food</v>
      </c>
      <c r="R2511" t="str">
        <f t="shared" si="432"/>
        <v>restaurants</v>
      </c>
      <c r="S2511">
        <f t="shared" si="433"/>
        <v>16</v>
      </c>
      <c r="T2511">
        <f t="shared" si="434"/>
        <v>5</v>
      </c>
      <c r="U2511">
        <f t="shared" si="435"/>
        <v>11</v>
      </c>
      <c r="V2511" s="12">
        <f t="shared" si="436"/>
        <v>42058.809594907405</v>
      </c>
      <c r="W2511" s="12">
        <f t="shared" si="437"/>
        <v>42114.767928240741</v>
      </c>
      <c r="X2511" s="17" t="str">
        <f t="shared" si="438"/>
        <v>February</v>
      </c>
      <c r="Y2511" t="str">
        <f t="shared" si="439"/>
        <v>2015</v>
      </c>
    </row>
    <row r="2512" spans="1:25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429"/>
        <v>0.15</v>
      </c>
      <c r="P2512" s="8">
        <f t="shared" si="430"/>
        <v>37.5</v>
      </c>
      <c r="Q2512" t="str">
        <f t="shared" si="431"/>
        <v>food</v>
      </c>
      <c r="R2512" t="str">
        <f t="shared" si="432"/>
        <v>restaurants</v>
      </c>
      <c r="S2512">
        <f t="shared" si="433"/>
        <v>16</v>
      </c>
      <c r="T2512">
        <f t="shared" si="434"/>
        <v>5</v>
      </c>
      <c r="U2512">
        <f t="shared" si="435"/>
        <v>11</v>
      </c>
      <c r="V2512" s="12">
        <f t="shared" si="436"/>
        <v>42078.997361111105</v>
      </c>
      <c r="W2512" s="12">
        <f t="shared" si="437"/>
        <v>42138.997361111105</v>
      </c>
      <c r="X2512" s="17" t="str">
        <f t="shared" si="438"/>
        <v>March</v>
      </c>
      <c r="Y2512" t="str">
        <f t="shared" si="439"/>
        <v>2015</v>
      </c>
    </row>
    <row r="2513" spans="1:25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429"/>
        <v>0</v>
      </c>
      <c r="P2513" s="8" t="e">
        <f t="shared" si="430"/>
        <v>#DIV/0!</v>
      </c>
      <c r="Q2513" t="str">
        <f t="shared" si="431"/>
        <v>food</v>
      </c>
      <c r="R2513" t="str">
        <f t="shared" si="432"/>
        <v>restaurants</v>
      </c>
      <c r="S2513">
        <f t="shared" si="433"/>
        <v>16</v>
      </c>
      <c r="T2513">
        <f t="shared" si="434"/>
        <v>5</v>
      </c>
      <c r="U2513">
        <f t="shared" si="435"/>
        <v>11</v>
      </c>
      <c r="V2513" s="12">
        <f t="shared" si="436"/>
        <v>42371.446909722217</v>
      </c>
      <c r="W2513" s="12">
        <f t="shared" si="437"/>
        <v>42401.446909722217</v>
      </c>
      <c r="X2513" s="17" t="str">
        <f t="shared" si="438"/>
        <v>January</v>
      </c>
      <c r="Y2513" t="str">
        <f t="shared" si="439"/>
        <v>2016</v>
      </c>
    </row>
    <row r="2514" spans="1:25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429"/>
        <v>0</v>
      </c>
      <c r="P2514" s="8" t="e">
        <f t="shared" si="430"/>
        <v>#DIV/0!</v>
      </c>
      <c r="Q2514" t="str">
        <f t="shared" si="431"/>
        <v>food</v>
      </c>
      <c r="R2514" t="str">
        <f t="shared" si="432"/>
        <v>restaurants</v>
      </c>
      <c r="S2514">
        <f t="shared" si="433"/>
        <v>16</v>
      </c>
      <c r="T2514">
        <f t="shared" si="434"/>
        <v>5</v>
      </c>
      <c r="U2514">
        <f t="shared" si="435"/>
        <v>11</v>
      </c>
      <c r="V2514" s="12">
        <f t="shared" si="436"/>
        <v>41971.876863425925</v>
      </c>
      <c r="W2514" s="12">
        <f t="shared" si="437"/>
        <v>41986.876863425925</v>
      </c>
      <c r="X2514" s="17" t="str">
        <f t="shared" si="438"/>
        <v>November</v>
      </c>
      <c r="Y2514" t="str">
        <f t="shared" si="439"/>
        <v>2014</v>
      </c>
    </row>
    <row r="2515" spans="1:25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429"/>
        <v>0</v>
      </c>
      <c r="P2515" s="8" t="e">
        <f t="shared" si="430"/>
        <v>#DIV/0!</v>
      </c>
      <c r="Q2515" t="str">
        <f t="shared" si="431"/>
        <v>food</v>
      </c>
      <c r="R2515" t="str">
        <f t="shared" si="432"/>
        <v>restaurants</v>
      </c>
      <c r="S2515">
        <f t="shared" si="433"/>
        <v>16</v>
      </c>
      <c r="T2515">
        <f t="shared" si="434"/>
        <v>5</v>
      </c>
      <c r="U2515">
        <f t="shared" si="435"/>
        <v>11</v>
      </c>
      <c r="V2515" s="12">
        <f t="shared" si="436"/>
        <v>42732.00681712963</v>
      </c>
      <c r="W2515" s="12">
        <f t="shared" si="437"/>
        <v>42792.00681712963</v>
      </c>
      <c r="X2515" s="17" t="str">
        <f t="shared" si="438"/>
        <v>December</v>
      </c>
      <c r="Y2515" t="str">
        <f t="shared" si="439"/>
        <v>2016</v>
      </c>
    </row>
    <row r="2516" spans="1:25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429"/>
        <v>1.7500000000000002</v>
      </c>
      <c r="P2516" s="8">
        <f t="shared" si="430"/>
        <v>52.5</v>
      </c>
      <c r="Q2516" t="str">
        <f t="shared" si="431"/>
        <v>food</v>
      </c>
      <c r="R2516" t="str">
        <f t="shared" si="432"/>
        <v>restaurants</v>
      </c>
      <c r="S2516">
        <f t="shared" si="433"/>
        <v>16</v>
      </c>
      <c r="T2516">
        <f t="shared" si="434"/>
        <v>5</v>
      </c>
      <c r="U2516">
        <f t="shared" si="435"/>
        <v>11</v>
      </c>
      <c r="V2516" s="12">
        <f t="shared" si="436"/>
        <v>41854.389780092592</v>
      </c>
      <c r="W2516" s="12">
        <f t="shared" si="437"/>
        <v>41871.389780092592</v>
      </c>
      <c r="X2516" s="17" t="str">
        <f t="shared" si="438"/>
        <v>August</v>
      </c>
      <c r="Y2516" t="str">
        <f t="shared" si="439"/>
        <v>2014</v>
      </c>
    </row>
    <row r="2517" spans="1:25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429"/>
        <v>18.600000000000001</v>
      </c>
      <c r="P2517" s="8">
        <f t="shared" si="430"/>
        <v>77.5</v>
      </c>
      <c r="Q2517" t="str">
        <f t="shared" si="431"/>
        <v>food</v>
      </c>
      <c r="R2517" t="str">
        <f t="shared" si="432"/>
        <v>restaurants</v>
      </c>
      <c r="S2517">
        <f t="shared" si="433"/>
        <v>16</v>
      </c>
      <c r="T2517">
        <f t="shared" si="434"/>
        <v>5</v>
      </c>
      <c r="U2517">
        <f t="shared" si="435"/>
        <v>11</v>
      </c>
      <c r="V2517" s="12">
        <f t="shared" si="436"/>
        <v>42027.839733796296</v>
      </c>
      <c r="W2517" s="12">
        <f t="shared" si="437"/>
        <v>42057.839733796296</v>
      </c>
      <c r="X2517" s="17" t="str">
        <f t="shared" si="438"/>
        <v>January</v>
      </c>
      <c r="Y2517" t="str">
        <f t="shared" si="439"/>
        <v>2015</v>
      </c>
    </row>
    <row r="2518" spans="1:25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429"/>
        <v>0</v>
      </c>
      <c r="P2518" s="8" t="e">
        <f t="shared" si="430"/>
        <v>#DIV/0!</v>
      </c>
      <c r="Q2518" t="str">
        <f t="shared" si="431"/>
        <v>food</v>
      </c>
      <c r="R2518" t="str">
        <f t="shared" si="432"/>
        <v>restaurants</v>
      </c>
      <c r="S2518">
        <f t="shared" si="433"/>
        <v>16</v>
      </c>
      <c r="T2518">
        <f t="shared" si="434"/>
        <v>5</v>
      </c>
      <c r="U2518">
        <f t="shared" si="435"/>
        <v>11</v>
      </c>
      <c r="V2518" s="12">
        <f t="shared" si="436"/>
        <v>41942.653379629628</v>
      </c>
      <c r="W2518" s="12">
        <f t="shared" si="437"/>
        <v>41972.6950462963</v>
      </c>
      <c r="X2518" s="17" t="str">
        <f t="shared" si="438"/>
        <v>October</v>
      </c>
      <c r="Y2518" t="str">
        <f t="shared" si="439"/>
        <v>2014</v>
      </c>
    </row>
    <row r="2519" spans="1:25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429"/>
        <v>9.8166666666666664</v>
      </c>
      <c r="P2519" s="8">
        <f t="shared" si="430"/>
        <v>53.545454545454547</v>
      </c>
      <c r="Q2519" t="str">
        <f t="shared" si="431"/>
        <v>food</v>
      </c>
      <c r="R2519" t="str">
        <f t="shared" si="432"/>
        <v>restaurants</v>
      </c>
      <c r="S2519">
        <f t="shared" si="433"/>
        <v>16</v>
      </c>
      <c r="T2519">
        <f t="shared" si="434"/>
        <v>5</v>
      </c>
      <c r="U2519">
        <f t="shared" si="435"/>
        <v>11</v>
      </c>
      <c r="V2519" s="12">
        <f t="shared" si="436"/>
        <v>42052.802430555559</v>
      </c>
      <c r="W2519" s="12">
        <f t="shared" si="437"/>
        <v>42082.760763888888</v>
      </c>
      <c r="X2519" s="17" t="str">
        <f t="shared" si="438"/>
        <v>February</v>
      </c>
      <c r="Y2519" t="str">
        <f t="shared" si="439"/>
        <v>2015</v>
      </c>
    </row>
    <row r="2520" spans="1:25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429"/>
        <v>0</v>
      </c>
      <c r="P2520" s="8" t="e">
        <f t="shared" si="430"/>
        <v>#DIV/0!</v>
      </c>
      <c r="Q2520" t="str">
        <f t="shared" si="431"/>
        <v>food</v>
      </c>
      <c r="R2520" t="str">
        <f t="shared" si="432"/>
        <v>restaurants</v>
      </c>
      <c r="S2520">
        <f t="shared" si="433"/>
        <v>16</v>
      </c>
      <c r="T2520">
        <f t="shared" si="434"/>
        <v>5</v>
      </c>
      <c r="U2520">
        <f t="shared" si="435"/>
        <v>11</v>
      </c>
      <c r="V2520" s="12">
        <f t="shared" si="436"/>
        <v>41926.680879629632</v>
      </c>
      <c r="W2520" s="12">
        <f t="shared" si="437"/>
        <v>41956.722546296296</v>
      </c>
      <c r="X2520" s="17" t="str">
        <f t="shared" si="438"/>
        <v>October</v>
      </c>
      <c r="Y2520" t="str">
        <f t="shared" si="439"/>
        <v>2014</v>
      </c>
    </row>
    <row r="2521" spans="1:25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429"/>
        <v>4.3333333333333335E-2</v>
      </c>
      <c r="P2521" s="8">
        <f t="shared" si="430"/>
        <v>16.25</v>
      </c>
      <c r="Q2521" t="str">
        <f t="shared" si="431"/>
        <v>food</v>
      </c>
      <c r="R2521" t="str">
        <f t="shared" si="432"/>
        <v>restaurants</v>
      </c>
      <c r="S2521">
        <f t="shared" si="433"/>
        <v>16</v>
      </c>
      <c r="T2521">
        <f t="shared" si="434"/>
        <v>5</v>
      </c>
      <c r="U2521">
        <f t="shared" si="435"/>
        <v>11</v>
      </c>
      <c r="V2521" s="12">
        <f t="shared" si="436"/>
        <v>41809.155138888891</v>
      </c>
      <c r="W2521" s="12">
        <f t="shared" si="437"/>
        <v>41839.155138888891</v>
      </c>
      <c r="X2521" s="17" t="str">
        <f t="shared" si="438"/>
        <v>June</v>
      </c>
      <c r="Y2521" t="str">
        <f t="shared" si="439"/>
        <v>2014</v>
      </c>
    </row>
    <row r="2522" spans="1:25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429"/>
        <v>0</v>
      </c>
      <c r="P2522" s="8" t="e">
        <f t="shared" si="430"/>
        <v>#DIV/0!</v>
      </c>
      <c r="Q2522" t="str">
        <f t="shared" si="431"/>
        <v>food</v>
      </c>
      <c r="R2522" t="str">
        <f t="shared" si="432"/>
        <v>restaurants</v>
      </c>
      <c r="S2522">
        <f t="shared" si="433"/>
        <v>16</v>
      </c>
      <c r="T2522">
        <f t="shared" si="434"/>
        <v>5</v>
      </c>
      <c r="U2522">
        <f t="shared" si="435"/>
        <v>11</v>
      </c>
      <c r="V2522" s="12">
        <f t="shared" si="436"/>
        <v>42612.600520833337</v>
      </c>
      <c r="W2522" s="12">
        <f t="shared" si="437"/>
        <v>42658.806249999994</v>
      </c>
      <c r="X2522" s="17" t="str">
        <f t="shared" si="438"/>
        <v>August</v>
      </c>
      <c r="Y2522" t="str">
        <f t="shared" si="439"/>
        <v>2016</v>
      </c>
    </row>
    <row r="2523" spans="1:25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429"/>
        <v>109.48792</v>
      </c>
      <c r="P2523" s="8">
        <f t="shared" si="430"/>
        <v>103.68174242424243</v>
      </c>
      <c r="Q2523" t="str">
        <f t="shared" si="431"/>
        <v>music</v>
      </c>
      <c r="R2523" t="str">
        <f t="shared" si="432"/>
        <v>classical music</v>
      </c>
      <c r="S2523">
        <f t="shared" si="433"/>
        <v>21</v>
      </c>
      <c r="T2523">
        <f t="shared" si="434"/>
        <v>6</v>
      </c>
      <c r="U2523">
        <f t="shared" si="435"/>
        <v>15</v>
      </c>
      <c r="V2523" s="12">
        <f t="shared" si="436"/>
        <v>42269.967835648145</v>
      </c>
      <c r="W2523" s="12">
        <f t="shared" si="437"/>
        <v>42290.967835648145</v>
      </c>
      <c r="X2523" s="17" t="str">
        <f t="shared" si="438"/>
        <v>September</v>
      </c>
      <c r="Y2523" t="str">
        <f t="shared" si="439"/>
        <v>2015</v>
      </c>
    </row>
    <row r="2524" spans="1:25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429"/>
        <v>100</v>
      </c>
      <c r="P2524" s="8">
        <f t="shared" si="430"/>
        <v>185.18518518518519</v>
      </c>
      <c r="Q2524" t="str">
        <f t="shared" si="431"/>
        <v>music</v>
      </c>
      <c r="R2524" t="str">
        <f t="shared" si="432"/>
        <v>classical music</v>
      </c>
      <c r="S2524">
        <f t="shared" si="433"/>
        <v>21</v>
      </c>
      <c r="T2524">
        <f t="shared" si="434"/>
        <v>6</v>
      </c>
      <c r="U2524">
        <f t="shared" si="435"/>
        <v>15</v>
      </c>
      <c r="V2524" s="12">
        <f t="shared" si="436"/>
        <v>42460.573611111111</v>
      </c>
      <c r="W2524" s="12">
        <f t="shared" si="437"/>
        <v>42482.619444444441</v>
      </c>
      <c r="X2524" s="17" t="str">
        <f t="shared" si="438"/>
        <v>March</v>
      </c>
      <c r="Y2524" t="str">
        <f t="shared" si="439"/>
        <v>2016</v>
      </c>
    </row>
    <row r="2525" spans="1:25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429"/>
        <v>156.44444444444446</v>
      </c>
      <c r="P2525" s="8">
        <f t="shared" si="430"/>
        <v>54.153846153846153</v>
      </c>
      <c r="Q2525" t="str">
        <f t="shared" si="431"/>
        <v>music</v>
      </c>
      <c r="R2525" t="str">
        <f t="shared" si="432"/>
        <v>classical music</v>
      </c>
      <c r="S2525">
        <f t="shared" si="433"/>
        <v>21</v>
      </c>
      <c r="T2525">
        <f t="shared" si="434"/>
        <v>6</v>
      </c>
      <c r="U2525">
        <f t="shared" si="435"/>
        <v>15</v>
      </c>
      <c r="V2525" s="12">
        <f t="shared" si="436"/>
        <v>41930.975601851853</v>
      </c>
      <c r="W2525" s="12">
        <f t="shared" si="437"/>
        <v>41961.017268518524</v>
      </c>
      <c r="X2525" s="17" t="str">
        <f t="shared" si="438"/>
        <v>October</v>
      </c>
      <c r="Y2525" t="str">
        <f t="shared" si="439"/>
        <v>2014</v>
      </c>
    </row>
    <row r="2526" spans="1:25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429"/>
        <v>101.6</v>
      </c>
      <c r="P2526" s="8">
        <f t="shared" si="430"/>
        <v>177.2093023255814</v>
      </c>
      <c r="Q2526" t="str">
        <f t="shared" si="431"/>
        <v>music</v>
      </c>
      <c r="R2526" t="str">
        <f t="shared" si="432"/>
        <v>classical music</v>
      </c>
      <c r="S2526">
        <f t="shared" si="433"/>
        <v>21</v>
      </c>
      <c r="T2526">
        <f t="shared" si="434"/>
        <v>6</v>
      </c>
      <c r="U2526">
        <f t="shared" si="435"/>
        <v>15</v>
      </c>
      <c r="V2526" s="12">
        <f t="shared" si="436"/>
        <v>41961.807372685187</v>
      </c>
      <c r="W2526" s="12">
        <f t="shared" si="437"/>
        <v>41994.1875</v>
      </c>
      <c r="X2526" s="17" t="str">
        <f t="shared" si="438"/>
        <v>November</v>
      </c>
      <c r="Y2526" t="str">
        <f t="shared" si="439"/>
        <v>2014</v>
      </c>
    </row>
    <row r="2527" spans="1:25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429"/>
        <v>100.325</v>
      </c>
      <c r="P2527" s="8">
        <f t="shared" si="430"/>
        <v>100.325</v>
      </c>
      <c r="Q2527" t="str">
        <f t="shared" si="431"/>
        <v>music</v>
      </c>
      <c r="R2527" t="str">
        <f t="shared" si="432"/>
        <v>classical music</v>
      </c>
      <c r="S2527">
        <f t="shared" si="433"/>
        <v>21</v>
      </c>
      <c r="T2527">
        <f t="shared" si="434"/>
        <v>6</v>
      </c>
      <c r="U2527">
        <f t="shared" si="435"/>
        <v>15</v>
      </c>
      <c r="V2527" s="12">
        <f t="shared" si="436"/>
        <v>41058.844571759262</v>
      </c>
      <c r="W2527" s="12">
        <f t="shared" si="437"/>
        <v>41088.844571759262</v>
      </c>
      <c r="X2527" s="17" t="str">
        <f t="shared" si="438"/>
        <v>May</v>
      </c>
      <c r="Y2527" t="str">
        <f t="shared" si="439"/>
        <v>2012</v>
      </c>
    </row>
    <row r="2528" spans="1:25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429"/>
        <v>112.94999999999999</v>
      </c>
      <c r="P2528" s="8">
        <f t="shared" si="430"/>
        <v>136.90909090909091</v>
      </c>
      <c r="Q2528" t="str">
        <f t="shared" si="431"/>
        <v>music</v>
      </c>
      <c r="R2528" t="str">
        <f t="shared" si="432"/>
        <v>classical music</v>
      </c>
      <c r="S2528">
        <f t="shared" si="433"/>
        <v>21</v>
      </c>
      <c r="T2528">
        <f t="shared" si="434"/>
        <v>6</v>
      </c>
      <c r="U2528">
        <f t="shared" si="435"/>
        <v>15</v>
      </c>
      <c r="V2528" s="12">
        <f t="shared" si="436"/>
        <v>41953.091134259259</v>
      </c>
      <c r="W2528" s="12">
        <f t="shared" si="437"/>
        <v>41981.207638888889</v>
      </c>
      <c r="X2528" s="17" t="str">
        <f t="shared" si="438"/>
        <v>November</v>
      </c>
      <c r="Y2528" t="str">
        <f t="shared" si="439"/>
        <v>2014</v>
      </c>
    </row>
    <row r="2529" spans="1:25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429"/>
        <v>102.125</v>
      </c>
      <c r="P2529" s="8">
        <f t="shared" si="430"/>
        <v>57.535211267605632</v>
      </c>
      <c r="Q2529" t="str">
        <f t="shared" si="431"/>
        <v>music</v>
      </c>
      <c r="R2529" t="str">
        <f t="shared" si="432"/>
        <v>classical music</v>
      </c>
      <c r="S2529">
        <f t="shared" si="433"/>
        <v>21</v>
      </c>
      <c r="T2529">
        <f t="shared" si="434"/>
        <v>6</v>
      </c>
      <c r="U2529">
        <f t="shared" si="435"/>
        <v>15</v>
      </c>
      <c r="V2529" s="12">
        <f t="shared" si="436"/>
        <v>41546.75105324074</v>
      </c>
      <c r="W2529" s="12">
        <f t="shared" si="437"/>
        <v>41565.165972222225</v>
      </c>
      <c r="X2529" s="17" t="str">
        <f t="shared" si="438"/>
        <v>September</v>
      </c>
      <c r="Y2529" t="str">
        <f t="shared" si="439"/>
        <v>2013</v>
      </c>
    </row>
    <row r="2530" spans="1:25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429"/>
        <v>107.24974999999999</v>
      </c>
      <c r="P2530" s="8">
        <f t="shared" si="430"/>
        <v>52.962839506172834</v>
      </c>
      <c r="Q2530" t="str">
        <f t="shared" si="431"/>
        <v>music</v>
      </c>
      <c r="R2530" t="str">
        <f t="shared" si="432"/>
        <v>classical music</v>
      </c>
      <c r="S2530">
        <f t="shared" si="433"/>
        <v>21</v>
      </c>
      <c r="T2530">
        <f t="shared" si="434"/>
        <v>6</v>
      </c>
      <c r="U2530">
        <f t="shared" si="435"/>
        <v>15</v>
      </c>
      <c r="V2530" s="12">
        <f t="shared" si="436"/>
        <v>42217.834525462968</v>
      </c>
      <c r="W2530" s="12">
        <f t="shared" si="437"/>
        <v>42236.458333333328</v>
      </c>
      <c r="X2530" s="17" t="str">
        <f t="shared" si="438"/>
        <v>August</v>
      </c>
      <c r="Y2530" t="str">
        <f t="shared" si="439"/>
        <v>2015</v>
      </c>
    </row>
    <row r="2531" spans="1:25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429"/>
        <v>104.28333333333333</v>
      </c>
      <c r="P2531" s="8">
        <f t="shared" si="430"/>
        <v>82.328947368421055</v>
      </c>
      <c r="Q2531" t="str">
        <f t="shared" si="431"/>
        <v>music</v>
      </c>
      <c r="R2531" t="str">
        <f t="shared" si="432"/>
        <v>classical music</v>
      </c>
      <c r="S2531">
        <f t="shared" si="433"/>
        <v>21</v>
      </c>
      <c r="T2531">
        <f t="shared" si="434"/>
        <v>6</v>
      </c>
      <c r="U2531">
        <f t="shared" si="435"/>
        <v>15</v>
      </c>
      <c r="V2531" s="12">
        <f t="shared" si="436"/>
        <v>40948.080729166664</v>
      </c>
      <c r="W2531" s="12">
        <f t="shared" si="437"/>
        <v>40993.0390625</v>
      </c>
      <c r="X2531" s="17" t="str">
        <f t="shared" si="438"/>
        <v>February</v>
      </c>
      <c r="Y2531" t="str">
        <f t="shared" si="439"/>
        <v>2012</v>
      </c>
    </row>
    <row r="2532" spans="1:25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429"/>
        <v>100</v>
      </c>
      <c r="P2532" s="8">
        <f t="shared" si="430"/>
        <v>135.41666666666666</v>
      </c>
      <c r="Q2532" t="str">
        <f t="shared" si="431"/>
        <v>music</v>
      </c>
      <c r="R2532" t="str">
        <f t="shared" si="432"/>
        <v>classical music</v>
      </c>
      <c r="S2532">
        <f t="shared" si="433"/>
        <v>21</v>
      </c>
      <c r="T2532">
        <f t="shared" si="434"/>
        <v>6</v>
      </c>
      <c r="U2532">
        <f t="shared" si="435"/>
        <v>15</v>
      </c>
      <c r="V2532" s="12">
        <f t="shared" si="436"/>
        <v>42081.864641203705</v>
      </c>
      <c r="W2532" s="12">
        <f t="shared" si="437"/>
        <v>42114.201388888891</v>
      </c>
      <c r="X2532" s="17" t="str">
        <f t="shared" si="438"/>
        <v>March</v>
      </c>
      <c r="Y2532" t="str">
        <f t="shared" si="439"/>
        <v>2015</v>
      </c>
    </row>
    <row r="2533" spans="1:25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429"/>
        <v>100.4</v>
      </c>
      <c r="P2533" s="8">
        <f t="shared" si="430"/>
        <v>74.06557377049181</v>
      </c>
      <c r="Q2533" t="str">
        <f t="shared" si="431"/>
        <v>music</v>
      </c>
      <c r="R2533" t="str">
        <f t="shared" si="432"/>
        <v>classical music</v>
      </c>
      <c r="S2533">
        <f t="shared" si="433"/>
        <v>21</v>
      </c>
      <c r="T2533">
        <f t="shared" si="434"/>
        <v>6</v>
      </c>
      <c r="U2533">
        <f t="shared" si="435"/>
        <v>15</v>
      </c>
      <c r="V2533" s="12">
        <f t="shared" si="436"/>
        <v>42208.680023148147</v>
      </c>
      <c r="W2533" s="12">
        <f t="shared" si="437"/>
        <v>42231.165972222225</v>
      </c>
      <c r="X2533" s="17" t="str">
        <f t="shared" si="438"/>
        <v>July</v>
      </c>
      <c r="Y2533" t="str">
        <f t="shared" si="439"/>
        <v>2015</v>
      </c>
    </row>
    <row r="2534" spans="1:25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429"/>
        <v>126.125</v>
      </c>
      <c r="P2534" s="8">
        <f t="shared" si="430"/>
        <v>84.083333333333329</v>
      </c>
      <c r="Q2534" t="str">
        <f t="shared" si="431"/>
        <v>music</v>
      </c>
      <c r="R2534" t="str">
        <f t="shared" si="432"/>
        <v>classical music</v>
      </c>
      <c r="S2534">
        <f t="shared" si="433"/>
        <v>21</v>
      </c>
      <c r="T2534">
        <f t="shared" si="434"/>
        <v>6</v>
      </c>
      <c r="U2534">
        <f t="shared" si="435"/>
        <v>15</v>
      </c>
      <c r="V2534" s="12">
        <f t="shared" si="436"/>
        <v>41107.849143518521</v>
      </c>
      <c r="W2534" s="12">
        <f t="shared" si="437"/>
        <v>41137.849143518521</v>
      </c>
      <c r="X2534" s="17" t="str">
        <f t="shared" si="438"/>
        <v>July</v>
      </c>
      <c r="Y2534" t="str">
        <f t="shared" si="439"/>
        <v>2012</v>
      </c>
    </row>
    <row r="2535" spans="1:25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429"/>
        <v>110.66666666666667</v>
      </c>
      <c r="P2535" s="8">
        <f t="shared" si="430"/>
        <v>61.029411764705884</v>
      </c>
      <c r="Q2535" t="str">
        <f t="shared" si="431"/>
        <v>music</v>
      </c>
      <c r="R2535" t="str">
        <f t="shared" si="432"/>
        <v>classical music</v>
      </c>
      <c r="S2535">
        <f t="shared" si="433"/>
        <v>21</v>
      </c>
      <c r="T2535">
        <f t="shared" si="434"/>
        <v>6</v>
      </c>
      <c r="U2535">
        <f t="shared" si="435"/>
        <v>15</v>
      </c>
      <c r="V2535" s="12">
        <f t="shared" si="436"/>
        <v>41304.751284722224</v>
      </c>
      <c r="W2535" s="12">
        <f t="shared" si="437"/>
        <v>41334.750787037039</v>
      </c>
      <c r="X2535" s="17" t="str">
        <f t="shared" si="438"/>
        <v>January</v>
      </c>
      <c r="Y2535" t="str">
        <f t="shared" si="439"/>
        <v>2013</v>
      </c>
    </row>
    <row r="2536" spans="1:25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429"/>
        <v>105</v>
      </c>
      <c r="P2536" s="8">
        <f t="shared" si="430"/>
        <v>150</v>
      </c>
      <c r="Q2536" t="str">
        <f t="shared" si="431"/>
        <v>music</v>
      </c>
      <c r="R2536" t="str">
        <f t="shared" si="432"/>
        <v>classical music</v>
      </c>
      <c r="S2536">
        <f t="shared" si="433"/>
        <v>21</v>
      </c>
      <c r="T2536">
        <f t="shared" si="434"/>
        <v>6</v>
      </c>
      <c r="U2536">
        <f t="shared" si="435"/>
        <v>15</v>
      </c>
      <c r="V2536" s="12">
        <f t="shared" si="436"/>
        <v>40127.700370370374</v>
      </c>
      <c r="W2536" s="12">
        <f t="shared" si="437"/>
        <v>40179.25</v>
      </c>
      <c r="X2536" s="17" t="str">
        <f t="shared" si="438"/>
        <v>November</v>
      </c>
      <c r="Y2536" t="str">
        <f t="shared" si="439"/>
        <v>2009</v>
      </c>
    </row>
    <row r="2537" spans="1:25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429"/>
        <v>103.77499999999999</v>
      </c>
      <c r="P2537" s="8">
        <f t="shared" si="430"/>
        <v>266.08974358974359</v>
      </c>
      <c r="Q2537" t="str">
        <f t="shared" si="431"/>
        <v>music</v>
      </c>
      <c r="R2537" t="str">
        <f t="shared" si="432"/>
        <v>classical music</v>
      </c>
      <c r="S2537">
        <f t="shared" si="433"/>
        <v>21</v>
      </c>
      <c r="T2537">
        <f t="shared" si="434"/>
        <v>6</v>
      </c>
      <c r="U2537">
        <f t="shared" si="435"/>
        <v>15</v>
      </c>
      <c r="V2537" s="12">
        <f t="shared" si="436"/>
        <v>41943.791030092594</v>
      </c>
      <c r="W2537" s="12">
        <f t="shared" si="437"/>
        <v>41974.832696759258</v>
      </c>
      <c r="X2537" s="17" t="str">
        <f t="shared" si="438"/>
        <v>October</v>
      </c>
      <c r="Y2537" t="str">
        <f t="shared" si="439"/>
        <v>2014</v>
      </c>
    </row>
    <row r="2538" spans="1:25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429"/>
        <v>115.99999999999999</v>
      </c>
      <c r="P2538" s="8">
        <f t="shared" si="430"/>
        <v>7.25</v>
      </c>
      <c r="Q2538" t="str">
        <f t="shared" si="431"/>
        <v>music</v>
      </c>
      <c r="R2538" t="str">
        <f t="shared" si="432"/>
        <v>classical music</v>
      </c>
      <c r="S2538">
        <f t="shared" si="433"/>
        <v>21</v>
      </c>
      <c r="T2538">
        <f t="shared" si="434"/>
        <v>6</v>
      </c>
      <c r="U2538">
        <f t="shared" si="435"/>
        <v>15</v>
      </c>
      <c r="V2538" s="12">
        <f t="shared" si="436"/>
        <v>41464.106087962966</v>
      </c>
      <c r="W2538" s="12">
        <f t="shared" si="437"/>
        <v>41485.106087962966</v>
      </c>
      <c r="X2538" s="17" t="str">
        <f t="shared" si="438"/>
        <v>July</v>
      </c>
      <c r="Y2538" t="str">
        <f t="shared" si="439"/>
        <v>2013</v>
      </c>
    </row>
    <row r="2539" spans="1:25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429"/>
        <v>110.00000000000001</v>
      </c>
      <c r="P2539" s="8">
        <f t="shared" si="430"/>
        <v>100</v>
      </c>
      <c r="Q2539" t="str">
        <f t="shared" si="431"/>
        <v>music</v>
      </c>
      <c r="R2539" t="str">
        <f t="shared" si="432"/>
        <v>classical music</v>
      </c>
      <c r="S2539">
        <f t="shared" si="433"/>
        <v>21</v>
      </c>
      <c r="T2539">
        <f t="shared" si="434"/>
        <v>6</v>
      </c>
      <c r="U2539">
        <f t="shared" si="435"/>
        <v>15</v>
      </c>
      <c r="V2539" s="12">
        <f t="shared" si="436"/>
        <v>40696.648784722223</v>
      </c>
      <c r="W2539" s="12">
        <f t="shared" si="437"/>
        <v>40756.648784722223</v>
      </c>
      <c r="X2539" s="17" t="str">
        <f t="shared" si="438"/>
        <v>June</v>
      </c>
      <c r="Y2539" t="str">
        <f t="shared" si="439"/>
        <v>2011</v>
      </c>
    </row>
    <row r="2540" spans="1:25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429"/>
        <v>113.01761111111111</v>
      </c>
      <c r="P2540" s="8">
        <f t="shared" si="430"/>
        <v>109.96308108108107</v>
      </c>
      <c r="Q2540" t="str">
        <f t="shared" si="431"/>
        <v>music</v>
      </c>
      <c r="R2540" t="str">
        <f t="shared" si="432"/>
        <v>classical music</v>
      </c>
      <c r="S2540">
        <f t="shared" si="433"/>
        <v>21</v>
      </c>
      <c r="T2540">
        <f t="shared" si="434"/>
        <v>6</v>
      </c>
      <c r="U2540">
        <f t="shared" si="435"/>
        <v>15</v>
      </c>
      <c r="V2540" s="12">
        <f t="shared" si="436"/>
        <v>41298.509965277779</v>
      </c>
      <c r="W2540" s="12">
        <f t="shared" si="437"/>
        <v>41329.207638888889</v>
      </c>
      <c r="X2540" s="17" t="str">
        <f t="shared" si="438"/>
        <v>January</v>
      </c>
      <c r="Y2540" t="str">
        <f t="shared" si="439"/>
        <v>2013</v>
      </c>
    </row>
    <row r="2541" spans="1:25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429"/>
        <v>100.25</v>
      </c>
      <c r="P2541" s="8">
        <f t="shared" si="430"/>
        <v>169.91525423728814</v>
      </c>
      <c r="Q2541" t="str">
        <f t="shared" si="431"/>
        <v>music</v>
      </c>
      <c r="R2541" t="str">
        <f t="shared" si="432"/>
        <v>classical music</v>
      </c>
      <c r="S2541">
        <f t="shared" si="433"/>
        <v>21</v>
      </c>
      <c r="T2541">
        <f t="shared" si="434"/>
        <v>6</v>
      </c>
      <c r="U2541">
        <f t="shared" si="435"/>
        <v>15</v>
      </c>
      <c r="V2541" s="12">
        <f t="shared" si="436"/>
        <v>41977.902222222227</v>
      </c>
      <c r="W2541" s="12">
        <f t="shared" si="437"/>
        <v>42037.902222222227</v>
      </c>
      <c r="X2541" s="17" t="str">
        <f t="shared" si="438"/>
        <v>December</v>
      </c>
      <c r="Y2541" t="str">
        <f t="shared" si="439"/>
        <v>2014</v>
      </c>
    </row>
    <row r="2542" spans="1:25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429"/>
        <v>103.4</v>
      </c>
      <c r="P2542" s="8">
        <f t="shared" si="430"/>
        <v>95.740740740740748</v>
      </c>
      <c r="Q2542" t="str">
        <f t="shared" si="431"/>
        <v>music</v>
      </c>
      <c r="R2542" t="str">
        <f t="shared" si="432"/>
        <v>classical music</v>
      </c>
      <c r="S2542">
        <f t="shared" si="433"/>
        <v>21</v>
      </c>
      <c r="T2542">
        <f t="shared" si="434"/>
        <v>6</v>
      </c>
      <c r="U2542">
        <f t="shared" si="435"/>
        <v>15</v>
      </c>
      <c r="V2542" s="12">
        <f t="shared" si="436"/>
        <v>40785.675011574072</v>
      </c>
      <c r="W2542" s="12">
        <f t="shared" si="437"/>
        <v>40845.675011574072</v>
      </c>
      <c r="X2542" s="17" t="str">
        <f t="shared" si="438"/>
        <v>August</v>
      </c>
      <c r="Y2542" t="str">
        <f t="shared" si="439"/>
        <v>2011</v>
      </c>
    </row>
    <row r="2543" spans="1:25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429"/>
        <v>107.02857142857142</v>
      </c>
      <c r="P2543" s="8">
        <f t="shared" si="430"/>
        <v>59.460317460317462</v>
      </c>
      <c r="Q2543" t="str">
        <f t="shared" si="431"/>
        <v>music</v>
      </c>
      <c r="R2543" t="str">
        <f t="shared" si="432"/>
        <v>classical music</v>
      </c>
      <c r="S2543">
        <f t="shared" si="433"/>
        <v>21</v>
      </c>
      <c r="T2543">
        <f t="shared" si="434"/>
        <v>6</v>
      </c>
      <c r="U2543">
        <f t="shared" si="435"/>
        <v>15</v>
      </c>
      <c r="V2543" s="12">
        <f t="shared" si="436"/>
        <v>41483.449282407404</v>
      </c>
      <c r="W2543" s="12">
        <f t="shared" si="437"/>
        <v>41543.449282407404</v>
      </c>
      <c r="X2543" s="17" t="str">
        <f t="shared" si="438"/>
        <v>July</v>
      </c>
      <c r="Y2543" t="str">
        <f t="shared" si="439"/>
        <v>2013</v>
      </c>
    </row>
    <row r="2544" spans="1:25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429"/>
        <v>103.57142857142858</v>
      </c>
      <c r="P2544" s="8">
        <f t="shared" si="430"/>
        <v>55.769230769230766</v>
      </c>
      <c r="Q2544" t="str">
        <f t="shared" si="431"/>
        <v>music</v>
      </c>
      <c r="R2544" t="str">
        <f t="shared" si="432"/>
        <v>classical music</v>
      </c>
      <c r="S2544">
        <f t="shared" si="433"/>
        <v>21</v>
      </c>
      <c r="T2544">
        <f t="shared" si="434"/>
        <v>6</v>
      </c>
      <c r="U2544">
        <f t="shared" si="435"/>
        <v>15</v>
      </c>
      <c r="V2544" s="12">
        <f t="shared" si="436"/>
        <v>41509.426585648151</v>
      </c>
      <c r="W2544" s="12">
        <f t="shared" si="437"/>
        <v>41548.165972222225</v>
      </c>
      <c r="X2544" s="17" t="str">
        <f t="shared" si="438"/>
        <v>August</v>
      </c>
      <c r="Y2544" t="str">
        <f t="shared" si="439"/>
        <v>2013</v>
      </c>
    </row>
    <row r="2545" spans="1:25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429"/>
        <v>156.4</v>
      </c>
      <c r="P2545" s="8">
        <f t="shared" si="430"/>
        <v>30.076923076923077</v>
      </c>
      <c r="Q2545" t="str">
        <f t="shared" si="431"/>
        <v>music</v>
      </c>
      <c r="R2545" t="str">
        <f t="shared" si="432"/>
        <v>classical music</v>
      </c>
      <c r="S2545">
        <f t="shared" si="433"/>
        <v>21</v>
      </c>
      <c r="T2545">
        <f t="shared" si="434"/>
        <v>6</v>
      </c>
      <c r="U2545">
        <f t="shared" si="435"/>
        <v>15</v>
      </c>
      <c r="V2545" s="12">
        <f t="shared" si="436"/>
        <v>40514.107615740737</v>
      </c>
      <c r="W2545" s="12">
        <f t="shared" si="437"/>
        <v>40545.125</v>
      </c>
      <c r="X2545" s="17" t="str">
        <f t="shared" si="438"/>
        <v>December</v>
      </c>
      <c r="Y2545" t="str">
        <f t="shared" si="439"/>
        <v>2010</v>
      </c>
    </row>
    <row r="2546" spans="1:25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429"/>
        <v>100.82</v>
      </c>
      <c r="P2546" s="8">
        <f t="shared" si="430"/>
        <v>88.438596491228068</v>
      </c>
      <c r="Q2546" t="str">
        <f t="shared" si="431"/>
        <v>music</v>
      </c>
      <c r="R2546" t="str">
        <f t="shared" si="432"/>
        <v>classical music</v>
      </c>
      <c r="S2546">
        <f t="shared" si="433"/>
        <v>21</v>
      </c>
      <c r="T2546">
        <f t="shared" si="434"/>
        <v>6</v>
      </c>
      <c r="U2546">
        <f t="shared" si="435"/>
        <v>15</v>
      </c>
      <c r="V2546" s="12">
        <f t="shared" si="436"/>
        <v>41068.520474537036</v>
      </c>
      <c r="W2546" s="12">
        <f t="shared" si="437"/>
        <v>41098.520474537036</v>
      </c>
      <c r="X2546" s="17" t="str">
        <f t="shared" si="438"/>
        <v>June</v>
      </c>
      <c r="Y2546" t="str">
        <f t="shared" si="439"/>
        <v>2012</v>
      </c>
    </row>
    <row r="2547" spans="1:25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429"/>
        <v>195.3</v>
      </c>
      <c r="P2547" s="8">
        <f t="shared" si="430"/>
        <v>64.032786885245898</v>
      </c>
      <c r="Q2547" t="str">
        <f t="shared" si="431"/>
        <v>music</v>
      </c>
      <c r="R2547" t="str">
        <f t="shared" si="432"/>
        <v>classical music</v>
      </c>
      <c r="S2547">
        <f t="shared" si="433"/>
        <v>21</v>
      </c>
      <c r="T2547">
        <f t="shared" si="434"/>
        <v>6</v>
      </c>
      <c r="U2547">
        <f t="shared" si="435"/>
        <v>15</v>
      </c>
      <c r="V2547" s="12">
        <f t="shared" si="436"/>
        <v>42027.13817129629</v>
      </c>
      <c r="W2547" s="12">
        <f t="shared" si="437"/>
        <v>42062.020833333328</v>
      </c>
      <c r="X2547" s="17" t="str">
        <f t="shared" si="438"/>
        <v>January</v>
      </c>
      <c r="Y2547" t="str">
        <f t="shared" si="439"/>
        <v>2015</v>
      </c>
    </row>
    <row r="2548" spans="1:25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429"/>
        <v>111.71428571428572</v>
      </c>
      <c r="P2548" s="8">
        <f t="shared" si="430"/>
        <v>60.153846153846153</v>
      </c>
      <c r="Q2548" t="str">
        <f t="shared" si="431"/>
        <v>music</v>
      </c>
      <c r="R2548" t="str">
        <f t="shared" si="432"/>
        <v>classical music</v>
      </c>
      <c r="S2548">
        <f t="shared" si="433"/>
        <v>21</v>
      </c>
      <c r="T2548">
        <f t="shared" si="434"/>
        <v>6</v>
      </c>
      <c r="U2548">
        <f t="shared" si="435"/>
        <v>15</v>
      </c>
      <c r="V2548" s="12">
        <f t="shared" si="436"/>
        <v>41524.858553240738</v>
      </c>
      <c r="W2548" s="12">
        <f t="shared" si="437"/>
        <v>41552.208333333336</v>
      </c>
      <c r="X2548" s="17" t="str">
        <f t="shared" si="438"/>
        <v>September</v>
      </c>
      <c r="Y2548" t="str">
        <f t="shared" si="439"/>
        <v>2013</v>
      </c>
    </row>
    <row r="2549" spans="1:25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429"/>
        <v>119.85454545454546</v>
      </c>
      <c r="P2549" s="8">
        <f t="shared" si="430"/>
        <v>49.194029850746269</v>
      </c>
      <c r="Q2549" t="str">
        <f t="shared" si="431"/>
        <v>music</v>
      </c>
      <c r="R2549" t="str">
        <f t="shared" si="432"/>
        <v>classical music</v>
      </c>
      <c r="S2549">
        <f t="shared" si="433"/>
        <v>21</v>
      </c>
      <c r="T2549">
        <f t="shared" si="434"/>
        <v>6</v>
      </c>
      <c r="U2549">
        <f t="shared" si="435"/>
        <v>15</v>
      </c>
      <c r="V2549" s="12">
        <f t="shared" si="436"/>
        <v>40973.773182870369</v>
      </c>
      <c r="W2549" s="12">
        <f t="shared" si="437"/>
        <v>41003.731516203705</v>
      </c>
      <c r="X2549" s="17" t="str">
        <f t="shared" si="438"/>
        <v>March</v>
      </c>
      <c r="Y2549" t="str">
        <f t="shared" si="439"/>
        <v>2012</v>
      </c>
    </row>
    <row r="2550" spans="1:25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429"/>
        <v>101.85</v>
      </c>
      <c r="P2550" s="8">
        <f t="shared" si="430"/>
        <v>165.16216216216216</v>
      </c>
      <c r="Q2550" t="str">
        <f t="shared" si="431"/>
        <v>music</v>
      </c>
      <c r="R2550" t="str">
        <f t="shared" si="432"/>
        <v>classical music</v>
      </c>
      <c r="S2550">
        <f t="shared" si="433"/>
        <v>21</v>
      </c>
      <c r="T2550">
        <f t="shared" si="434"/>
        <v>6</v>
      </c>
      <c r="U2550">
        <f t="shared" si="435"/>
        <v>15</v>
      </c>
      <c r="V2550" s="12">
        <f t="shared" si="436"/>
        <v>42618.625428240746</v>
      </c>
      <c r="W2550" s="12">
        <f t="shared" si="437"/>
        <v>42643.185416666667</v>
      </c>
      <c r="X2550" s="17" t="str">
        <f t="shared" si="438"/>
        <v>September</v>
      </c>
      <c r="Y2550" t="str">
        <f t="shared" si="439"/>
        <v>2016</v>
      </c>
    </row>
    <row r="2551" spans="1:25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429"/>
        <v>102.80254777070064</v>
      </c>
      <c r="P2551" s="8">
        <f t="shared" si="430"/>
        <v>43.621621621621621</v>
      </c>
      <c r="Q2551" t="str">
        <f t="shared" si="431"/>
        <v>music</v>
      </c>
      <c r="R2551" t="str">
        <f t="shared" si="432"/>
        <v>classical music</v>
      </c>
      <c r="S2551">
        <f t="shared" si="433"/>
        <v>21</v>
      </c>
      <c r="T2551">
        <f t="shared" si="434"/>
        <v>6</v>
      </c>
      <c r="U2551">
        <f t="shared" si="435"/>
        <v>15</v>
      </c>
      <c r="V2551" s="12">
        <f t="shared" si="436"/>
        <v>41390.757754629631</v>
      </c>
      <c r="W2551" s="12">
        <f t="shared" si="437"/>
        <v>41425.708333333336</v>
      </c>
      <c r="X2551" s="17" t="str">
        <f t="shared" si="438"/>
        <v>April</v>
      </c>
      <c r="Y2551" t="str">
        <f t="shared" si="439"/>
        <v>2013</v>
      </c>
    </row>
    <row r="2552" spans="1:25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429"/>
        <v>100.84615384615385</v>
      </c>
      <c r="P2552" s="8">
        <f t="shared" si="430"/>
        <v>43.7</v>
      </c>
      <c r="Q2552" t="str">
        <f t="shared" si="431"/>
        <v>music</v>
      </c>
      <c r="R2552" t="str">
        <f t="shared" si="432"/>
        <v>classical music</v>
      </c>
      <c r="S2552">
        <f t="shared" si="433"/>
        <v>21</v>
      </c>
      <c r="T2552">
        <f t="shared" si="434"/>
        <v>6</v>
      </c>
      <c r="U2552">
        <f t="shared" si="435"/>
        <v>15</v>
      </c>
      <c r="V2552" s="12">
        <f t="shared" si="436"/>
        <v>42228.634328703702</v>
      </c>
      <c r="W2552" s="12">
        <f t="shared" si="437"/>
        <v>42285.165972222225</v>
      </c>
      <c r="X2552" s="17" t="str">
        <f t="shared" si="438"/>
        <v>August</v>
      </c>
      <c r="Y2552" t="str">
        <f t="shared" si="439"/>
        <v>2015</v>
      </c>
    </row>
    <row r="2553" spans="1:25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429"/>
        <v>102.73469387755102</v>
      </c>
      <c r="P2553" s="8">
        <f t="shared" si="430"/>
        <v>67.419642857142861</v>
      </c>
      <c r="Q2553" t="str">
        <f t="shared" si="431"/>
        <v>music</v>
      </c>
      <c r="R2553" t="str">
        <f t="shared" si="432"/>
        <v>classical music</v>
      </c>
      <c r="S2553">
        <f t="shared" si="433"/>
        <v>21</v>
      </c>
      <c r="T2553">
        <f t="shared" si="434"/>
        <v>6</v>
      </c>
      <c r="U2553">
        <f t="shared" si="435"/>
        <v>15</v>
      </c>
      <c r="V2553" s="12">
        <f t="shared" si="436"/>
        <v>40961.252141203702</v>
      </c>
      <c r="W2553" s="12">
        <f t="shared" si="437"/>
        <v>40989.866666666669</v>
      </c>
      <c r="X2553" s="17" t="str">
        <f t="shared" si="438"/>
        <v>February</v>
      </c>
      <c r="Y2553" t="str">
        <f t="shared" si="439"/>
        <v>2012</v>
      </c>
    </row>
    <row r="2554" spans="1:25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429"/>
        <v>106.5</v>
      </c>
      <c r="P2554" s="8">
        <f t="shared" si="430"/>
        <v>177.5</v>
      </c>
      <c r="Q2554" t="str">
        <f t="shared" si="431"/>
        <v>music</v>
      </c>
      <c r="R2554" t="str">
        <f t="shared" si="432"/>
        <v>classical music</v>
      </c>
      <c r="S2554">
        <f t="shared" si="433"/>
        <v>21</v>
      </c>
      <c r="T2554">
        <f t="shared" si="434"/>
        <v>6</v>
      </c>
      <c r="U2554">
        <f t="shared" si="435"/>
        <v>15</v>
      </c>
      <c r="V2554" s="12">
        <f t="shared" si="436"/>
        <v>42769.809965277775</v>
      </c>
      <c r="W2554" s="12">
        <f t="shared" si="437"/>
        <v>42799.809965277775</v>
      </c>
      <c r="X2554" s="17" t="str">
        <f t="shared" si="438"/>
        <v>February</v>
      </c>
      <c r="Y2554" t="str">
        <f t="shared" si="439"/>
        <v>2017</v>
      </c>
    </row>
    <row r="2555" spans="1:25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429"/>
        <v>155.53333333333333</v>
      </c>
      <c r="P2555" s="8">
        <f t="shared" si="430"/>
        <v>38.883333333333333</v>
      </c>
      <c r="Q2555" t="str">
        <f t="shared" si="431"/>
        <v>music</v>
      </c>
      <c r="R2555" t="str">
        <f t="shared" si="432"/>
        <v>classical music</v>
      </c>
      <c r="S2555">
        <f t="shared" si="433"/>
        <v>21</v>
      </c>
      <c r="T2555">
        <f t="shared" si="434"/>
        <v>6</v>
      </c>
      <c r="U2555">
        <f t="shared" si="435"/>
        <v>15</v>
      </c>
      <c r="V2555" s="12">
        <f t="shared" si="436"/>
        <v>41113.199155092596</v>
      </c>
      <c r="W2555" s="12">
        <f t="shared" si="437"/>
        <v>41173.199155092596</v>
      </c>
      <c r="X2555" s="17" t="str">
        <f t="shared" si="438"/>
        <v>July</v>
      </c>
      <c r="Y2555" t="str">
        <f t="shared" si="439"/>
        <v>2012</v>
      </c>
    </row>
    <row r="2556" spans="1:25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429"/>
        <v>122.8</v>
      </c>
      <c r="P2556" s="8">
        <f t="shared" si="430"/>
        <v>54.985074626865675</v>
      </c>
      <c r="Q2556" t="str">
        <f t="shared" si="431"/>
        <v>music</v>
      </c>
      <c r="R2556" t="str">
        <f t="shared" si="432"/>
        <v>classical music</v>
      </c>
      <c r="S2556">
        <f t="shared" si="433"/>
        <v>21</v>
      </c>
      <c r="T2556">
        <f t="shared" si="434"/>
        <v>6</v>
      </c>
      <c r="U2556">
        <f t="shared" si="435"/>
        <v>15</v>
      </c>
      <c r="V2556" s="12">
        <f t="shared" si="436"/>
        <v>42125.078275462962</v>
      </c>
      <c r="W2556" s="12">
        <f t="shared" si="437"/>
        <v>42156.165972222225</v>
      </c>
      <c r="X2556" s="17" t="str">
        <f t="shared" si="438"/>
        <v>May</v>
      </c>
      <c r="Y2556" t="str">
        <f t="shared" si="439"/>
        <v>2015</v>
      </c>
    </row>
    <row r="2557" spans="1:25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429"/>
        <v>107.35</v>
      </c>
      <c r="P2557" s="8">
        <f t="shared" si="430"/>
        <v>61.342857142857142</v>
      </c>
      <c r="Q2557" t="str">
        <f t="shared" si="431"/>
        <v>music</v>
      </c>
      <c r="R2557" t="str">
        <f t="shared" si="432"/>
        <v>classical music</v>
      </c>
      <c r="S2557">
        <f t="shared" si="433"/>
        <v>21</v>
      </c>
      <c r="T2557">
        <f t="shared" si="434"/>
        <v>6</v>
      </c>
      <c r="U2557">
        <f t="shared" si="435"/>
        <v>15</v>
      </c>
      <c r="V2557" s="12">
        <f t="shared" si="436"/>
        <v>41026.655011574076</v>
      </c>
      <c r="W2557" s="12">
        <f t="shared" si="437"/>
        <v>41057.655011574076</v>
      </c>
      <c r="X2557" s="17" t="str">
        <f t="shared" si="438"/>
        <v>April</v>
      </c>
      <c r="Y2557" t="str">
        <f t="shared" si="439"/>
        <v>2012</v>
      </c>
    </row>
    <row r="2558" spans="1:25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429"/>
        <v>105.50335570469798</v>
      </c>
      <c r="P2558" s="8">
        <f t="shared" si="430"/>
        <v>23.117647058823529</v>
      </c>
      <c r="Q2558" t="str">
        <f t="shared" si="431"/>
        <v>music</v>
      </c>
      <c r="R2558" t="str">
        <f t="shared" si="432"/>
        <v>classical music</v>
      </c>
      <c r="S2558">
        <f t="shared" si="433"/>
        <v>21</v>
      </c>
      <c r="T2558">
        <f t="shared" si="434"/>
        <v>6</v>
      </c>
      <c r="U2558">
        <f t="shared" si="435"/>
        <v>15</v>
      </c>
      <c r="V2558" s="12">
        <f t="shared" si="436"/>
        <v>41222.991400462961</v>
      </c>
      <c r="W2558" s="12">
        <f t="shared" si="437"/>
        <v>41267.991400462961</v>
      </c>
      <c r="X2558" s="17" t="str">
        <f t="shared" si="438"/>
        <v>November</v>
      </c>
      <c r="Y2558" t="str">
        <f t="shared" si="439"/>
        <v>2012</v>
      </c>
    </row>
    <row r="2559" spans="1:25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429"/>
        <v>118.44444444444444</v>
      </c>
      <c r="P2559" s="8">
        <f t="shared" si="430"/>
        <v>29.611111111111111</v>
      </c>
      <c r="Q2559" t="str">
        <f t="shared" si="431"/>
        <v>music</v>
      </c>
      <c r="R2559" t="str">
        <f t="shared" si="432"/>
        <v>classical music</v>
      </c>
      <c r="S2559">
        <f t="shared" si="433"/>
        <v>21</v>
      </c>
      <c r="T2559">
        <f t="shared" si="434"/>
        <v>6</v>
      </c>
      <c r="U2559">
        <f t="shared" si="435"/>
        <v>15</v>
      </c>
      <c r="V2559" s="12">
        <f t="shared" si="436"/>
        <v>41744.745208333334</v>
      </c>
      <c r="W2559" s="12">
        <f t="shared" si="437"/>
        <v>41774.745208333334</v>
      </c>
      <c r="X2559" s="17" t="str">
        <f t="shared" si="438"/>
        <v>April</v>
      </c>
      <c r="Y2559" t="str">
        <f t="shared" si="439"/>
        <v>2014</v>
      </c>
    </row>
    <row r="2560" spans="1:25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429"/>
        <v>108.88</v>
      </c>
      <c r="P2560" s="8">
        <f t="shared" si="430"/>
        <v>75.611111111111114</v>
      </c>
      <c r="Q2560" t="str">
        <f t="shared" si="431"/>
        <v>music</v>
      </c>
      <c r="R2560" t="str">
        <f t="shared" si="432"/>
        <v>classical music</v>
      </c>
      <c r="S2560">
        <f t="shared" si="433"/>
        <v>21</v>
      </c>
      <c r="T2560">
        <f t="shared" si="434"/>
        <v>6</v>
      </c>
      <c r="U2560">
        <f t="shared" si="435"/>
        <v>15</v>
      </c>
      <c r="V2560" s="12">
        <f t="shared" si="436"/>
        <v>42093.860023148154</v>
      </c>
      <c r="W2560" s="12">
        <f t="shared" si="437"/>
        <v>42125.582638888889</v>
      </c>
      <c r="X2560" s="17" t="str">
        <f t="shared" si="438"/>
        <v>March</v>
      </c>
      <c r="Y2560" t="str">
        <f t="shared" si="439"/>
        <v>2015</v>
      </c>
    </row>
    <row r="2561" spans="1:25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429"/>
        <v>111.25</v>
      </c>
      <c r="P2561" s="8">
        <f t="shared" si="430"/>
        <v>35.6</v>
      </c>
      <c r="Q2561" t="str">
        <f t="shared" si="431"/>
        <v>music</v>
      </c>
      <c r="R2561" t="str">
        <f t="shared" si="432"/>
        <v>classical music</v>
      </c>
      <c r="S2561">
        <f t="shared" si="433"/>
        <v>21</v>
      </c>
      <c r="T2561">
        <f t="shared" si="434"/>
        <v>6</v>
      </c>
      <c r="U2561">
        <f t="shared" si="435"/>
        <v>15</v>
      </c>
      <c r="V2561" s="12">
        <f t="shared" si="436"/>
        <v>40829.873657407406</v>
      </c>
      <c r="W2561" s="12">
        <f t="shared" si="437"/>
        <v>40862.817361111112</v>
      </c>
      <c r="X2561" s="17" t="str">
        <f t="shared" si="438"/>
        <v>October</v>
      </c>
      <c r="Y2561" t="str">
        <f t="shared" si="439"/>
        <v>2011</v>
      </c>
    </row>
    <row r="2562" spans="1:25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440">E2562/D2562*100</f>
        <v>100.1</v>
      </c>
      <c r="P2562" s="8">
        <f t="shared" ref="P2562:P2625" si="441">E2562/L2562</f>
        <v>143</v>
      </c>
      <c r="Q2562" t="str">
        <f t="shared" ref="Q2562:Q2625" si="442">LEFT(N2562,T2562-1)</f>
        <v>music</v>
      </c>
      <c r="R2562" t="str">
        <f t="shared" ref="R2562:R2625" si="443">RIGHT(N2562,U2562)</f>
        <v>classical music</v>
      </c>
      <c r="S2562">
        <f t="shared" ref="S2562:S2625" si="444">LEN(N2562)</f>
        <v>21</v>
      </c>
      <c r="T2562">
        <f t="shared" ref="T2562:T2625" si="445">FIND("/",N2562)</f>
        <v>6</v>
      </c>
      <c r="U2562">
        <f t="shared" ref="U2562:U2625" si="446">S2562-T2562</f>
        <v>15</v>
      </c>
      <c r="V2562" s="12">
        <f t="shared" ref="V2562:V2625" si="447">(((J2562/60)/60)/24)+DATE(1970,1,1)</f>
        <v>42039.951087962967</v>
      </c>
      <c r="W2562" s="12">
        <f t="shared" ref="W2562:W2625" si="448">(((I2562/60)/60)/24)+DATE(1970,1,1)</f>
        <v>42069.951087962967</v>
      </c>
      <c r="X2562" s="17" t="str">
        <f t="shared" ref="X2562:X2625" si="449">TEXT(V2562,"mmmm")</f>
        <v>February</v>
      </c>
      <c r="Y2562" t="str">
        <f t="shared" ref="Y2562:Y2625" si="450">TEXT(V2562,"yyyy")</f>
        <v>2015</v>
      </c>
    </row>
    <row r="2563" spans="1:25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440"/>
        <v>0</v>
      </c>
      <c r="P2563" s="8" t="e">
        <f t="shared" si="441"/>
        <v>#DIV/0!</v>
      </c>
      <c r="Q2563" t="str">
        <f t="shared" si="442"/>
        <v>food</v>
      </c>
      <c r="R2563" t="str">
        <f t="shared" si="443"/>
        <v>food trucks</v>
      </c>
      <c r="S2563">
        <f t="shared" si="444"/>
        <v>16</v>
      </c>
      <c r="T2563">
        <f t="shared" si="445"/>
        <v>5</v>
      </c>
      <c r="U2563">
        <f t="shared" si="446"/>
        <v>11</v>
      </c>
      <c r="V2563" s="12">
        <f t="shared" si="447"/>
        <v>42260.528807870374</v>
      </c>
      <c r="W2563" s="12">
        <f t="shared" si="448"/>
        <v>42290.528807870374</v>
      </c>
      <c r="X2563" s="17" t="str">
        <f t="shared" si="449"/>
        <v>September</v>
      </c>
      <c r="Y2563" t="str">
        <f t="shared" si="450"/>
        <v>2015</v>
      </c>
    </row>
    <row r="2564" spans="1:25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440"/>
        <v>0.75</v>
      </c>
      <c r="P2564" s="8">
        <f t="shared" si="441"/>
        <v>25</v>
      </c>
      <c r="Q2564" t="str">
        <f t="shared" si="442"/>
        <v>food</v>
      </c>
      <c r="R2564" t="str">
        <f t="shared" si="443"/>
        <v>food trucks</v>
      </c>
      <c r="S2564">
        <f t="shared" si="444"/>
        <v>16</v>
      </c>
      <c r="T2564">
        <f t="shared" si="445"/>
        <v>5</v>
      </c>
      <c r="U2564">
        <f t="shared" si="446"/>
        <v>11</v>
      </c>
      <c r="V2564" s="12">
        <f t="shared" si="447"/>
        <v>42594.524756944447</v>
      </c>
      <c r="W2564" s="12">
        <f t="shared" si="448"/>
        <v>42654.524756944447</v>
      </c>
      <c r="X2564" s="17" t="str">
        <f t="shared" si="449"/>
        <v>August</v>
      </c>
      <c r="Y2564" t="str">
        <f t="shared" si="450"/>
        <v>2016</v>
      </c>
    </row>
    <row r="2565" spans="1:25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440"/>
        <v>0</v>
      </c>
      <c r="P2565" s="8" t="e">
        <f t="shared" si="441"/>
        <v>#DIV/0!</v>
      </c>
      <c r="Q2565" t="str">
        <f t="shared" si="442"/>
        <v>food</v>
      </c>
      <c r="R2565" t="str">
        <f t="shared" si="443"/>
        <v>food trucks</v>
      </c>
      <c r="S2565">
        <f t="shared" si="444"/>
        <v>16</v>
      </c>
      <c r="T2565">
        <f t="shared" si="445"/>
        <v>5</v>
      </c>
      <c r="U2565">
        <f t="shared" si="446"/>
        <v>11</v>
      </c>
      <c r="V2565" s="12">
        <f t="shared" si="447"/>
        <v>42155.139479166668</v>
      </c>
      <c r="W2565" s="12">
        <f t="shared" si="448"/>
        <v>42215.139479166668</v>
      </c>
      <c r="X2565" s="17" t="str">
        <f t="shared" si="449"/>
        <v>May</v>
      </c>
      <c r="Y2565" t="str">
        <f t="shared" si="450"/>
        <v>2015</v>
      </c>
    </row>
    <row r="2566" spans="1:25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440"/>
        <v>0</v>
      </c>
      <c r="P2566" s="8" t="e">
        <f t="shared" si="441"/>
        <v>#DIV/0!</v>
      </c>
      <c r="Q2566" t="str">
        <f t="shared" si="442"/>
        <v>food</v>
      </c>
      <c r="R2566" t="str">
        <f t="shared" si="443"/>
        <v>food trucks</v>
      </c>
      <c r="S2566">
        <f t="shared" si="444"/>
        <v>16</v>
      </c>
      <c r="T2566">
        <f t="shared" si="445"/>
        <v>5</v>
      </c>
      <c r="U2566">
        <f t="shared" si="446"/>
        <v>11</v>
      </c>
      <c r="V2566" s="12">
        <f t="shared" si="447"/>
        <v>41822.040497685186</v>
      </c>
      <c r="W2566" s="12">
        <f t="shared" si="448"/>
        <v>41852.040497685186</v>
      </c>
      <c r="X2566" s="17" t="str">
        <f t="shared" si="449"/>
        <v>July</v>
      </c>
      <c r="Y2566" t="str">
        <f t="shared" si="450"/>
        <v>2014</v>
      </c>
    </row>
    <row r="2567" spans="1:25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440"/>
        <v>1</v>
      </c>
      <c r="P2567" s="8">
        <f t="shared" si="441"/>
        <v>100</v>
      </c>
      <c r="Q2567" t="str">
        <f t="shared" si="442"/>
        <v>food</v>
      </c>
      <c r="R2567" t="str">
        <f t="shared" si="443"/>
        <v>food trucks</v>
      </c>
      <c r="S2567">
        <f t="shared" si="444"/>
        <v>16</v>
      </c>
      <c r="T2567">
        <f t="shared" si="445"/>
        <v>5</v>
      </c>
      <c r="U2567">
        <f t="shared" si="446"/>
        <v>11</v>
      </c>
      <c r="V2567" s="12">
        <f t="shared" si="447"/>
        <v>42440.650335648148</v>
      </c>
      <c r="W2567" s="12">
        <f t="shared" si="448"/>
        <v>42499.868055555555</v>
      </c>
      <c r="X2567" s="17" t="str">
        <f t="shared" si="449"/>
        <v>March</v>
      </c>
      <c r="Y2567" t="str">
        <f t="shared" si="450"/>
        <v>2016</v>
      </c>
    </row>
    <row r="2568" spans="1:25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440"/>
        <v>0</v>
      </c>
      <c r="P2568" s="8" t="e">
        <f t="shared" si="441"/>
        <v>#DIV/0!</v>
      </c>
      <c r="Q2568" t="str">
        <f t="shared" si="442"/>
        <v>food</v>
      </c>
      <c r="R2568" t="str">
        <f t="shared" si="443"/>
        <v>food trucks</v>
      </c>
      <c r="S2568">
        <f t="shared" si="444"/>
        <v>16</v>
      </c>
      <c r="T2568">
        <f t="shared" si="445"/>
        <v>5</v>
      </c>
      <c r="U2568">
        <f t="shared" si="446"/>
        <v>11</v>
      </c>
      <c r="V2568" s="12">
        <f t="shared" si="447"/>
        <v>41842.980879629627</v>
      </c>
      <c r="W2568" s="12">
        <f t="shared" si="448"/>
        <v>41872.980879629627</v>
      </c>
      <c r="X2568" s="17" t="str">
        <f t="shared" si="449"/>
        <v>July</v>
      </c>
      <c r="Y2568" t="str">
        <f t="shared" si="450"/>
        <v>2014</v>
      </c>
    </row>
    <row r="2569" spans="1:25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440"/>
        <v>0.26666666666666666</v>
      </c>
      <c r="P2569" s="8">
        <f t="shared" si="441"/>
        <v>60</v>
      </c>
      <c r="Q2569" t="str">
        <f t="shared" si="442"/>
        <v>food</v>
      </c>
      <c r="R2569" t="str">
        <f t="shared" si="443"/>
        <v>food trucks</v>
      </c>
      <c r="S2569">
        <f t="shared" si="444"/>
        <v>16</v>
      </c>
      <c r="T2569">
        <f t="shared" si="445"/>
        <v>5</v>
      </c>
      <c r="U2569">
        <f t="shared" si="446"/>
        <v>11</v>
      </c>
      <c r="V2569" s="12">
        <f t="shared" si="447"/>
        <v>42087.878912037035</v>
      </c>
      <c r="W2569" s="12">
        <f t="shared" si="448"/>
        <v>42117.878912037035</v>
      </c>
      <c r="X2569" s="17" t="str">
        <f t="shared" si="449"/>
        <v>March</v>
      </c>
      <c r="Y2569" t="str">
        <f t="shared" si="450"/>
        <v>2015</v>
      </c>
    </row>
    <row r="2570" spans="1:25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440"/>
        <v>0.5</v>
      </c>
      <c r="P2570" s="8">
        <f t="shared" si="441"/>
        <v>50</v>
      </c>
      <c r="Q2570" t="str">
        <f t="shared" si="442"/>
        <v>food</v>
      </c>
      <c r="R2570" t="str">
        <f t="shared" si="443"/>
        <v>food trucks</v>
      </c>
      <c r="S2570">
        <f t="shared" si="444"/>
        <v>16</v>
      </c>
      <c r="T2570">
        <f t="shared" si="445"/>
        <v>5</v>
      </c>
      <c r="U2570">
        <f t="shared" si="446"/>
        <v>11</v>
      </c>
      <c r="V2570" s="12">
        <f t="shared" si="447"/>
        <v>42584.666597222225</v>
      </c>
      <c r="W2570" s="12">
        <f t="shared" si="448"/>
        <v>42614.666597222225</v>
      </c>
      <c r="X2570" s="17" t="str">
        <f t="shared" si="449"/>
        <v>August</v>
      </c>
      <c r="Y2570" t="str">
        <f t="shared" si="450"/>
        <v>2016</v>
      </c>
    </row>
    <row r="2571" spans="1:25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440"/>
        <v>2.2307692307692308</v>
      </c>
      <c r="P2571" s="8">
        <f t="shared" si="441"/>
        <v>72.5</v>
      </c>
      <c r="Q2571" t="str">
        <f t="shared" si="442"/>
        <v>food</v>
      </c>
      <c r="R2571" t="str">
        <f t="shared" si="443"/>
        <v>food trucks</v>
      </c>
      <c r="S2571">
        <f t="shared" si="444"/>
        <v>16</v>
      </c>
      <c r="T2571">
        <f t="shared" si="445"/>
        <v>5</v>
      </c>
      <c r="U2571">
        <f t="shared" si="446"/>
        <v>11</v>
      </c>
      <c r="V2571" s="12">
        <f t="shared" si="447"/>
        <v>42234.105462962965</v>
      </c>
      <c r="W2571" s="12">
        <f t="shared" si="448"/>
        <v>42264.105462962965</v>
      </c>
      <c r="X2571" s="17" t="str">
        <f t="shared" si="449"/>
        <v>August</v>
      </c>
      <c r="Y2571" t="str">
        <f t="shared" si="450"/>
        <v>2015</v>
      </c>
    </row>
    <row r="2572" spans="1:25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440"/>
        <v>0.84285714285714297</v>
      </c>
      <c r="P2572" s="8">
        <f t="shared" si="441"/>
        <v>29.5</v>
      </c>
      <c r="Q2572" t="str">
        <f t="shared" si="442"/>
        <v>food</v>
      </c>
      <c r="R2572" t="str">
        <f t="shared" si="443"/>
        <v>food trucks</v>
      </c>
      <c r="S2572">
        <f t="shared" si="444"/>
        <v>16</v>
      </c>
      <c r="T2572">
        <f t="shared" si="445"/>
        <v>5</v>
      </c>
      <c r="U2572">
        <f t="shared" si="446"/>
        <v>11</v>
      </c>
      <c r="V2572" s="12">
        <f t="shared" si="447"/>
        <v>42744.903182870374</v>
      </c>
      <c r="W2572" s="12">
        <f t="shared" si="448"/>
        <v>42774.903182870374</v>
      </c>
      <c r="X2572" s="17" t="str">
        <f t="shared" si="449"/>
        <v>January</v>
      </c>
      <c r="Y2572" t="str">
        <f t="shared" si="450"/>
        <v>2017</v>
      </c>
    </row>
    <row r="2573" spans="1:25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440"/>
        <v>0.25</v>
      </c>
      <c r="P2573" s="8">
        <f t="shared" si="441"/>
        <v>62.5</v>
      </c>
      <c r="Q2573" t="str">
        <f t="shared" si="442"/>
        <v>food</v>
      </c>
      <c r="R2573" t="str">
        <f t="shared" si="443"/>
        <v>food trucks</v>
      </c>
      <c r="S2573">
        <f t="shared" si="444"/>
        <v>16</v>
      </c>
      <c r="T2573">
        <f t="shared" si="445"/>
        <v>5</v>
      </c>
      <c r="U2573">
        <f t="shared" si="446"/>
        <v>11</v>
      </c>
      <c r="V2573" s="12">
        <f t="shared" si="447"/>
        <v>42449.341678240744</v>
      </c>
      <c r="W2573" s="12">
        <f t="shared" si="448"/>
        <v>42509.341678240744</v>
      </c>
      <c r="X2573" s="17" t="str">
        <f t="shared" si="449"/>
        <v>March</v>
      </c>
      <c r="Y2573" t="str">
        <f t="shared" si="450"/>
        <v>2016</v>
      </c>
    </row>
    <row r="2574" spans="1:25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440"/>
        <v>0</v>
      </c>
      <c r="P2574" s="8" t="e">
        <f t="shared" si="441"/>
        <v>#DIV/0!</v>
      </c>
      <c r="Q2574" t="str">
        <f t="shared" si="442"/>
        <v>food</v>
      </c>
      <c r="R2574" t="str">
        <f t="shared" si="443"/>
        <v>food trucks</v>
      </c>
      <c r="S2574">
        <f t="shared" si="444"/>
        <v>16</v>
      </c>
      <c r="T2574">
        <f t="shared" si="445"/>
        <v>5</v>
      </c>
      <c r="U2574">
        <f t="shared" si="446"/>
        <v>11</v>
      </c>
      <c r="V2574" s="12">
        <f t="shared" si="447"/>
        <v>42077.119409722218</v>
      </c>
      <c r="W2574" s="12">
        <f t="shared" si="448"/>
        <v>42107.119409722218</v>
      </c>
      <c r="X2574" s="17" t="str">
        <f t="shared" si="449"/>
        <v>March</v>
      </c>
      <c r="Y2574" t="str">
        <f t="shared" si="450"/>
        <v>2015</v>
      </c>
    </row>
    <row r="2575" spans="1:25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440"/>
        <v>0</v>
      </c>
      <c r="P2575" s="8" t="e">
        <f t="shared" si="441"/>
        <v>#DIV/0!</v>
      </c>
      <c r="Q2575" t="str">
        <f t="shared" si="442"/>
        <v>food</v>
      </c>
      <c r="R2575" t="str">
        <f t="shared" si="443"/>
        <v>food trucks</v>
      </c>
      <c r="S2575">
        <f t="shared" si="444"/>
        <v>16</v>
      </c>
      <c r="T2575">
        <f t="shared" si="445"/>
        <v>5</v>
      </c>
      <c r="U2575">
        <f t="shared" si="446"/>
        <v>11</v>
      </c>
      <c r="V2575" s="12">
        <f t="shared" si="447"/>
        <v>41829.592002314814</v>
      </c>
      <c r="W2575" s="12">
        <f t="shared" si="448"/>
        <v>41874.592002314814</v>
      </c>
      <c r="X2575" s="17" t="str">
        <f t="shared" si="449"/>
        <v>July</v>
      </c>
      <c r="Y2575" t="str">
        <f t="shared" si="450"/>
        <v>2014</v>
      </c>
    </row>
    <row r="2576" spans="1:25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440"/>
        <v>0</v>
      </c>
      <c r="P2576" s="8" t="e">
        <f t="shared" si="441"/>
        <v>#DIV/0!</v>
      </c>
      <c r="Q2576" t="str">
        <f t="shared" si="442"/>
        <v>food</v>
      </c>
      <c r="R2576" t="str">
        <f t="shared" si="443"/>
        <v>food trucks</v>
      </c>
      <c r="S2576">
        <f t="shared" si="444"/>
        <v>16</v>
      </c>
      <c r="T2576">
        <f t="shared" si="445"/>
        <v>5</v>
      </c>
      <c r="U2576">
        <f t="shared" si="446"/>
        <v>11</v>
      </c>
      <c r="V2576" s="12">
        <f t="shared" si="447"/>
        <v>42487.825752314813</v>
      </c>
      <c r="W2576" s="12">
        <f t="shared" si="448"/>
        <v>42508.825752314813</v>
      </c>
      <c r="X2576" s="17" t="str">
        <f t="shared" si="449"/>
        <v>April</v>
      </c>
      <c r="Y2576" t="str">
        <f t="shared" si="450"/>
        <v>2016</v>
      </c>
    </row>
    <row r="2577" spans="1:25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440"/>
        <v>0</v>
      </c>
      <c r="P2577" s="8" t="e">
        <f t="shared" si="441"/>
        <v>#DIV/0!</v>
      </c>
      <c r="Q2577" t="str">
        <f t="shared" si="442"/>
        <v>food</v>
      </c>
      <c r="R2577" t="str">
        <f t="shared" si="443"/>
        <v>food trucks</v>
      </c>
      <c r="S2577">
        <f t="shared" si="444"/>
        <v>16</v>
      </c>
      <c r="T2577">
        <f t="shared" si="445"/>
        <v>5</v>
      </c>
      <c r="U2577">
        <f t="shared" si="446"/>
        <v>11</v>
      </c>
      <c r="V2577" s="12">
        <f t="shared" si="447"/>
        <v>41986.108726851846</v>
      </c>
      <c r="W2577" s="12">
        <f t="shared" si="448"/>
        <v>42016.108726851846</v>
      </c>
      <c r="X2577" s="17" t="str">
        <f t="shared" si="449"/>
        <v>December</v>
      </c>
      <c r="Y2577" t="str">
        <f t="shared" si="450"/>
        <v>2014</v>
      </c>
    </row>
    <row r="2578" spans="1:25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440"/>
        <v>0</v>
      </c>
      <c r="P2578" s="8" t="e">
        <f t="shared" si="441"/>
        <v>#DIV/0!</v>
      </c>
      <c r="Q2578" t="str">
        <f t="shared" si="442"/>
        <v>food</v>
      </c>
      <c r="R2578" t="str">
        <f t="shared" si="443"/>
        <v>food trucks</v>
      </c>
      <c r="S2578">
        <f t="shared" si="444"/>
        <v>16</v>
      </c>
      <c r="T2578">
        <f t="shared" si="445"/>
        <v>5</v>
      </c>
      <c r="U2578">
        <f t="shared" si="446"/>
        <v>11</v>
      </c>
      <c r="V2578" s="12">
        <f t="shared" si="447"/>
        <v>42060.00980324074</v>
      </c>
      <c r="W2578" s="12">
        <f t="shared" si="448"/>
        <v>42104.968136574069</v>
      </c>
      <c r="X2578" s="17" t="str">
        <f t="shared" si="449"/>
        <v>February</v>
      </c>
      <c r="Y2578" t="str">
        <f t="shared" si="450"/>
        <v>2015</v>
      </c>
    </row>
    <row r="2579" spans="1:25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440"/>
        <v>0</v>
      </c>
      <c r="P2579" s="8" t="e">
        <f t="shared" si="441"/>
        <v>#DIV/0!</v>
      </c>
      <c r="Q2579" t="str">
        <f t="shared" si="442"/>
        <v>food</v>
      </c>
      <c r="R2579" t="str">
        <f t="shared" si="443"/>
        <v>food trucks</v>
      </c>
      <c r="S2579">
        <f t="shared" si="444"/>
        <v>16</v>
      </c>
      <c r="T2579">
        <f t="shared" si="445"/>
        <v>5</v>
      </c>
      <c r="U2579">
        <f t="shared" si="446"/>
        <v>11</v>
      </c>
      <c r="V2579" s="12">
        <f t="shared" si="447"/>
        <v>41830.820567129631</v>
      </c>
      <c r="W2579" s="12">
        <f t="shared" si="448"/>
        <v>41855.820567129631</v>
      </c>
      <c r="X2579" s="17" t="str">
        <f t="shared" si="449"/>
        <v>July</v>
      </c>
      <c r="Y2579" t="str">
        <f t="shared" si="450"/>
        <v>2014</v>
      </c>
    </row>
    <row r="2580" spans="1:25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440"/>
        <v>0</v>
      </c>
      <c r="P2580" s="8" t="e">
        <f t="shared" si="441"/>
        <v>#DIV/0!</v>
      </c>
      <c r="Q2580" t="str">
        <f t="shared" si="442"/>
        <v>food</v>
      </c>
      <c r="R2580" t="str">
        <f t="shared" si="443"/>
        <v>food trucks</v>
      </c>
      <c r="S2580">
        <f t="shared" si="444"/>
        <v>16</v>
      </c>
      <c r="T2580">
        <f t="shared" si="445"/>
        <v>5</v>
      </c>
      <c r="U2580">
        <f t="shared" si="446"/>
        <v>11</v>
      </c>
      <c r="V2580" s="12">
        <f t="shared" si="447"/>
        <v>42238.022905092599</v>
      </c>
      <c r="W2580" s="12">
        <f t="shared" si="448"/>
        <v>42286.708333333328</v>
      </c>
      <c r="X2580" s="17" t="str">
        <f t="shared" si="449"/>
        <v>August</v>
      </c>
      <c r="Y2580" t="str">
        <f t="shared" si="450"/>
        <v>2015</v>
      </c>
    </row>
    <row r="2581" spans="1:25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440"/>
        <v>0.13849999999999998</v>
      </c>
      <c r="P2581" s="8">
        <f t="shared" si="441"/>
        <v>23.083333333333332</v>
      </c>
      <c r="Q2581" t="str">
        <f t="shared" si="442"/>
        <v>food</v>
      </c>
      <c r="R2581" t="str">
        <f t="shared" si="443"/>
        <v>food trucks</v>
      </c>
      <c r="S2581">
        <f t="shared" si="444"/>
        <v>16</v>
      </c>
      <c r="T2581">
        <f t="shared" si="445"/>
        <v>5</v>
      </c>
      <c r="U2581">
        <f t="shared" si="446"/>
        <v>11</v>
      </c>
      <c r="V2581" s="12">
        <f t="shared" si="447"/>
        <v>41837.829895833333</v>
      </c>
      <c r="W2581" s="12">
        <f t="shared" si="448"/>
        <v>41897.829895833333</v>
      </c>
      <c r="X2581" s="17" t="str">
        <f t="shared" si="449"/>
        <v>July</v>
      </c>
      <c r="Y2581" t="str">
        <f t="shared" si="450"/>
        <v>2014</v>
      </c>
    </row>
    <row r="2582" spans="1:25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440"/>
        <v>0.6</v>
      </c>
      <c r="P2582" s="8">
        <f t="shared" si="441"/>
        <v>25.5</v>
      </c>
      <c r="Q2582" t="str">
        <f t="shared" si="442"/>
        <v>food</v>
      </c>
      <c r="R2582" t="str">
        <f t="shared" si="443"/>
        <v>food trucks</v>
      </c>
      <c r="S2582">
        <f t="shared" si="444"/>
        <v>16</v>
      </c>
      <c r="T2582">
        <f t="shared" si="445"/>
        <v>5</v>
      </c>
      <c r="U2582">
        <f t="shared" si="446"/>
        <v>11</v>
      </c>
      <c r="V2582" s="12">
        <f t="shared" si="447"/>
        <v>42110.326423611114</v>
      </c>
      <c r="W2582" s="12">
        <f t="shared" si="448"/>
        <v>42140.125</v>
      </c>
      <c r="X2582" s="17" t="str">
        <f t="shared" si="449"/>
        <v>April</v>
      </c>
      <c r="Y2582" t="str">
        <f t="shared" si="450"/>
        <v>2015</v>
      </c>
    </row>
    <row r="2583" spans="1:25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440"/>
        <v>10.6</v>
      </c>
      <c r="P2583" s="8">
        <f t="shared" si="441"/>
        <v>48.18181818181818</v>
      </c>
      <c r="Q2583" t="str">
        <f t="shared" si="442"/>
        <v>food</v>
      </c>
      <c r="R2583" t="str">
        <f t="shared" si="443"/>
        <v>food trucks</v>
      </c>
      <c r="S2583">
        <f t="shared" si="444"/>
        <v>16</v>
      </c>
      <c r="T2583">
        <f t="shared" si="445"/>
        <v>5</v>
      </c>
      <c r="U2583">
        <f t="shared" si="446"/>
        <v>11</v>
      </c>
      <c r="V2583" s="12">
        <f t="shared" si="447"/>
        <v>42294.628449074073</v>
      </c>
      <c r="W2583" s="12">
        <f t="shared" si="448"/>
        <v>42324.670115740737</v>
      </c>
      <c r="X2583" s="17" t="str">
        <f t="shared" si="449"/>
        <v>October</v>
      </c>
      <c r="Y2583" t="str">
        <f t="shared" si="450"/>
        <v>2015</v>
      </c>
    </row>
    <row r="2584" spans="1:25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440"/>
        <v>1.1111111111111111E-3</v>
      </c>
      <c r="P2584" s="8">
        <f t="shared" si="441"/>
        <v>1</v>
      </c>
      <c r="Q2584" t="str">
        <f t="shared" si="442"/>
        <v>food</v>
      </c>
      <c r="R2584" t="str">
        <f t="shared" si="443"/>
        <v>food trucks</v>
      </c>
      <c r="S2584">
        <f t="shared" si="444"/>
        <v>16</v>
      </c>
      <c r="T2584">
        <f t="shared" si="445"/>
        <v>5</v>
      </c>
      <c r="U2584">
        <f t="shared" si="446"/>
        <v>11</v>
      </c>
      <c r="V2584" s="12">
        <f t="shared" si="447"/>
        <v>42642.988819444443</v>
      </c>
      <c r="W2584" s="12">
        <f t="shared" si="448"/>
        <v>42672.988819444443</v>
      </c>
      <c r="X2584" s="17" t="str">
        <f t="shared" si="449"/>
        <v>September</v>
      </c>
      <c r="Y2584" t="str">
        <f t="shared" si="450"/>
        <v>2016</v>
      </c>
    </row>
    <row r="2585" spans="1:25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440"/>
        <v>0.5</v>
      </c>
      <c r="P2585" s="8">
        <f t="shared" si="441"/>
        <v>1</v>
      </c>
      <c r="Q2585" t="str">
        <f t="shared" si="442"/>
        <v>food</v>
      </c>
      <c r="R2585" t="str">
        <f t="shared" si="443"/>
        <v>food trucks</v>
      </c>
      <c r="S2585">
        <f t="shared" si="444"/>
        <v>16</v>
      </c>
      <c r="T2585">
        <f t="shared" si="445"/>
        <v>5</v>
      </c>
      <c r="U2585">
        <f t="shared" si="446"/>
        <v>11</v>
      </c>
      <c r="V2585" s="12">
        <f t="shared" si="447"/>
        <v>42019.76944444445</v>
      </c>
      <c r="W2585" s="12">
        <f t="shared" si="448"/>
        <v>42079.727777777778</v>
      </c>
      <c r="X2585" s="17" t="str">
        <f t="shared" si="449"/>
        <v>January</v>
      </c>
      <c r="Y2585" t="str">
        <f t="shared" si="450"/>
        <v>2015</v>
      </c>
    </row>
    <row r="2586" spans="1:25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440"/>
        <v>0</v>
      </c>
      <c r="P2586" s="8" t="e">
        <f t="shared" si="441"/>
        <v>#DIV/0!</v>
      </c>
      <c r="Q2586" t="str">
        <f t="shared" si="442"/>
        <v>food</v>
      </c>
      <c r="R2586" t="str">
        <f t="shared" si="443"/>
        <v>food trucks</v>
      </c>
      <c r="S2586">
        <f t="shared" si="444"/>
        <v>16</v>
      </c>
      <c r="T2586">
        <f t="shared" si="445"/>
        <v>5</v>
      </c>
      <c r="U2586">
        <f t="shared" si="446"/>
        <v>11</v>
      </c>
      <c r="V2586" s="12">
        <f t="shared" si="447"/>
        <v>42140.173252314817</v>
      </c>
      <c r="W2586" s="12">
        <f t="shared" si="448"/>
        <v>42170.173252314817</v>
      </c>
      <c r="X2586" s="17" t="str">
        <f t="shared" si="449"/>
        <v>May</v>
      </c>
      <c r="Y2586" t="str">
        <f t="shared" si="450"/>
        <v>2015</v>
      </c>
    </row>
    <row r="2587" spans="1:25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440"/>
        <v>0.16666666666666669</v>
      </c>
      <c r="P2587" s="8">
        <f t="shared" si="441"/>
        <v>50</v>
      </c>
      <c r="Q2587" t="str">
        <f t="shared" si="442"/>
        <v>food</v>
      </c>
      <c r="R2587" t="str">
        <f t="shared" si="443"/>
        <v>food trucks</v>
      </c>
      <c r="S2587">
        <f t="shared" si="444"/>
        <v>16</v>
      </c>
      <c r="T2587">
        <f t="shared" si="445"/>
        <v>5</v>
      </c>
      <c r="U2587">
        <f t="shared" si="446"/>
        <v>11</v>
      </c>
      <c r="V2587" s="12">
        <f t="shared" si="447"/>
        <v>41795.963333333333</v>
      </c>
      <c r="W2587" s="12">
        <f t="shared" si="448"/>
        <v>41825.963333333333</v>
      </c>
      <c r="X2587" s="17" t="str">
        <f t="shared" si="449"/>
        <v>June</v>
      </c>
      <c r="Y2587" t="str">
        <f t="shared" si="450"/>
        <v>2014</v>
      </c>
    </row>
    <row r="2588" spans="1:25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440"/>
        <v>0.16666666666666669</v>
      </c>
      <c r="P2588" s="8">
        <f t="shared" si="441"/>
        <v>5</v>
      </c>
      <c r="Q2588" t="str">
        <f t="shared" si="442"/>
        <v>food</v>
      </c>
      <c r="R2588" t="str">
        <f t="shared" si="443"/>
        <v>food trucks</v>
      </c>
      <c r="S2588">
        <f t="shared" si="444"/>
        <v>16</v>
      </c>
      <c r="T2588">
        <f t="shared" si="445"/>
        <v>5</v>
      </c>
      <c r="U2588">
        <f t="shared" si="446"/>
        <v>11</v>
      </c>
      <c r="V2588" s="12">
        <f t="shared" si="447"/>
        <v>42333.330277777779</v>
      </c>
      <c r="W2588" s="12">
        <f t="shared" si="448"/>
        <v>42363.330277777779</v>
      </c>
      <c r="X2588" s="17" t="str">
        <f t="shared" si="449"/>
        <v>November</v>
      </c>
      <c r="Y2588" t="str">
        <f t="shared" si="450"/>
        <v>2015</v>
      </c>
    </row>
    <row r="2589" spans="1:25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440"/>
        <v>2.4340000000000002</v>
      </c>
      <c r="P2589" s="8">
        <f t="shared" si="441"/>
        <v>202.83333333333334</v>
      </c>
      <c r="Q2589" t="str">
        <f t="shared" si="442"/>
        <v>food</v>
      </c>
      <c r="R2589" t="str">
        <f t="shared" si="443"/>
        <v>food trucks</v>
      </c>
      <c r="S2589">
        <f t="shared" si="444"/>
        <v>16</v>
      </c>
      <c r="T2589">
        <f t="shared" si="445"/>
        <v>5</v>
      </c>
      <c r="U2589">
        <f t="shared" si="446"/>
        <v>11</v>
      </c>
      <c r="V2589" s="12">
        <f t="shared" si="447"/>
        <v>42338.675381944442</v>
      </c>
      <c r="W2589" s="12">
        <f t="shared" si="448"/>
        <v>42368.675381944442</v>
      </c>
      <c r="X2589" s="17" t="str">
        <f t="shared" si="449"/>
        <v>November</v>
      </c>
      <c r="Y2589" t="str">
        <f t="shared" si="450"/>
        <v>2015</v>
      </c>
    </row>
    <row r="2590" spans="1:25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440"/>
        <v>3.8833333333333329</v>
      </c>
      <c r="P2590" s="8">
        <f t="shared" si="441"/>
        <v>29.125</v>
      </c>
      <c r="Q2590" t="str">
        <f t="shared" si="442"/>
        <v>food</v>
      </c>
      <c r="R2590" t="str">
        <f t="shared" si="443"/>
        <v>food trucks</v>
      </c>
      <c r="S2590">
        <f t="shared" si="444"/>
        <v>16</v>
      </c>
      <c r="T2590">
        <f t="shared" si="445"/>
        <v>5</v>
      </c>
      <c r="U2590">
        <f t="shared" si="446"/>
        <v>11</v>
      </c>
      <c r="V2590" s="12">
        <f t="shared" si="447"/>
        <v>42042.676226851851</v>
      </c>
      <c r="W2590" s="12">
        <f t="shared" si="448"/>
        <v>42094.551388888889</v>
      </c>
      <c r="X2590" s="17" t="str">
        <f t="shared" si="449"/>
        <v>February</v>
      </c>
      <c r="Y2590" t="str">
        <f t="shared" si="450"/>
        <v>2015</v>
      </c>
    </row>
    <row r="2591" spans="1:25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440"/>
        <v>0.01</v>
      </c>
      <c r="P2591" s="8">
        <f t="shared" si="441"/>
        <v>5</v>
      </c>
      <c r="Q2591" t="str">
        <f t="shared" si="442"/>
        <v>food</v>
      </c>
      <c r="R2591" t="str">
        <f t="shared" si="443"/>
        <v>food trucks</v>
      </c>
      <c r="S2591">
        <f t="shared" si="444"/>
        <v>16</v>
      </c>
      <c r="T2591">
        <f t="shared" si="445"/>
        <v>5</v>
      </c>
      <c r="U2591">
        <f t="shared" si="446"/>
        <v>11</v>
      </c>
      <c r="V2591" s="12">
        <f t="shared" si="447"/>
        <v>42422.536192129628</v>
      </c>
      <c r="W2591" s="12">
        <f t="shared" si="448"/>
        <v>42452.494525462964</v>
      </c>
      <c r="X2591" s="17" t="str">
        <f t="shared" si="449"/>
        <v>February</v>
      </c>
      <c r="Y2591" t="str">
        <f t="shared" si="450"/>
        <v>2016</v>
      </c>
    </row>
    <row r="2592" spans="1:25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440"/>
        <v>0</v>
      </c>
      <c r="P2592" s="8" t="e">
        <f t="shared" si="441"/>
        <v>#DIV/0!</v>
      </c>
      <c r="Q2592" t="str">
        <f t="shared" si="442"/>
        <v>food</v>
      </c>
      <c r="R2592" t="str">
        <f t="shared" si="443"/>
        <v>food trucks</v>
      </c>
      <c r="S2592">
        <f t="shared" si="444"/>
        <v>16</v>
      </c>
      <c r="T2592">
        <f t="shared" si="445"/>
        <v>5</v>
      </c>
      <c r="U2592">
        <f t="shared" si="446"/>
        <v>11</v>
      </c>
      <c r="V2592" s="12">
        <f t="shared" si="447"/>
        <v>42388.589085648149</v>
      </c>
      <c r="W2592" s="12">
        <f t="shared" si="448"/>
        <v>42395.589085648149</v>
      </c>
      <c r="X2592" s="17" t="str">
        <f t="shared" si="449"/>
        <v>January</v>
      </c>
      <c r="Y2592" t="str">
        <f t="shared" si="450"/>
        <v>2016</v>
      </c>
    </row>
    <row r="2593" spans="1:25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440"/>
        <v>1.7333333333333332</v>
      </c>
      <c r="P2593" s="8">
        <f t="shared" si="441"/>
        <v>13</v>
      </c>
      <c r="Q2593" t="str">
        <f t="shared" si="442"/>
        <v>food</v>
      </c>
      <c r="R2593" t="str">
        <f t="shared" si="443"/>
        <v>food trucks</v>
      </c>
      <c r="S2593">
        <f t="shared" si="444"/>
        <v>16</v>
      </c>
      <c r="T2593">
        <f t="shared" si="445"/>
        <v>5</v>
      </c>
      <c r="U2593">
        <f t="shared" si="446"/>
        <v>11</v>
      </c>
      <c r="V2593" s="12">
        <f t="shared" si="447"/>
        <v>42382.906527777777</v>
      </c>
      <c r="W2593" s="12">
        <f t="shared" si="448"/>
        <v>42442.864861111113</v>
      </c>
      <c r="X2593" s="17" t="str">
        <f t="shared" si="449"/>
        <v>January</v>
      </c>
      <c r="Y2593" t="str">
        <f t="shared" si="450"/>
        <v>2016</v>
      </c>
    </row>
    <row r="2594" spans="1:25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440"/>
        <v>0.16666666666666669</v>
      </c>
      <c r="P2594" s="8">
        <f t="shared" si="441"/>
        <v>50</v>
      </c>
      <c r="Q2594" t="str">
        <f t="shared" si="442"/>
        <v>food</v>
      </c>
      <c r="R2594" t="str">
        <f t="shared" si="443"/>
        <v>food trucks</v>
      </c>
      <c r="S2594">
        <f t="shared" si="444"/>
        <v>16</v>
      </c>
      <c r="T2594">
        <f t="shared" si="445"/>
        <v>5</v>
      </c>
      <c r="U2594">
        <f t="shared" si="446"/>
        <v>11</v>
      </c>
      <c r="V2594" s="12">
        <f t="shared" si="447"/>
        <v>41887.801168981481</v>
      </c>
      <c r="W2594" s="12">
        <f t="shared" si="448"/>
        <v>41917.801168981481</v>
      </c>
      <c r="X2594" s="17" t="str">
        <f t="shared" si="449"/>
        <v>September</v>
      </c>
      <c r="Y2594" t="str">
        <f t="shared" si="450"/>
        <v>2014</v>
      </c>
    </row>
    <row r="2595" spans="1:25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440"/>
        <v>0</v>
      </c>
      <c r="P2595" s="8" t="e">
        <f t="shared" si="441"/>
        <v>#DIV/0!</v>
      </c>
      <c r="Q2595" t="str">
        <f t="shared" si="442"/>
        <v>food</v>
      </c>
      <c r="R2595" t="str">
        <f t="shared" si="443"/>
        <v>food trucks</v>
      </c>
      <c r="S2595">
        <f t="shared" si="444"/>
        <v>16</v>
      </c>
      <c r="T2595">
        <f t="shared" si="445"/>
        <v>5</v>
      </c>
      <c r="U2595">
        <f t="shared" si="446"/>
        <v>11</v>
      </c>
      <c r="V2595" s="12">
        <f t="shared" si="447"/>
        <v>42089.84520833334</v>
      </c>
      <c r="W2595" s="12">
        <f t="shared" si="448"/>
        <v>42119.84520833334</v>
      </c>
      <c r="X2595" s="17" t="str">
        <f t="shared" si="449"/>
        <v>March</v>
      </c>
      <c r="Y2595" t="str">
        <f t="shared" si="450"/>
        <v>2015</v>
      </c>
    </row>
    <row r="2596" spans="1:25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440"/>
        <v>1.25E-3</v>
      </c>
      <c r="P2596" s="8">
        <f t="shared" si="441"/>
        <v>1</v>
      </c>
      <c r="Q2596" t="str">
        <f t="shared" si="442"/>
        <v>food</v>
      </c>
      <c r="R2596" t="str">
        <f t="shared" si="443"/>
        <v>food trucks</v>
      </c>
      <c r="S2596">
        <f t="shared" si="444"/>
        <v>16</v>
      </c>
      <c r="T2596">
        <f t="shared" si="445"/>
        <v>5</v>
      </c>
      <c r="U2596">
        <f t="shared" si="446"/>
        <v>11</v>
      </c>
      <c r="V2596" s="12">
        <f t="shared" si="447"/>
        <v>41828.967916666668</v>
      </c>
      <c r="W2596" s="12">
        <f t="shared" si="448"/>
        <v>41858.967916666668</v>
      </c>
      <c r="X2596" s="17" t="str">
        <f t="shared" si="449"/>
        <v>July</v>
      </c>
      <c r="Y2596" t="str">
        <f t="shared" si="450"/>
        <v>2014</v>
      </c>
    </row>
    <row r="2597" spans="1:25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440"/>
        <v>12.166666666666668</v>
      </c>
      <c r="P2597" s="8">
        <f t="shared" si="441"/>
        <v>96.05263157894737</v>
      </c>
      <c r="Q2597" t="str">
        <f t="shared" si="442"/>
        <v>food</v>
      </c>
      <c r="R2597" t="str">
        <f t="shared" si="443"/>
        <v>food trucks</v>
      </c>
      <c r="S2597">
        <f t="shared" si="444"/>
        <v>16</v>
      </c>
      <c r="T2597">
        <f t="shared" si="445"/>
        <v>5</v>
      </c>
      <c r="U2597">
        <f t="shared" si="446"/>
        <v>11</v>
      </c>
      <c r="V2597" s="12">
        <f t="shared" si="447"/>
        <v>42760.244212962964</v>
      </c>
      <c r="W2597" s="12">
        <f t="shared" si="448"/>
        <v>42790.244212962964</v>
      </c>
      <c r="X2597" s="17" t="str">
        <f t="shared" si="449"/>
        <v>January</v>
      </c>
      <c r="Y2597" t="str">
        <f t="shared" si="450"/>
        <v>2017</v>
      </c>
    </row>
    <row r="2598" spans="1:25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440"/>
        <v>23.588571428571427</v>
      </c>
      <c r="P2598" s="8">
        <f t="shared" si="441"/>
        <v>305.77777777777777</v>
      </c>
      <c r="Q2598" t="str">
        <f t="shared" si="442"/>
        <v>food</v>
      </c>
      <c r="R2598" t="str">
        <f t="shared" si="443"/>
        <v>food trucks</v>
      </c>
      <c r="S2598">
        <f t="shared" si="444"/>
        <v>16</v>
      </c>
      <c r="T2598">
        <f t="shared" si="445"/>
        <v>5</v>
      </c>
      <c r="U2598">
        <f t="shared" si="446"/>
        <v>11</v>
      </c>
      <c r="V2598" s="12">
        <f t="shared" si="447"/>
        <v>41828.664456018516</v>
      </c>
      <c r="W2598" s="12">
        <f t="shared" si="448"/>
        <v>41858.664456018516</v>
      </c>
      <c r="X2598" s="17" t="str">
        <f t="shared" si="449"/>
        <v>July</v>
      </c>
      <c r="Y2598" t="str">
        <f t="shared" si="450"/>
        <v>2014</v>
      </c>
    </row>
    <row r="2599" spans="1:25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440"/>
        <v>5.6666666666666661</v>
      </c>
      <c r="P2599" s="8">
        <f t="shared" si="441"/>
        <v>12.142857142857142</v>
      </c>
      <c r="Q2599" t="str">
        <f t="shared" si="442"/>
        <v>food</v>
      </c>
      <c r="R2599" t="str">
        <f t="shared" si="443"/>
        <v>food trucks</v>
      </c>
      <c r="S2599">
        <f t="shared" si="444"/>
        <v>16</v>
      </c>
      <c r="T2599">
        <f t="shared" si="445"/>
        <v>5</v>
      </c>
      <c r="U2599">
        <f t="shared" si="446"/>
        <v>11</v>
      </c>
      <c r="V2599" s="12">
        <f t="shared" si="447"/>
        <v>42510.341631944444</v>
      </c>
      <c r="W2599" s="12">
        <f t="shared" si="448"/>
        <v>42540.341631944444</v>
      </c>
      <c r="X2599" s="17" t="str">
        <f t="shared" si="449"/>
        <v>May</v>
      </c>
      <c r="Y2599" t="str">
        <f t="shared" si="450"/>
        <v>2016</v>
      </c>
    </row>
    <row r="2600" spans="1:25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440"/>
        <v>39</v>
      </c>
      <c r="P2600" s="8">
        <f t="shared" si="441"/>
        <v>83.571428571428569</v>
      </c>
      <c r="Q2600" t="str">
        <f t="shared" si="442"/>
        <v>food</v>
      </c>
      <c r="R2600" t="str">
        <f t="shared" si="443"/>
        <v>food trucks</v>
      </c>
      <c r="S2600">
        <f t="shared" si="444"/>
        <v>16</v>
      </c>
      <c r="T2600">
        <f t="shared" si="445"/>
        <v>5</v>
      </c>
      <c r="U2600">
        <f t="shared" si="446"/>
        <v>11</v>
      </c>
      <c r="V2600" s="12">
        <f t="shared" si="447"/>
        <v>42240.840289351851</v>
      </c>
      <c r="W2600" s="12">
        <f t="shared" si="448"/>
        <v>42270.840289351851</v>
      </c>
      <c r="X2600" s="17" t="str">
        <f t="shared" si="449"/>
        <v>August</v>
      </c>
      <c r="Y2600" t="str">
        <f t="shared" si="450"/>
        <v>2015</v>
      </c>
    </row>
    <row r="2601" spans="1:25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440"/>
        <v>0.99546510341776351</v>
      </c>
      <c r="P2601" s="8">
        <f t="shared" si="441"/>
        <v>18</v>
      </c>
      <c r="Q2601" t="str">
        <f t="shared" si="442"/>
        <v>food</v>
      </c>
      <c r="R2601" t="str">
        <f t="shared" si="443"/>
        <v>food trucks</v>
      </c>
      <c r="S2601">
        <f t="shared" si="444"/>
        <v>16</v>
      </c>
      <c r="T2601">
        <f t="shared" si="445"/>
        <v>5</v>
      </c>
      <c r="U2601">
        <f t="shared" si="446"/>
        <v>11</v>
      </c>
      <c r="V2601" s="12">
        <f t="shared" si="447"/>
        <v>41809.754016203704</v>
      </c>
      <c r="W2601" s="12">
        <f t="shared" si="448"/>
        <v>41854.754016203704</v>
      </c>
      <c r="X2601" s="17" t="str">
        <f t="shared" si="449"/>
        <v>June</v>
      </c>
      <c r="Y2601" t="str">
        <f t="shared" si="450"/>
        <v>2014</v>
      </c>
    </row>
    <row r="2602" spans="1:25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440"/>
        <v>6.9320000000000004</v>
      </c>
      <c r="P2602" s="8">
        <f t="shared" si="441"/>
        <v>115.53333333333333</v>
      </c>
      <c r="Q2602" t="str">
        <f t="shared" si="442"/>
        <v>food</v>
      </c>
      <c r="R2602" t="str">
        <f t="shared" si="443"/>
        <v>food trucks</v>
      </c>
      <c r="S2602">
        <f t="shared" si="444"/>
        <v>16</v>
      </c>
      <c r="T2602">
        <f t="shared" si="445"/>
        <v>5</v>
      </c>
      <c r="U2602">
        <f t="shared" si="446"/>
        <v>11</v>
      </c>
      <c r="V2602" s="12">
        <f t="shared" si="447"/>
        <v>42394.900462962964</v>
      </c>
      <c r="W2602" s="12">
        <f t="shared" si="448"/>
        <v>42454.858796296292</v>
      </c>
      <c r="X2602" s="17" t="str">
        <f t="shared" si="449"/>
        <v>January</v>
      </c>
      <c r="Y2602" t="str">
        <f t="shared" si="450"/>
        <v>2016</v>
      </c>
    </row>
    <row r="2603" spans="1:25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440"/>
        <v>661.4</v>
      </c>
      <c r="P2603" s="8">
        <f t="shared" si="441"/>
        <v>21.900662251655628</v>
      </c>
      <c r="Q2603" t="str">
        <f t="shared" si="442"/>
        <v>technology</v>
      </c>
      <c r="R2603" t="str">
        <f t="shared" si="443"/>
        <v>space exploration</v>
      </c>
      <c r="S2603">
        <f t="shared" si="444"/>
        <v>28</v>
      </c>
      <c r="T2603">
        <f t="shared" si="445"/>
        <v>11</v>
      </c>
      <c r="U2603">
        <f t="shared" si="446"/>
        <v>17</v>
      </c>
      <c r="V2603" s="12">
        <f t="shared" si="447"/>
        <v>41150.902187499996</v>
      </c>
      <c r="W2603" s="12">
        <f t="shared" si="448"/>
        <v>41165.165972222225</v>
      </c>
      <c r="X2603" s="17" t="str">
        <f t="shared" si="449"/>
        <v>August</v>
      </c>
      <c r="Y2603" t="str">
        <f t="shared" si="450"/>
        <v>2012</v>
      </c>
    </row>
    <row r="2604" spans="1:25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440"/>
        <v>326.0916666666667</v>
      </c>
      <c r="P2604" s="8">
        <f t="shared" si="441"/>
        <v>80.022494887525568</v>
      </c>
      <c r="Q2604" t="str">
        <f t="shared" si="442"/>
        <v>technology</v>
      </c>
      <c r="R2604" t="str">
        <f t="shared" si="443"/>
        <v>space exploration</v>
      </c>
      <c r="S2604">
        <f t="shared" si="444"/>
        <v>28</v>
      </c>
      <c r="T2604">
        <f t="shared" si="445"/>
        <v>11</v>
      </c>
      <c r="U2604">
        <f t="shared" si="446"/>
        <v>17</v>
      </c>
      <c r="V2604" s="12">
        <f t="shared" si="447"/>
        <v>41915.747314814813</v>
      </c>
      <c r="W2604" s="12">
        <f t="shared" si="448"/>
        <v>41955.888888888891</v>
      </c>
      <c r="X2604" s="17" t="str">
        <f t="shared" si="449"/>
        <v>October</v>
      </c>
      <c r="Y2604" t="str">
        <f t="shared" si="450"/>
        <v>2014</v>
      </c>
    </row>
    <row r="2605" spans="1:25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440"/>
        <v>101.48571428571429</v>
      </c>
      <c r="P2605" s="8">
        <f t="shared" si="441"/>
        <v>35.520000000000003</v>
      </c>
      <c r="Q2605" t="str">
        <f t="shared" si="442"/>
        <v>technology</v>
      </c>
      <c r="R2605" t="str">
        <f t="shared" si="443"/>
        <v>space exploration</v>
      </c>
      <c r="S2605">
        <f t="shared" si="444"/>
        <v>28</v>
      </c>
      <c r="T2605">
        <f t="shared" si="445"/>
        <v>11</v>
      </c>
      <c r="U2605">
        <f t="shared" si="446"/>
        <v>17</v>
      </c>
      <c r="V2605" s="12">
        <f t="shared" si="447"/>
        <v>41617.912662037037</v>
      </c>
      <c r="W2605" s="12">
        <f t="shared" si="448"/>
        <v>41631.912662037037</v>
      </c>
      <c r="X2605" s="17" t="str">
        <f t="shared" si="449"/>
        <v>December</v>
      </c>
      <c r="Y2605" t="str">
        <f t="shared" si="450"/>
        <v>2013</v>
      </c>
    </row>
    <row r="2606" spans="1:25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440"/>
        <v>104.21799999999999</v>
      </c>
      <c r="P2606" s="8">
        <f t="shared" si="441"/>
        <v>64.933333333333323</v>
      </c>
      <c r="Q2606" t="str">
        <f t="shared" si="442"/>
        <v>technology</v>
      </c>
      <c r="R2606" t="str">
        <f t="shared" si="443"/>
        <v>space exploration</v>
      </c>
      <c r="S2606">
        <f t="shared" si="444"/>
        <v>28</v>
      </c>
      <c r="T2606">
        <f t="shared" si="445"/>
        <v>11</v>
      </c>
      <c r="U2606">
        <f t="shared" si="446"/>
        <v>17</v>
      </c>
      <c r="V2606" s="12">
        <f t="shared" si="447"/>
        <v>40998.051192129627</v>
      </c>
      <c r="W2606" s="12">
        <f t="shared" si="448"/>
        <v>41028.051192129627</v>
      </c>
      <c r="X2606" s="17" t="str">
        <f t="shared" si="449"/>
        <v>March</v>
      </c>
      <c r="Y2606" t="str">
        <f t="shared" si="450"/>
        <v>2012</v>
      </c>
    </row>
    <row r="2607" spans="1:25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440"/>
        <v>107.42157000000002</v>
      </c>
      <c r="P2607" s="8">
        <f t="shared" si="441"/>
        <v>60.965703745743475</v>
      </c>
      <c r="Q2607" t="str">
        <f t="shared" si="442"/>
        <v>technology</v>
      </c>
      <c r="R2607" t="str">
        <f t="shared" si="443"/>
        <v>space exploration</v>
      </c>
      <c r="S2607">
        <f t="shared" si="444"/>
        <v>28</v>
      </c>
      <c r="T2607">
        <f t="shared" si="445"/>
        <v>11</v>
      </c>
      <c r="U2607">
        <f t="shared" si="446"/>
        <v>17</v>
      </c>
      <c r="V2607" s="12">
        <f t="shared" si="447"/>
        <v>42508.541550925926</v>
      </c>
      <c r="W2607" s="12">
        <f t="shared" si="448"/>
        <v>42538.541550925926</v>
      </c>
      <c r="X2607" s="17" t="str">
        <f t="shared" si="449"/>
        <v>May</v>
      </c>
      <c r="Y2607" t="str">
        <f t="shared" si="450"/>
        <v>2016</v>
      </c>
    </row>
    <row r="2608" spans="1:25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440"/>
        <v>110.05454545454545</v>
      </c>
      <c r="P2608" s="8">
        <f t="shared" si="441"/>
        <v>31.444155844155844</v>
      </c>
      <c r="Q2608" t="str">
        <f t="shared" si="442"/>
        <v>technology</v>
      </c>
      <c r="R2608" t="str">
        <f t="shared" si="443"/>
        <v>space exploration</v>
      </c>
      <c r="S2608">
        <f t="shared" si="444"/>
        <v>28</v>
      </c>
      <c r="T2608">
        <f t="shared" si="445"/>
        <v>11</v>
      </c>
      <c r="U2608">
        <f t="shared" si="446"/>
        <v>17</v>
      </c>
      <c r="V2608" s="12">
        <f t="shared" si="447"/>
        <v>41726.712754629632</v>
      </c>
      <c r="W2608" s="12">
        <f t="shared" si="448"/>
        <v>41758.712754629632</v>
      </c>
      <c r="X2608" s="17" t="str">
        <f t="shared" si="449"/>
        <v>March</v>
      </c>
      <c r="Y2608" t="str">
        <f t="shared" si="450"/>
        <v>2014</v>
      </c>
    </row>
    <row r="2609" spans="1:25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440"/>
        <v>407.7</v>
      </c>
      <c r="P2609" s="8">
        <f t="shared" si="441"/>
        <v>81.949748743718587</v>
      </c>
      <c r="Q2609" t="str">
        <f t="shared" si="442"/>
        <v>technology</v>
      </c>
      <c r="R2609" t="str">
        <f t="shared" si="443"/>
        <v>space exploration</v>
      </c>
      <c r="S2609">
        <f t="shared" si="444"/>
        <v>28</v>
      </c>
      <c r="T2609">
        <f t="shared" si="445"/>
        <v>11</v>
      </c>
      <c r="U2609">
        <f t="shared" si="446"/>
        <v>17</v>
      </c>
      <c r="V2609" s="12">
        <f t="shared" si="447"/>
        <v>42184.874675925923</v>
      </c>
      <c r="W2609" s="12">
        <f t="shared" si="448"/>
        <v>42228.083333333328</v>
      </c>
      <c r="X2609" s="17" t="str">
        <f t="shared" si="449"/>
        <v>June</v>
      </c>
      <c r="Y2609" t="str">
        <f t="shared" si="450"/>
        <v>2015</v>
      </c>
    </row>
    <row r="2610" spans="1:25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440"/>
        <v>223.92500000000001</v>
      </c>
      <c r="P2610" s="8">
        <f t="shared" si="441"/>
        <v>58.92763157894737</v>
      </c>
      <c r="Q2610" t="str">
        <f t="shared" si="442"/>
        <v>technology</v>
      </c>
      <c r="R2610" t="str">
        <f t="shared" si="443"/>
        <v>space exploration</v>
      </c>
      <c r="S2610">
        <f t="shared" si="444"/>
        <v>28</v>
      </c>
      <c r="T2610">
        <f t="shared" si="445"/>
        <v>11</v>
      </c>
      <c r="U2610">
        <f t="shared" si="446"/>
        <v>17</v>
      </c>
      <c r="V2610" s="12">
        <f t="shared" si="447"/>
        <v>42767.801712962959</v>
      </c>
      <c r="W2610" s="12">
        <f t="shared" si="448"/>
        <v>42809</v>
      </c>
      <c r="X2610" s="17" t="str">
        <f t="shared" si="449"/>
        <v>February</v>
      </c>
      <c r="Y2610" t="str">
        <f t="shared" si="450"/>
        <v>2017</v>
      </c>
    </row>
    <row r="2611" spans="1:25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440"/>
        <v>303.80111428571428</v>
      </c>
      <c r="P2611" s="8">
        <f t="shared" si="441"/>
        <v>157.29347633136095</v>
      </c>
      <c r="Q2611" t="str">
        <f t="shared" si="442"/>
        <v>technology</v>
      </c>
      <c r="R2611" t="str">
        <f t="shared" si="443"/>
        <v>space exploration</v>
      </c>
      <c r="S2611">
        <f t="shared" si="444"/>
        <v>28</v>
      </c>
      <c r="T2611">
        <f t="shared" si="445"/>
        <v>11</v>
      </c>
      <c r="U2611">
        <f t="shared" si="446"/>
        <v>17</v>
      </c>
      <c r="V2611" s="12">
        <f t="shared" si="447"/>
        <v>41075.237858796296</v>
      </c>
      <c r="W2611" s="12">
        <f t="shared" si="448"/>
        <v>41105.237858796296</v>
      </c>
      <c r="X2611" s="17" t="str">
        <f t="shared" si="449"/>
        <v>June</v>
      </c>
      <c r="Y2611" t="str">
        <f t="shared" si="450"/>
        <v>2012</v>
      </c>
    </row>
    <row r="2612" spans="1:25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440"/>
        <v>141.3251043268175</v>
      </c>
      <c r="P2612" s="8">
        <f t="shared" si="441"/>
        <v>55.758509532062391</v>
      </c>
      <c r="Q2612" t="str">
        <f t="shared" si="442"/>
        <v>technology</v>
      </c>
      <c r="R2612" t="str">
        <f t="shared" si="443"/>
        <v>space exploration</v>
      </c>
      <c r="S2612">
        <f t="shared" si="444"/>
        <v>28</v>
      </c>
      <c r="T2612">
        <f t="shared" si="445"/>
        <v>11</v>
      </c>
      <c r="U2612">
        <f t="shared" si="446"/>
        <v>17</v>
      </c>
      <c r="V2612" s="12">
        <f t="shared" si="447"/>
        <v>42564.881076388891</v>
      </c>
      <c r="W2612" s="12">
        <f t="shared" si="448"/>
        <v>42604.290972222225</v>
      </c>
      <c r="X2612" s="17" t="str">
        <f t="shared" si="449"/>
        <v>July</v>
      </c>
      <c r="Y2612" t="str">
        <f t="shared" si="450"/>
        <v>2016</v>
      </c>
    </row>
    <row r="2613" spans="1:25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440"/>
        <v>2790.6363636363635</v>
      </c>
      <c r="P2613" s="8">
        <f t="shared" si="441"/>
        <v>83.802893802893806</v>
      </c>
      <c r="Q2613" t="str">
        <f t="shared" si="442"/>
        <v>technology</v>
      </c>
      <c r="R2613" t="str">
        <f t="shared" si="443"/>
        <v>space exploration</v>
      </c>
      <c r="S2613">
        <f t="shared" si="444"/>
        <v>28</v>
      </c>
      <c r="T2613">
        <f t="shared" si="445"/>
        <v>11</v>
      </c>
      <c r="U2613">
        <f t="shared" si="446"/>
        <v>17</v>
      </c>
      <c r="V2613" s="12">
        <f t="shared" si="447"/>
        <v>42704.335810185185</v>
      </c>
      <c r="W2613" s="12">
        <f t="shared" si="448"/>
        <v>42737.957638888889</v>
      </c>
      <c r="X2613" s="17" t="str">
        <f t="shared" si="449"/>
        <v>November</v>
      </c>
      <c r="Y2613" t="str">
        <f t="shared" si="450"/>
        <v>2016</v>
      </c>
    </row>
    <row r="2614" spans="1:25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440"/>
        <v>171.76130000000001</v>
      </c>
      <c r="P2614" s="8">
        <f t="shared" si="441"/>
        <v>58.422210884353746</v>
      </c>
      <c r="Q2614" t="str">
        <f t="shared" si="442"/>
        <v>technology</v>
      </c>
      <c r="R2614" t="str">
        <f t="shared" si="443"/>
        <v>space exploration</v>
      </c>
      <c r="S2614">
        <f t="shared" si="444"/>
        <v>28</v>
      </c>
      <c r="T2614">
        <f t="shared" si="445"/>
        <v>11</v>
      </c>
      <c r="U2614">
        <f t="shared" si="446"/>
        <v>17</v>
      </c>
      <c r="V2614" s="12">
        <f t="shared" si="447"/>
        <v>41982.143171296295</v>
      </c>
      <c r="W2614" s="12">
        <f t="shared" si="448"/>
        <v>42013.143171296295</v>
      </c>
      <c r="X2614" s="17" t="str">
        <f t="shared" si="449"/>
        <v>December</v>
      </c>
      <c r="Y2614" t="str">
        <f t="shared" si="450"/>
        <v>2014</v>
      </c>
    </row>
    <row r="2615" spans="1:25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440"/>
        <v>101.01333333333334</v>
      </c>
      <c r="P2615" s="8">
        <f t="shared" si="441"/>
        <v>270.57142857142856</v>
      </c>
      <c r="Q2615" t="str">
        <f t="shared" si="442"/>
        <v>technology</v>
      </c>
      <c r="R2615" t="str">
        <f t="shared" si="443"/>
        <v>space exploration</v>
      </c>
      <c r="S2615">
        <f t="shared" si="444"/>
        <v>28</v>
      </c>
      <c r="T2615">
        <f t="shared" si="445"/>
        <v>11</v>
      </c>
      <c r="U2615">
        <f t="shared" si="446"/>
        <v>17</v>
      </c>
      <c r="V2615" s="12">
        <f t="shared" si="447"/>
        <v>41143.81821759259</v>
      </c>
      <c r="W2615" s="12">
        <f t="shared" si="448"/>
        <v>41173.81821759259</v>
      </c>
      <c r="X2615" s="17" t="str">
        <f t="shared" si="449"/>
        <v>August</v>
      </c>
      <c r="Y2615" t="str">
        <f t="shared" si="450"/>
        <v>2012</v>
      </c>
    </row>
    <row r="2616" spans="1:25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440"/>
        <v>102</v>
      </c>
      <c r="P2616" s="8">
        <f t="shared" si="441"/>
        <v>107.1</v>
      </c>
      <c r="Q2616" t="str">
        <f t="shared" si="442"/>
        <v>technology</v>
      </c>
      <c r="R2616" t="str">
        <f t="shared" si="443"/>
        <v>space exploration</v>
      </c>
      <c r="S2616">
        <f t="shared" si="444"/>
        <v>28</v>
      </c>
      <c r="T2616">
        <f t="shared" si="445"/>
        <v>11</v>
      </c>
      <c r="U2616">
        <f t="shared" si="446"/>
        <v>17</v>
      </c>
      <c r="V2616" s="12">
        <f t="shared" si="447"/>
        <v>41730.708472222221</v>
      </c>
      <c r="W2616" s="12">
        <f t="shared" si="448"/>
        <v>41759.208333333336</v>
      </c>
      <c r="X2616" s="17" t="str">
        <f t="shared" si="449"/>
        <v>April</v>
      </c>
      <c r="Y2616" t="str">
        <f t="shared" si="450"/>
        <v>2014</v>
      </c>
    </row>
    <row r="2617" spans="1:25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440"/>
        <v>169.76511744127936</v>
      </c>
      <c r="P2617" s="8">
        <f t="shared" si="441"/>
        <v>47.180555555555557</v>
      </c>
      <c r="Q2617" t="str">
        <f t="shared" si="442"/>
        <v>technology</v>
      </c>
      <c r="R2617" t="str">
        <f t="shared" si="443"/>
        <v>space exploration</v>
      </c>
      <c r="S2617">
        <f t="shared" si="444"/>
        <v>28</v>
      </c>
      <c r="T2617">
        <f t="shared" si="445"/>
        <v>11</v>
      </c>
      <c r="U2617">
        <f t="shared" si="446"/>
        <v>17</v>
      </c>
      <c r="V2617" s="12">
        <f t="shared" si="447"/>
        <v>42453.49726851852</v>
      </c>
      <c r="W2617" s="12">
        <f t="shared" si="448"/>
        <v>42490.5</v>
      </c>
      <c r="X2617" s="17" t="str">
        <f t="shared" si="449"/>
        <v>March</v>
      </c>
      <c r="Y2617" t="str">
        <f t="shared" si="450"/>
        <v>2016</v>
      </c>
    </row>
    <row r="2618" spans="1:25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440"/>
        <v>114.53400000000001</v>
      </c>
      <c r="P2618" s="8">
        <f t="shared" si="441"/>
        <v>120.30882352941177</v>
      </c>
      <c r="Q2618" t="str">
        <f t="shared" si="442"/>
        <v>technology</v>
      </c>
      <c r="R2618" t="str">
        <f t="shared" si="443"/>
        <v>space exploration</v>
      </c>
      <c r="S2618">
        <f t="shared" si="444"/>
        <v>28</v>
      </c>
      <c r="T2618">
        <f t="shared" si="445"/>
        <v>11</v>
      </c>
      <c r="U2618">
        <f t="shared" si="446"/>
        <v>17</v>
      </c>
      <c r="V2618" s="12">
        <f t="shared" si="447"/>
        <v>42211.99454861111</v>
      </c>
      <c r="W2618" s="12">
        <f t="shared" si="448"/>
        <v>42241.99454861111</v>
      </c>
      <c r="X2618" s="17" t="str">
        <f t="shared" si="449"/>
        <v>July</v>
      </c>
      <c r="Y2618" t="str">
        <f t="shared" si="450"/>
        <v>2015</v>
      </c>
    </row>
    <row r="2619" spans="1:25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440"/>
        <v>877.6</v>
      </c>
      <c r="P2619" s="8">
        <f t="shared" si="441"/>
        <v>27.59748427672956</v>
      </c>
      <c r="Q2619" t="str">
        <f t="shared" si="442"/>
        <v>technology</v>
      </c>
      <c r="R2619" t="str">
        <f t="shared" si="443"/>
        <v>space exploration</v>
      </c>
      <c r="S2619">
        <f t="shared" si="444"/>
        <v>28</v>
      </c>
      <c r="T2619">
        <f t="shared" si="445"/>
        <v>11</v>
      </c>
      <c r="U2619">
        <f t="shared" si="446"/>
        <v>17</v>
      </c>
      <c r="V2619" s="12">
        <f t="shared" si="447"/>
        <v>41902.874432870369</v>
      </c>
      <c r="W2619" s="12">
        <f t="shared" si="448"/>
        <v>41932.874432870369</v>
      </c>
      <c r="X2619" s="17" t="str">
        <f t="shared" si="449"/>
        <v>September</v>
      </c>
      <c r="Y2619" t="str">
        <f t="shared" si="450"/>
        <v>2014</v>
      </c>
    </row>
    <row r="2620" spans="1:25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440"/>
        <v>105.38666666666667</v>
      </c>
      <c r="P2620" s="8">
        <f t="shared" si="441"/>
        <v>205.2987012987013</v>
      </c>
      <c r="Q2620" t="str">
        <f t="shared" si="442"/>
        <v>technology</v>
      </c>
      <c r="R2620" t="str">
        <f t="shared" si="443"/>
        <v>space exploration</v>
      </c>
      <c r="S2620">
        <f t="shared" si="444"/>
        <v>28</v>
      </c>
      <c r="T2620">
        <f t="shared" si="445"/>
        <v>11</v>
      </c>
      <c r="U2620">
        <f t="shared" si="446"/>
        <v>17</v>
      </c>
      <c r="V2620" s="12">
        <f t="shared" si="447"/>
        <v>42279.792372685188</v>
      </c>
      <c r="W2620" s="12">
        <f t="shared" si="448"/>
        <v>42339.834039351852</v>
      </c>
      <c r="X2620" s="17" t="str">
        <f t="shared" si="449"/>
        <v>October</v>
      </c>
      <c r="Y2620" t="str">
        <f t="shared" si="450"/>
        <v>2015</v>
      </c>
    </row>
    <row r="2621" spans="1:25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440"/>
        <v>188.39999999999998</v>
      </c>
      <c r="P2621" s="8">
        <f t="shared" si="441"/>
        <v>35.547169811320757</v>
      </c>
      <c r="Q2621" t="str">
        <f t="shared" si="442"/>
        <v>technology</v>
      </c>
      <c r="R2621" t="str">
        <f t="shared" si="443"/>
        <v>space exploration</v>
      </c>
      <c r="S2621">
        <f t="shared" si="444"/>
        <v>28</v>
      </c>
      <c r="T2621">
        <f t="shared" si="445"/>
        <v>11</v>
      </c>
      <c r="U2621">
        <f t="shared" si="446"/>
        <v>17</v>
      </c>
      <c r="V2621" s="12">
        <f t="shared" si="447"/>
        <v>42273.884305555555</v>
      </c>
      <c r="W2621" s="12">
        <f t="shared" si="448"/>
        <v>42300.458333333328</v>
      </c>
      <c r="X2621" s="17" t="str">
        <f t="shared" si="449"/>
        <v>September</v>
      </c>
      <c r="Y2621" t="str">
        <f t="shared" si="450"/>
        <v>2015</v>
      </c>
    </row>
    <row r="2622" spans="1:25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440"/>
        <v>143.65230769230772</v>
      </c>
      <c r="P2622" s="8">
        <f t="shared" si="441"/>
        <v>74.639488409272587</v>
      </c>
      <c r="Q2622" t="str">
        <f t="shared" si="442"/>
        <v>technology</v>
      </c>
      <c r="R2622" t="str">
        <f t="shared" si="443"/>
        <v>space exploration</v>
      </c>
      <c r="S2622">
        <f t="shared" si="444"/>
        <v>28</v>
      </c>
      <c r="T2622">
        <f t="shared" si="445"/>
        <v>11</v>
      </c>
      <c r="U2622">
        <f t="shared" si="446"/>
        <v>17</v>
      </c>
      <c r="V2622" s="12">
        <f t="shared" si="447"/>
        <v>42251.16715277778</v>
      </c>
      <c r="W2622" s="12">
        <f t="shared" si="448"/>
        <v>42288.041666666672</v>
      </c>
      <c r="X2622" s="17" t="str">
        <f t="shared" si="449"/>
        <v>September</v>
      </c>
      <c r="Y2622" t="str">
        <f t="shared" si="450"/>
        <v>2015</v>
      </c>
    </row>
    <row r="2623" spans="1:25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440"/>
        <v>145.88</v>
      </c>
      <c r="P2623" s="8">
        <f t="shared" si="441"/>
        <v>47.058064516129029</v>
      </c>
      <c r="Q2623" t="str">
        <f t="shared" si="442"/>
        <v>technology</v>
      </c>
      <c r="R2623" t="str">
        <f t="shared" si="443"/>
        <v>space exploration</v>
      </c>
      <c r="S2623">
        <f t="shared" si="444"/>
        <v>28</v>
      </c>
      <c r="T2623">
        <f t="shared" si="445"/>
        <v>11</v>
      </c>
      <c r="U2623">
        <f t="shared" si="446"/>
        <v>17</v>
      </c>
      <c r="V2623" s="12">
        <f t="shared" si="447"/>
        <v>42115.74754629629</v>
      </c>
      <c r="W2623" s="12">
        <f t="shared" si="448"/>
        <v>42145.74754629629</v>
      </c>
      <c r="X2623" s="17" t="str">
        <f t="shared" si="449"/>
        <v>April</v>
      </c>
      <c r="Y2623" t="str">
        <f t="shared" si="450"/>
        <v>2015</v>
      </c>
    </row>
    <row r="2624" spans="1:25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440"/>
        <v>131.184</v>
      </c>
      <c r="P2624" s="8">
        <f t="shared" si="441"/>
        <v>26.591351351351353</v>
      </c>
      <c r="Q2624" t="str">
        <f t="shared" si="442"/>
        <v>technology</v>
      </c>
      <c r="R2624" t="str">
        <f t="shared" si="443"/>
        <v>space exploration</v>
      </c>
      <c r="S2624">
        <f t="shared" si="444"/>
        <v>28</v>
      </c>
      <c r="T2624">
        <f t="shared" si="445"/>
        <v>11</v>
      </c>
      <c r="U2624">
        <f t="shared" si="446"/>
        <v>17</v>
      </c>
      <c r="V2624" s="12">
        <f t="shared" si="447"/>
        <v>42689.74324074074</v>
      </c>
      <c r="W2624" s="12">
        <f t="shared" si="448"/>
        <v>42734.74324074074</v>
      </c>
      <c r="X2624" s="17" t="str">
        <f t="shared" si="449"/>
        <v>November</v>
      </c>
      <c r="Y2624" t="str">
        <f t="shared" si="450"/>
        <v>2016</v>
      </c>
    </row>
    <row r="2625" spans="1:25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440"/>
        <v>113.99999999999999</v>
      </c>
      <c r="P2625" s="8">
        <f t="shared" si="441"/>
        <v>36.774193548387096</v>
      </c>
      <c r="Q2625" t="str">
        <f t="shared" si="442"/>
        <v>technology</v>
      </c>
      <c r="R2625" t="str">
        <f t="shared" si="443"/>
        <v>space exploration</v>
      </c>
      <c r="S2625">
        <f t="shared" si="444"/>
        <v>28</v>
      </c>
      <c r="T2625">
        <f t="shared" si="445"/>
        <v>11</v>
      </c>
      <c r="U2625">
        <f t="shared" si="446"/>
        <v>17</v>
      </c>
      <c r="V2625" s="12">
        <f t="shared" si="447"/>
        <v>42692.256550925929</v>
      </c>
      <c r="W2625" s="12">
        <f t="shared" si="448"/>
        <v>42706.256550925929</v>
      </c>
      <c r="X2625" s="17" t="str">
        <f t="shared" si="449"/>
        <v>November</v>
      </c>
      <c r="Y2625" t="str">
        <f t="shared" si="450"/>
        <v>2016</v>
      </c>
    </row>
    <row r="2626" spans="1:25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451">E2626/D2626*100</f>
        <v>1379.4206249999997</v>
      </c>
      <c r="P2626" s="8">
        <f t="shared" ref="P2626:P2689" si="452">E2626/L2626</f>
        <v>31.820544982698959</v>
      </c>
      <c r="Q2626" t="str">
        <f t="shared" ref="Q2626:Q2689" si="453">LEFT(N2626,T2626-1)</f>
        <v>technology</v>
      </c>
      <c r="R2626" t="str">
        <f t="shared" ref="R2626:R2689" si="454">RIGHT(N2626,U2626)</f>
        <v>space exploration</v>
      </c>
      <c r="S2626">
        <f t="shared" ref="S2626:S2689" si="455">LEN(N2626)</f>
        <v>28</v>
      </c>
      <c r="T2626">
        <f t="shared" ref="T2626:T2689" si="456">FIND("/",N2626)</f>
        <v>11</v>
      </c>
      <c r="U2626">
        <f t="shared" ref="U2626:U2689" si="457">S2626-T2626</f>
        <v>17</v>
      </c>
      <c r="V2626" s="12">
        <f t="shared" ref="V2626:V2689" si="458">(((J2626/60)/60)/24)+DATE(1970,1,1)</f>
        <v>41144.42155092593</v>
      </c>
      <c r="W2626" s="12">
        <f t="shared" ref="W2626:W2689" si="459">(((I2626/60)/60)/24)+DATE(1970,1,1)</f>
        <v>41165.42155092593</v>
      </c>
      <c r="X2626" s="17" t="str">
        <f t="shared" ref="X2626:X2689" si="460">TEXT(V2626,"mmmm")</f>
        <v>August</v>
      </c>
      <c r="Y2626" t="str">
        <f t="shared" ref="Y2626:Y2689" si="461">TEXT(V2626,"yyyy")</f>
        <v>2012</v>
      </c>
    </row>
    <row r="2627" spans="1:25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451"/>
        <v>956</v>
      </c>
      <c r="P2627" s="8">
        <f t="shared" si="452"/>
        <v>27.576923076923077</v>
      </c>
      <c r="Q2627" t="str">
        <f t="shared" si="453"/>
        <v>technology</v>
      </c>
      <c r="R2627" t="str">
        <f t="shared" si="454"/>
        <v>space exploration</v>
      </c>
      <c r="S2627">
        <f t="shared" si="455"/>
        <v>28</v>
      </c>
      <c r="T2627">
        <f t="shared" si="456"/>
        <v>11</v>
      </c>
      <c r="U2627">
        <f t="shared" si="457"/>
        <v>17</v>
      </c>
      <c r="V2627" s="12">
        <f t="shared" si="458"/>
        <v>42658.810277777782</v>
      </c>
      <c r="W2627" s="12">
        <f t="shared" si="459"/>
        <v>42683.851944444439</v>
      </c>
      <c r="X2627" s="17" t="str">
        <f t="shared" si="460"/>
        <v>October</v>
      </c>
      <c r="Y2627" t="str">
        <f t="shared" si="461"/>
        <v>2016</v>
      </c>
    </row>
    <row r="2628" spans="1:25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451"/>
        <v>112.00000000000001</v>
      </c>
      <c r="P2628" s="8">
        <f t="shared" si="452"/>
        <v>56</v>
      </c>
      <c r="Q2628" t="str">
        <f t="shared" si="453"/>
        <v>technology</v>
      </c>
      <c r="R2628" t="str">
        <f t="shared" si="454"/>
        <v>space exploration</v>
      </c>
      <c r="S2628">
        <f t="shared" si="455"/>
        <v>28</v>
      </c>
      <c r="T2628">
        <f t="shared" si="456"/>
        <v>11</v>
      </c>
      <c r="U2628">
        <f t="shared" si="457"/>
        <v>17</v>
      </c>
      <c r="V2628" s="12">
        <f t="shared" si="458"/>
        <v>42128.628113425926</v>
      </c>
      <c r="W2628" s="12">
        <f t="shared" si="459"/>
        <v>42158.628113425926</v>
      </c>
      <c r="X2628" s="17" t="str">
        <f t="shared" si="460"/>
        <v>May</v>
      </c>
      <c r="Y2628" t="str">
        <f t="shared" si="461"/>
        <v>2015</v>
      </c>
    </row>
    <row r="2629" spans="1:25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451"/>
        <v>646.66666666666663</v>
      </c>
      <c r="P2629" s="8">
        <f t="shared" si="452"/>
        <v>21.555555555555557</v>
      </c>
      <c r="Q2629" t="str">
        <f t="shared" si="453"/>
        <v>technology</v>
      </c>
      <c r="R2629" t="str">
        <f t="shared" si="454"/>
        <v>space exploration</v>
      </c>
      <c r="S2629">
        <f t="shared" si="455"/>
        <v>28</v>
      </c>
      <c r="T2629">
        <f t="shared" si="456"/>
        <v>11</v>
      </c>
      <c r="U2629">
        <f t="shared" si="457"/>
        <v>17</v>
      </c>
      <c r="V2629" s="12">
        <f t="shared" si="458"/>
        <v>42304.829409722224</v>
      </c>
      <c r="W2629" s="12">
        <f t="shared" si="459"/>
        <v>42334.871076388896</v>
      </c>
      <c r="X2629" s="17" t="str">
        <f t="shared" si="460"/>
        <v>October</v>
      </c>
      <c r="Y2629" t="str">
        <f t="shared" si="461"/>
        <v>2015</v>
      </c>
    </row>
    <row r="2630" spans="1:25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451"/>
        <v>110.36948748510132</v>
      </c>
      <c r="P2630" s="8">
        <f t="shared" si="452"/>
        <v>44.095238095238095</v>
      </c>
      <c r="Q2630" t="str">
        <f t="shared" si="453"/>
        <v>technology</v>
      </c>
      <c r="R2630" t="str">
        <f t="shared" si="454"/>
        <v>space exploration</v>
      </c>
      <c r="S2630">
        <f t="shared" si="455"/>
        <v>28</v>
      </c>
      <c r="T2630">
        <f t="shared" si="456"/>
        <v>11</v>
      </c>
      <c r="U2630">
        <f t="shared" si="457"/>
        <v>17</v>
      </c>
      <c r="V2630" s="12">
        <f t="shared" si="458"/>
        <v>41953.966053240743</v>
      </c>
      <c r="W2630" s="12">
        <f t="shared" si="459"/>
        <v>41973.966053240743</v>
      </c>
      <c r="X2630" s="17" t="str">
        <f t="shared" si="460"/>
        <v>November</v>
      </c>
      <c r="Y2630" t="str">
        <f t="shared" si="461"/>
        <v>2014</v>
      </c>
    </row>
    <row r="2631" spans="1:25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451"/>
        <v>127.74000000000001</v>
      </c>
      <c r="P2631" s="8">
        <f t="shared" si="452"/>
        <v>63.87</v>
      </c>
      <c r="Q2631" t="str">
        <f t="shared" si="453"/>
        <v>technology</v>
      </c>
      <c r="R2631" t="str">
        <f t="shared" si="454"/>
        <v>space exploration</v>
      </c>
      <c r="S2631">
        <f t="shared" si="455"/>
        <v>28</v>
      </c>
      <c r="T2631">
        <f t="shared" si="456"/>
        <v>11</v>
      </c>
      <c r="U2631">
        <f t="shared" si="457"/>
        <v>17</v>
      </c>
      <c r="V2631" s="12">
        <f t="shared" si="458"/>
        <v>42108.538449074069</v>
      </c>
      <c r="W2631" s="12">
        <f t="shared" si="459"/>
        <v>42138.538449074069</v>
      </c>
      <c r="X2631" s="17" t="str">
        <f t="shared" si="460"/>
        <v>April</v>
      </c>
      <c r="Y2631" t="str">
        <f t="shared" si="461"/>
        <v>2015</v>
      </c>
    </row>
    <row r="2632" spans="1:25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451"/>
        <v>157.9</v>
      </c>
      <c r="P2632" s="8">
        <f t="shared" si="452"/>
        <v>38.987654320987652</v>
      </c>
      <c r="Q2632" t="str">
        <f t="shared" si="453"/>
        <v>technology</v>
      </c>
      <c r="R2632" t="str">
        <f t="shared" si="454"/>
        <v>space exploration</v>
      </c>
      <c r="S2632">
        <f t="shared" si="455"/>
        <v>28</v>
      </c>
      <c r="T2632">
        <f t="shared" si="456"/>
        <v>11</v>
      </c>
      <c r="U2632">
        <f t="shared" si="457"/>
        <v>17</v>
      </c>
      <c r="V2632" s="12">
        <f t="shared" si="458"/>
        <v>42524.105462962965</v>
      </c>
      <c r="W2632" s="12">
        <f t="shared" si="459"/>
        <v>42551.416666666672</v>
      </c>
      <c r="X2632" s="17" t="str">
        <f t="shared" si="460"/>
        <v>June</v>
      </c>
      <c r="Y2632" t="str">
        <f t="shared" si="461"/>
        <v>2016</v>
      </c>
    </row>
    <row r="2633" spans="1:25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451"/>
        <v>114.66525000000001</v>
      </c>
      <c r="P2633" s="8">
        <f t="shared" si="452"/>
        <v>80.185489510489504</v>
      </c>
      <c r="Q2633" t="str">
        <f t="shared" si="453"/>
        <v>technology</v>
      </c>
      <c r="R2633" t="str">
        <f t="shared" si="454"/>
        <v>space exploration</v>
      </c>
      <c r="S2633">
        <f t="shared" si="455"/>
        <v>28</v>
      </c>
      <c r="T2633">
        <f t="shared" si="456"/>
        <v>11</v>
      </c>
      <c r="U2633">
        <f t="shared" si="457"/>
        <v>17</v>
      </c>
      <c r="V2633" s="12">
        <f t="shared" si="458"/>
        <v>42218.169293981482</v>
      </c>
      <c r="W2633" s="12">
        <f t="shared" si="459"/>
        <v>42246.169293981482</v>
      </c>
      <c r="X2633" s="17" t="str">
        <f t="shared" si="460"/>
        <v>August</v>
      </c>
      <c r="Y2633" t="str">
        <f t="shared" si="461"/>
        <v>2015</v>
      </c>
    </row>
    <row r="2634" spans="1:25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451"/>
        <v>137.00934579439252</v>
      </c>
      <c r="P2634" s="8">
        <f t="shared" si="452"/>
        <v>34.904761904761905</v>
      </c>
      <c r="Q2634" t="str">
        <f t="shared" si="453"/>
        <v>technology</v>
      </c>
      <c r="R2634" t="str">
        <f t="shared" si="454"/>
        <v>space exploration</v>
      </c>
      <c r="S2634">
        <f t="shared" si="455"/>
        <v>28</v>
      </c>
      <c r="T2634">
        <f t="shared" si="456"/>
        <v>11</v>
      </c>
      <c r="U2634">
        <f t="shared" si="457"/>
        <v>17</v>
      </c>
      <c r="V2634" s="12">
        <f t="shared" si="458"/>
        <v>42494.061793981484</v>
      </c>
      <c r="W2634" s="12">
        <f t="shared" si="459"/>
        <v>42519.061793981484</v>
      </c>
      <c r="X2634" s="17" t="str">
        <f t="shared" si="460"/>
        <v>May</v>
      </c>
      <c r="Y2634" t="str">
        <f t="shared" si="461"/>
        <v>2016</v>
      </c>
    </row>
    <row r="2635" spans="1:25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451"/>
        <v>354.62</v>
      </c>
      <c r="P2635" s="8">
        <f t="shared" si="452"/>
        <v>89.100502512562812</v>
      </c>
      <c r="Q2635" t="str">
        <f t="shared" si="453"/>
        <v>technology</v>
      </c>
      <c r="R2635" t="str">
        <f t="shared" si="454"/>
        <v>space exploration</v>
      </c>
      <c r="S2635">
        <f t="shared" si="455"/>
        <v>28</v>
      </c>
      <c r="T2635">
        <f t="shared" si="456"/>
        <v>11</v>
      </c>
      <c r="U2635">
        <f t="shared" si="457"/>
        <v>17</v>
      </c>
      <c r="V2635" s="12">
        <f t="shared" si="458"/>
        <v>41667.823287037041</v>
      </c>
      <c r="W2635" s="12">
        <f t="shared" si="459"/>
        <v>41697.958333333336</v>
      </c>
      <c r="X2635" s="17" t="str">
        <f t="shared" si="460"/>
        <v>January</v>
      </c>
      <c r="Y2635" t="str">
        <f t="shared" si="461"/>
        <v>2014</v>
      </c>
    </row>
    <row r="2636" spans="1:25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451"/>
        <v>106.02150537634409</v>
      </c>
      <c r="P2636" s="8">
        <f t="shared" si="452"/>
        <v>39.44</v>
      </c>
      <c r="Q2636" t="str">
        <f t="shared" si="453"/>
        <v>technology</v>
      </c>
      <c r="R2636" t="str">
        <f t="shared" si="454"/>
        <v>space exploration</v>
      </c>
      <c r="S2636">
        <f t="shared" si="455"/>
        <v>28</v>
      </c>
      <c r="T2636">
        <f t="shared" si="456"/>
        <v>11</v>
      </c>
      <c r="U2636">
        <f t="shared" si="457"/>
        <v>17</v>
      </c>
      <c r="V2636" s="12">
        <f t="shared" si="458"/>
        <v>42612.656493055561</v>
      </c>
      <c r="W2636" s="12">
        <f t="shared" si="459"/>
        <v>42642.656493055561</v>
      </c>
      <c r="X2636" s="17" t="str">
        <f t="shared" si="460"/>
        <v>August</v>
      </c>
      <c r="Y2636" t="str">
        <f t="shared" si="461"/>
        <v>2016</v>
      </c>
    </row>
    <row r="2637" spans="1:25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451"/>
        <v>100</v>
      </c>
      <c r="P2637" s="8">
        <f t="shared" si="452"/>
        <v>136.9047619047619</v>
      </c>
      <c r="Q2637" t="str">
        <f t="shared" si="453"/>
        <v>technology</v>
      </c>
      <c r="R2637" t="str">
        <f t="shared" si="454"/>
        <v>space exploration</v>
      </c>
      <c r="S2637">
        <f t="shared" si="455"/>
        <v>28</v>
      </c>
      <c r="T2637">
        <f t="shared" si="456"/>
        <v>11</v>
      </c>
      <c r="U2637">
        <f t="shared" si="457"/>
        <v>17</v>
      </c>
      <c r="V2637" s="12">
        <f t="shared" si="458"/>
        <v>42037.950937500005</v>
      </c>
      <c r="W2637" s="12">
        <f t="shared" si="459"/>
        <v>42072.909270833334</v>
      </c>
      <c r="X2637" s="17" t="str">
        <f t="shared" si="460"/>
        <v>February</v>
      </c>
      <c r="Y2637" t="str">
        <f t="shared" si="461"/>
        <v>2015</v>
      </c>
    </row>
    <row r="2638" spans="1:25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451"/>
        <v>187.3</v>
      </c>
      <c r="P2638" s="8">
        <f t="shared" si="452"/>
        <v>37.46</v>
      </c>
      <c r="Q2638" t="str">
        <f t="shared" si="453"/>
        <v>technology</v>
      </c>
      <c r="R2638" t="str">
        <f t="shared" si="454"/>
        <v>space exploration</v>
      </c>
      <c r="S2638">
        <f t="shared" si="455"/>
        <v>28</v>
      </c>
      <c r="T2638">
        <f t="shared" si="456"/>
        <v>11</v>
      </c>
      <c r="U2638">
        <f t="shared" si="457"/>
        <v>17</v>
      </c>
      <c r="V2638" s="12">
        <f t="shared" si="458"/>
        <v>42636.614745370374</v>
      </c>
      <c r="W2638" s="12">
        <f t="shared" si="459"/>
        <v>42659.041666666672</v>
      </c>
      <c r="X2638" s="17" t="str">
        <f t="shared" si="460"/>
        <v>September</v>
      </c>
      <c r="Y2638" t="str">
        <f t="shared" si="461"/>
        <v>2016</v>
      </c>
    </row>
    <row r="2639" spans="1:25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451"/>
        <v>166.2</v>
      </c>
      <c r="P2639" s="8">
        <f t="shared" si="452"/>
        <v>31.96153846153846</v>
      </c>
      <c r="Q2639" t="str">
        <f t="shared" si="453"/>
        <v>technology</v>
      </c>
      <c r="R2639" t="str">
        <f t="shared" si="454"/>
        <v>space exploration</v>
      </c>
      <c r="S2639">
        <f t="shared" si="455"/>
        <v>28</v>
      </c>
      <c r="T2639">
        <f t="shared" si="456"/>
        <v>11</v>
      </c>
      <c r="U2639">
        <f t="shared" si="457"/>
        <v>17</v>
      </c>
      <c r="V2639" s="12">
        <f t="shared" si="458"/>
        <v>42639.549479166672</v>
      </c>
      <c r="W2639" s="12">
        <f t="shared" si="459"/>
        <v>42655.549479166672</v>
      </c>
      <c r="X2639" s="17" t="str">
        <f t="shared" si="460"/>
        <v>September</v>
      </c>
      <c r="Y2639" t="str">
        <f t="shared" si="461"/>
        <v>2016</v>
      </c>
    </row>
    <row r="2640" spans="1:25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451"/>
        <v>101.72910662824208</v>
      </c>
      <c r="P2640" s="8">
        <f t="shared" si="452"/>
        <v>25.214285714285715</v>
      </c>
      <c r="Q2640" t="str">
        <f t="shared" si="453"/>
        <v>technology</v>
      </c>
      <c r="R2640" t="str">
        <f t="shared" si="454"/>
        <v>space exploration</v>
      </c>
      <c r="S2640">
        <f t="shared" si="455"/>
        <v>28</v>
      </c>
      <c r="T2640">
        <f t="shared" si="456"/>
        <v>11</v>
      </c>
      <c r="U2640">
        <f t="shared" si="457"/>
        <v>17</v>
      </c>
      <c r="V2640" s="12">
        <f t="shared" si="458"/>
        <v>41989.913136574076</v>
      </c>
      <c r="W2640" s="12">
        <f t="shared" si="459"/>
        <v>42019.913136574076</v>
      </c>
      <c r="X2640" s="17" t="str">
        <f t="shared" si="460"/>
        <v>December</v>
      </c>
      <c r="Y2640" t="str">
        <f t="shared" si="461"/>
        <v>2014</v>
      </c>
    </row>
    <row r="2641" spans="1:25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451"/>
        <v>164</v>
      </c>
      <c r="P2641" s="8">
        <f t="shared" si="452"/>
        <v>10.040816326530612</v>
      </c>
      <c r="Q2641" t="str">
        <f t="shared" si="453"/>
        <v>technology</v>
      </c>
      <c r="R2641" t="str">
        <f t="shared" si="454"/>
        <v>space exploration</v>
      </c>
      <c r="S2641">
        <f t="shared" si="455"/>
        <v>28</v>
      </c>
      <c r="T2641">
        <f t="shared" si="456"/>
        <v>11</v>
      </c>
      <c r="U2641">
        <f t="shared" si="457"/>
        <v>17</v>
      </c>
      <c r="V2641" s="12">
        <f t="shared" si="458"/>
        <v>42024.86513888889</v>
      </c>
      <c r="W2641" s="12">
        <f t="shared" si="459"/>
        <v>42054.86513888889</v>
      </c>
      <c r="X2641" s="17" t="str">
        <f t="shared" si="460"/>
        <v>January</v>
      </c>
      <c r="Y2641" t="str">
        <f t="shared" si="461"/>
        <v>2015</v>
      </c>
    </row>
    <row r="2642" spans="1:25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451"/>
        <v>105.66666666666666</v>
      </c>
      <c r="P2642" s="8">
        <f t="shared" si="452"/>
        <v>45.94202898550725</v>
      </c>
      <c r="Q2642" t="str">
        <f t="shared" si="453"/>
        <v>technology</v>
      </c>
      <c r="R2642" t="str">
        <f t="shared" si="454"/>
        <v>space exploration</v>
      </c>
      <c r="S2642">
        <f t="shared" si="455"/>
        <v>28</v>
      </c>
      <c r="T2642">
        <f t="shared" si="456"/>
        <v>11</v>
      </c>
      <c r="U2642">
        <f t="shared" si="457"/>
        <v>17</v>
      </c>
      <c r="V2642" s="12">
        <f t="shared" si="458"/>
        <v>42103.160578703704</v>
      </c>
      <c r="W2642" s="12">
        <f t="shared" si="459"/>
        <v>42163.160578703704</v>
      </c>
      <c r="X2642" s="17" t="str">
        <f t="shared" si="460"/>
        <v>April</v>
      </c>
      <c r="Y2642" t="str">
        <f t="shared" si="461"/>
        <v>2015</v>
      </c>
    </row>
    <row r="2643" spans="1:25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451"/>
        <v>1</v>
      </c>
      <c r="P2643" s="8">
        <f t="shared" si="452"/>
        <v>15</v>
      </c>
      <c r="Q2643" t="str">
        <f t="shared" si="453"/>
        <v>technology</v>
      </c>
      <c r="R2643" t="str">
        <f t="shared" si="454"/>
        <v>space exploration</v>
      </c>
      <c r="S2643">
        <f t="shared" si="455"/>
        <v>28</v>
      </c>
      <c r="T2643">
        <f t="shared" si="456"/>
        <v>11</v>
      </c>
      <c r="U2643">
        <f t="shared" si="457"/>
        <v>17</v>
      </c>
      <c r="V2643" s="12">
        <f t="shared" si="458"/>
        <v>41880.827118055553</v>
      </c>
      <c r="W2643" s="12">
        <f t="shared" si="459"/>
        <v>41897.839583333334</v>
      </c>
      <c r="X2643" s="17" t="str">
        <f t="shared" si="460"/>
        <v>August</v>
      </c>
      <c r="Y2643" t="str">
        <f t="shared" si="461"/>
        <v>2014</v>
      </c>
    </row>
    <row r="2644" spans="1:25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451"/>
        <v>0</v>
      </c>
      <c r="P2644" s="8" t="e">
        <f t="shared" si="452"/>
        <v>#DIV/0!</v>
      </c>
      <c r="Q2644" t="str">
        <f t="shared" si="453"/>
        <v>technology</v>
      </c>
      <c r="R2644" t="str">
        <f t="shared" si="454"/>
        <v>space exploration</v>
      </c>
      <c r="S2644">
        <f t="shared" si="455"/>
        <v>28</v>
      </c>
      <c r="T2644">
        <f t="shared" si="456"/>
        <v>11</v>
      </c>
      <c r="U2644">
        <f t="shared" si="457"/>
        <v>17</v>
      </c>
      <c r="V2644" s="12">
        <f t="shared" si="458"/>
        <v>42536.246620370366</v>
      </c>
      <c r="W2644" s="12">
        <f t="shared" si="459"/>
        <v>42566.289583333331</v>
      </c>
      <c r="X2644" s="17" t="str">
        <f t="shared" si="460"/>
        <v>June</v>
      </c>
      <c r="Y2644" t="str">
        <f t="shared" si="461"/>
        <v>2016</v>
      </c>
    </row>
    <row r="2645" spans="1:25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451"/>
        <v>33.559730999999999</v>
      </c>
      <c r="P2645" s="8">
        <f t="shared" si="452"/>
        <v>223.58248500999335</v>
      </c>
      <c r="Q2645" t="str">
        <f t="shared" si="453"/>
        <v>technology</v>
      </c>
      <c r="R2645" t="str">
        <f t="shared" si="454"/>
        <v>space exploration</v>
      </c>
      <c r="S2645">
        <f t="shared" si="455"/>
        <v>28</v>
      </c>
      <c r="T2645">
        <f t="shared" si="456"/>
        <v>11</v>
      </c>
      <c r="U2645">
        <f t="shared" si="457"/>
        <v>17</v>
      </c>
      <c r="V2645" s="12">
        <f t="shared" si="458"/>
        <v>42689.582349537035</v>
      </c>
      <c r="W2645" s="12">
        <f t="shared" si="459"/>
        <v>42725.332638888889</v>
      </c>
      <c r="X2645" s="17" t="str">
        <f t="shared" si="460"/>
        <v>November</v>
      </c>
      <c r="Y2645" t="str">
        <f t="shared" si="461"/>
        <v>2016</v>
      </c>
    </row>
    <row r="2646" spans="1:25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451"/>
        <v>2.0529999999999999</v>
      </c>
      <c r="P2646" s="8">
        <f t="shared" si="452"/>
        <v>39.480769230769234</v>
      </c>
      <c r="Q2646" t="str">
        <f t="shared" si="453"/>
        <v>technology</v>
      </c>
      <c r="R2646" t="str">
        <f t="shared" si="454"/>
        <v>space exploration</v>
      </c>
      <c r="S2646">
        <f t="shared" si="455"/>
        <v>28</v>
      </c>
      <c r="T2646">
        <f t="shared" si="456"/>
        <v>11</v>
      </c>
      <c r="U2646">
        <f t="shared" si="457"/>
        <v>17</v>
      </c>
      <c r="V2646" s="12">
        <f t="shared" si="458"/>
        <v>42774.792071759264</v>
      </c>
      <c r="W2646" s="12">
        <f t="shared" si="459"/>
        <v>42804.792071759264</v>
      </c>
      <c r="X2646" s="17" t="str">
        <f t="shared" si="460"/>
        <v>February</v>
      </c>
      <c r="Y2646" t="str">
        <f t="shared" si="461"/>
        <v>2017</v>
      </c>
    </row>
    <row r="2647" spans="1:25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451"/>
        <v>10.5</v>
      </c>
      <c r="P2647" s="8">
        <f t="shared" si="452"/>
        <v>91.304347826086953</v>
      </c>
      <c r="Q2647" t="str">
        <f t="shared" si="453"/>
        <v>technology</v>
      </c>
      <c r="R2647" t="str">
        <f t="shared" si="454"/>
        <v>space exploration</v>
      </c>
      <c r="S2647">
        <f t="shared" si="455"/>
        <v>28</v>
      </c>
      <c r="T2647">
        <f t="shared" si="456"/>
        <v>11</v>
      </c>
      <c r="U2647">
        <f t="shared" si="457"/>
        <v>17</v>
      </c>
      <c r="V2647" s="12">
        <f t="shared" si="458"/>
        <v>41921.842627314814</v>
      </c>
      <c r="W2647" s="12">
        <f t="shared" si="459"/>
        <v>41951.884293981479</v>
      </c>
      <c r="X2647" s="17" t="str">
        <f t="shared" si="460"/>
        <v>October</v>
      </c>
      <c r="Y2647" t="str">
        <f t="shared" si="461"/>
        <v>2014</v>
      </c>
    </row>
    <row r="2648" spans="1:25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451"/>
        <v>8.4172840000000004</v>
      </c>
      <c r="P2648" s="8">
        <f t="shared" si="452"/>
        <v>78.666205607476627</v>
      </c>
      <c r="Q2648" t="str">
        <f t="shared" si="453"/>
        <v>technology</v>
      </c>
      <c r="R2648" t="str">
        <f t="shared" si="454"/>
        <v>space exploration</v>
      </c>
      <c r="S2648">
        <f t="shared" si="455"/>
        <v>28</v>
      </c>
      <c r="T2648">
        <f t="shared" si="456"/>
        <v>11</v>
      </c>
      <c r="U2648">
        <f t="shared" si="457"/>
        <v>17</v>
      </c>
      <c r="V2648" s="12">
        <f t="shared" si="458"/>
        <v>42226.313298611116</v>
      </c>
      <c r="W2648" s="12">
        <f t="shared" si="459"/>
        <v>42256.313298611116</v>
      </c>
      <c r="X2648" s="17" t="str">
        <f t="shared" si="460"/>
        <v>August</v>
      </c>
      <c r="Y2648" t="str">
        <f t="shared" si="461"/>
        <v>2015</v>
      </c>
    </row>
    <row r="2649" spans="1:25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451"/>
        <v>1.44</v>
      </c>
      <c r="P2649" s="8">
        <f t="shared" si="452"/>
        <v>12</v>
      </c>
      <c r="Q2649" t="str">
        <f t="shared" si="453"/>
        <v>technology</v>
      </c>
      <c r="R2649" t="str">
        <f t="shared" si="454"/>
        <v>space exploration</v>
      </c>
      <c r="S2649">
        <f t="shared" si="455"/>
        <v>28</v>
      </c>
      <c r="T2649">
        <f t="shared" si="456"/>
        <v>11</v>
      </c>
      <c r="U2649">
        <f t="shared" si="457"/>
        <v>17</v>
      </c>
      <c r="V2649" s="12">
        <f t="shared" si="458"/>
        <v>42200.261793981481</v>
      </c>
      <c r="W2649" s="12">
        <f t="shared" si="459"/>
        <v>42230.261793981481</v>
      </c>
      <c r="X2649" s="17" t="str">
        <f t="shared" si="460"/>
        <v>July</v>
      </c>
      <c r="Y2649" t="str">
        <f t="shared" si="461"/>
        <v>2015</v>
      </c>
    </row>
    <row r="2650" spans="1:25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451"/>
        <v>0.88333333333333341</v>
      </c>
      <c r="P2650" s="8">
        <f t="shared" si="452"/>
        <v>17.666666666666668</v>
      </c>
      <c r="Q2650" t="str">
        <f t="shared" si="453"/>
        <v>technology</v>
      </c>
      <c r="R2650" t="str">
        <f t="shared" si="454"/>
        <v>space exploration</v>
      </c>
      <c r="S2650">
        <f t="shared" si="455"/>
        <v>28</v>
      </c>
      <c r="T2650">
        <f t="shared" si="456"/>
        <v>11</v>
      </c>
      <c r="U2650">
        <f t="shared" si="457"/>
        <v>17</v>
      </c>
      <c r="V2650" s="12">
        <f t="shared" si="458"/>
        <v>42408.714814814812</v>
      </c>
      <c r="W2650" s="12">
        <f t="shared" si="459"/>
        <v>42438.714814814812</v>
      </c>
      <c r="X2650" s="17" t="str">
        <f t="shared" si="460"/>
        <v>February</v>
      </c>
      <c r="Y2650" t="str">
        <f t="shared" si="461"/>
        <v>2016</v>
      </c>
    </row>
    <row r="2651" spans="1:25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451"/>
        <v>9.920000000000001E-2</v>
      </c>
      <c r="P2651" s="8">
        <f t="shared" si="452"/>
        <v>41.333333333333336</v>
      </c>
      <c r="Q2651" t="str">
        <f t="shared" si="453"/>
        <v>technology</v>
      </c>
      <c r="R2651" t="str">
        <f t="shared" si="454"/>
        <v>space exploration</v>
      </c>
      <c r="S2651">
        <f t="shared" si="455"/>
        <v>28</v>
      </c>
      <c r="T2651">
        <f t="shared" si="456"/>
        <v>11</v>
      </c>
      <c r="U2651">
        <f t="shared" si="457"/>
        <v>17</v>
      </c>
      <c r="V2651" s="12">
        <f t="shared" si="458"/>
        <v>42341.99700231482</v>
      </c>
      <c r="W2651" s="12">
        <f t="shared" si="459"/>
        <v>42401.99700231482</v>
      </c>
      <c r="X2651" s="17" t="str">
        <f t="shared" si="460"/>
        <v>December</v>
      </c>
      <c r="Y2651" t="str">
        <f t="shared" si="461"/>
        <v>2015</v>
      </c>
    </row>
    <row r="2652" spans="1:25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451"/>
        <v>0.59666666666666668</v>
      </c>
      <c r="P2652" s="8">
        <f t="shared" si="452"/>
        <v>71.599999999999994</v>
      </c>
      <c r="Q2652" t="str">
        <f t="shared" si="453"/>
        <v>technology</v>
      </c>
      <c r="R2652" t="str">
        <f t="shared" si="454"/>
        <v>space exploration</v>
      </c>
      <c r="S2652">
        <f t="shared" si="455"/>
        <v>28</v>
      </c>
      <c r="T2652">
        <f t="shared" si="456"/>
        <v>11</v>
      </c>
      <c r="U2652">
        <f t="shared" si="457"/>
        <v>17</v>
      </c>
      <c r="V2652" s="12">
        <f t="shared" si="458"/>
        <v>42695.624340277776</v>
      </c>
      <c r="W2652" s="12">
        <f t="shared" si="459"/>
        <v>42725.624340277776</v>
      </c>
      <c r="X2652" s="17" t="str">
        <f t="shared" si="460"/>
        <v>November</v>
      </c>
      <c r="Y2652" t="str">
        <f t="shared" si="461"/>
        <v>2016</v>
      </c>
    </row>
    <row r="2653" spans="1:25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451"/>
        <v>1.8689285714285715</v>
      </c>
      <c r="P2653" s="8">
        <f t="shared" si="452"/>
        <v>307.8235294117647</v>
      </c>
      <c r="Q2653" t="str">
        <f t="shared" si="453"/>
        <v>technology</v>
      </c>
      <c r="R2653" t="str">
        <f t="shared" si="454"/>
        <v>space exploration</v>
      </c>
      <c r="S2653">
        <f t="shared" si="455"/>
        <v>28</v>
      </c>
      <c r="T2653">
        <f t="shared" si="456"/>
        <v>11</v>
      </c>
      <c r="U2653">
        <f t="shared" si="457"/>
        <v>17</v>
      </c>
      <c r="V2653" s="12">
        <f t="shared" si="458"/>
        <v>42327.805659722217</v>
      </c>
      <c r="W2653" s="12">
        <f t="shared" si="459"/>
        <v>42355.805659722217</v>
      </c>
      <c r="X2653" s="17" t="str">
        <f t="shared" si="460"/>
        <v>November</v>
      </c>
      <c r="Y2653" t="str">
        <f t="shared" si="461"/>
        <v>2015</v>
      </c>
    </row>
    <row r="2654" spans="1:25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451"/>
        <v>0.88500000000000001</v>
      </c>
      <c r="P2654" s="8">
        <f t="shared" si="452"/>
        <v>80.454545454545453</v>
      </c>
      <c r="Q2654" t="str">
        <f t="shared" si="453"/>
        <v>technology</v>
      </c>
      <c r="R2654" t="str">
        <f t="shared" si="454"/>
        <v>space exploration</v>
      </c>
      <c r="S2654">
        <f t="shared" si="455"/>
        <v>28</v>
      </c>
      <c r="T2654">
        <f t="shared" si="456"/>
        <v>11</v>
      </c>
      <c r="U2654">
        <f t="shared" si="457"/>
        <v>17</v>
      </c>
      <c r="V2654" s="12">
        <f t="shared" si="458"/>
        <v>41953.158854166672</v>
      </c>
      <c r="W2654" s="12">
        <f t="shared" si="459"/>
        <v>41983.158854166672</v>
      </c>
      <c r="X2654" s="17" t="str">
        <f t="shared" si="460"/>
        <v>November</v>
      </c>
      <c r="Y2654" t="str">
        <f t="shared" si="461"/>
        <v>2014</v>
      </c>
    </row>
    <row r="2655" spans="1:25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451"/>
        <v>11.52156862745098</v>
      </c>
      <c r="P2655" s="8">
        <f t="shared" si="452"/>
        <v>83.942857142857136</v>
      </c>
      <c r="Q2655" t="str">
        <f t="shared" si="453"/>
        <v>technology</v>
      </c>
      <c r="R2655" t="str">
        <f t="shared" si="454"/>
        <v>space exploration</v>
      </c>
      <c r="S2655">
        <f t="shared" si="455"/>
        <v>28</v>
      </c>
      <c r="T2655">
        <f t="shared" si="456"/>
        <v>11</v>
      </c>
      <c r="U2655">
        <f t="shared" si="457"/>
        <v>17</v>
      </c>
      <c r="V2655" s="12">
        <f t="shared" si="458"/>
        <v>41771.651932870373</v>
      </c>
      <c r="W2655" s="12">
        <f t="shared" si="459"/>
        <v>41803.166666666664</v>
      </c>
      <c r="X2655" s="17" t="str">
        <f t="shared" si="460"/>
        <v>May</v>
      </c>
      <c r="Y2655" t="str">
        <f t="shared" si="461"/>
        <v>2014</v>
      </c>
    </row>
    <row r="2656" spans="1:25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451"/>
        <v>5.1000000000000004E-2</v>
      </c>
      <c r="P2656" s="8">
        <f t="shared" si="452"/>
        <v>8.5</v>
      </c>
      <c r="Q2656" t="str">
        <f t="shared" si="453"/>
        <v>technology</v>
      </c>
      <c r="R2656" t="str">
        <f t="shared" si="454"/>
        <v>space exploration</v>
      </c>
      <c r="S2656">
        <f t="shared" si="455"/>
        <v>28</v>
      </c>
      <c r="T2656">
        <f t="shared" si="456"/>
        <v>11</v>
      </c>
      <c r="U2656">
        <f t="shared" si="457"/>
        <v>17</v>
      </c>
      <c r="V2656" s="12">
        <f t="shared" si="458"/>
        <v>42055.600995370376</v>
      </c>
      <c r="W2656" s="12">
        <f t="shared" si="459"/>
        <v>42115.559328703705</v>
      </c>
      <c r="X2656" s="17" t="str">
        <f t="shared" si="460"/>
        <v>February</v>
      </c>
      <c r="Y2656" t="str">
        <f t="shared" si="461"/>
        <v>2015</v>
      </c>
    </row>
    <row r="2657" spans="1:25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451"/>
        <v>21.033333333333335</v>
      </c>
      <c r="P2657" s="8">
        <f t="shared" si="452"/>
        <v>73.372093023255815</v>
      </c>
      <c r="Q2657" t="str">
        <f t="shared" si="453"/>
        <v>technology</v>
      </c>
      <c r="R2657" t="str">
        <f t="shared" si="454"/>
        <v>space exploration</v>
      </c>
      <c r="S2657">
        <f t="shared" si="455"/>
        <v>28</v>
      </c>
      <c r="T2657">
        <f t="shared" si="456"/>
        <v>11</v>
      </c>
      <c r="U2657">
        <f t="shared" si="457"/>
        <v>17</v>
      </c>
      <c r="V2657" s="12">
        <f t="shared" si="458"/>
        <v>42381.866284722222</v>
      </c>
      <c r="W2657" s="12">
        <f t="shared" si="459"/>
        <v>42409.833333333328</v>
      </c>
      <c r="X2657" s="17" t="str">
        <f t="shared" si="460"/>
        <v>January</v>
      </c>
      <c r="Y2657" t="str">
        <f t="shared" si="461"/>
        <v>2016</v>
      </c>
    </row>
    <row r="2658" spans="1:25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451"/>
        <v>11.436666666666667</v>
      </c>
      <c r="P2658" s="8">
        <f t="shared" si="452"/>
        <v>112.86184210526316</v>
      </c>
      <c r="Q2658" t="str">
        <f t="shared" si="453"/>
        <v>technology</v>
      </c>
      <c r="R2658" t="str">
        <f t="shared" si="454"/>
        <v>space exploration</v>
      </c>
      <c r="S2658">
        <f t="shared" si="455"/>
        <v>28</v>
      </c>
      <c r="T2658">
        <f t="shared" si="456"/>
        <v>11</v>
      </c>
      <c r="U2658">
        <f t="shared" si="457"/>
        <v>17</v>
      </c>
      <c r="V2658" s="12">
        <f t="shared" si="458"/>
        <v>42767.688518518517</v>
      </c>
      <c r="W2658" s="12">
        <f t="shared" si="459"/>
        <v>42806.791666666672</v>
      </c>
      <c r="X2658" s="17" t="str">
        <f t="shared" si="460"/>
        <v>February</v>
      </c>
      <c r="Y2658" t="str">
        <f t="shared" si="461"/>
        <v>2017</v>
      </c>
    </row>
    <row r="2659" spans="1:25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451"/>
        <v>18.737933333333334</v>
      </c>
      <c r="P2659" s="8">
        <f t="shared" si="452"/>
        <v>95.277627118644077</v>
      </c>
      <c r="Q2659" t="str">
        <f t="shared" si="453"/>
        <v>technology</v>
      </c>
      <c r="R2659" t="str">
        <f t="shared" si="454"/>
        <v>space exploration</v>
      </c>
      <c r="S2659">
        <f t="shared" si="455"/>
        <v>28</v>
      </c>
      <c r="T2659">
        <f t="shared" si="456"/>
        <v>11</v>
      </c>
      <c r="U2659">
        <f t="shared" si="457"/>
        <v>17</v>
      </c>
      <c r="V2659" s="12">
        <f t="shared" si="458"/>
        <v>42551.928854166668</v>
      </c>
      <c r="W2659" s="12">
        <f t="shared" si="459"/>
        <v>42585.0625</v>
      </c>
      <c r="X2659" s="17" t="str">
        <f t="shared" si="460"/>
        <v>June</v>
      </c>
      <c r="Y2659" t="str">
        <f t="shared" si="461"/>
        <v>2016</v>
      </c>
    </row>
    <row r="2660" spans="1:25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451"/>
        <v>9.285714285714286E-2</v>
      </c>
      <c r="P2660" s="8">
        <f t="shared" si="452"/>
        <v>22.75</v>
      </c>
      <c r="Q2660" t="str">
        <f t="shared" si="453"/>
        <v>technology</v>
      </c>
      <c r="R2660" t="str">
        <f t="shared" si="454"/>
        <v>space exploration</v>
      </c>
      <c r="S2660">
        <f t="shared" si="455"/>
        <v>28</v>
      </c>
      <c r="T2660">
        <f t="shared" si="456"/>
        <v>11</v>
      </c>
      <c r="U2660">
        <f t="shared" si="457"/>
        <v>17</v>
      </c>
      <c r="V2660" s="12">
        <f t="shared" si="458"/>
        <v>42551.884189814817</v>
      </c>
      <c r="W2660" s="12">
        <f t="shared" si="459"/>
        <v>42581.884189814817</v>
      </c>
      <c r="X2660" s="17" t="str">
        <f t="shared" si="460"/>
        <v>June</v>
      </c>
      <c r="Y2660" t="str">
        <f t="shared" si="461"/>
        <v>2016</v>
      </c>
    </row>
    <row r="2661" spans="1:25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451"/>
        <v>2.7204081632653061</v>
      </c>
      <c r="P2661" s="8">
        <f t="shared" si="452"/>
        <v>133.30000000000001</v>
      </c>
      <c r="Q2661" t="str">
        <f t="shared" si="453"/>
        <v>technology</v>
      </c>
      <c r="R2661" t="str">
        <f t="shared" si="454"/>
        <v>space exploration</v>
      </c>
      <c r="S2661">
        <f t="shared" si="455"/>
        <v>28</v>
      </c>
      <c r="T2661">
        <f t="shared" si="456"/>
        <v>11</v>
      </c>
      <c r="U2661">
        <f t="shared" si="457"/>
        <v>17</v>
      </c>
      <c r="V2661" s="12">
        <f t="shared" si="458"/>
        <v>42082.069560185191</v>
      </c>
      <c r="W2661" s="12">
        <f t="shared" si="459"/>
        <v>42112.069560185191</v>
      </c>
      <c r="X2661" s="17" t="str">
        <f t="shared" si="460"/>
        <v>March</v>
      </c>
      <c r="Y2661" t="str">
        <f t="shared" si="461"/>
        <v>2015</v>
      </c>
    </row>
    <row r="2662" spans="1:25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451"/>
        <v>9.5000000000000001E-2</v>
      </c>
      <c r="P2662" s="8">
        <f t="shared" si="452"/>
        <v>3.8</v>
      </c>
      <c r="Q2662" t="str">
        <f t="shared" si="453"/>
        <v>technology</v>
      </c>
      <c r="R2662" t="str">
        <f t="shared" si="454"/>
        <v>space exploration</v>
      </c>
      <c r="S2662">
        <f t="shared" si="455"/>
        <v>28</v>
      </c>
      <c r="T2662">
        <f t="shared" si="456"/>
        <v>11</v>
      </c>
      <c r="U2662">
        <f t="shared" si="457"/>
        <v>17</v>
      </c>
      <c r="V2662" s="12">
        <f t="shared" si="458"/>
        <v>42272.713171296295</v>
      </c>
      <c r="W2662" s="12">
        <f t="shared" si="459"/>
        <v>42332.754837962959</v>
      </c>
      <c r="X2662" s="17" t="str">
        <f t="shared" si="460"/>
        <v>September</v>
      </c>
      <c r="Y2662" t="str">
        <f t="shared" si="461"/>
        <v>2015</v>
      </c>
    </row>
    <row r="2663" spans="1:25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451"/>
        <v>102.89999999999999</v>
      </c>
      <c r="P2663" s="8">
        <f t="shared" si="452"/>
        <v>85.75</v>
      </c>
      <c r="Q2663" t="str">
        <f t="shared" si="453"/>
        <v>technology</v>
      </c>
      <c r="R2663" t="str">
        <f t="shared" si="454"/>
        <v>makerspaces</v>
      </c>
      <c r="S2663">
        <f t="shared" si="455"/>
        <v>22</v>
      </c>
      <c r="T2663">
        <f t="shared" si="456"/>
        <v>11</v>
      </c>
      <c r="U2663">
        <f t="shared" si="457"/>
        <v>11</v>
      </c>
      <c r="V2663" s="12">
        <f t="shared" si="458"/>
        <v>41542.958449074074</v>
      </c>
      <c r="W2663" s="12">
        <f t="shared" si="459"/>
        <v>41572.958449074074</v>
      </c>
      <c r="X2663" s="17" t="str">
        <f t="shared" si="460"/>
        <v>September</v>
      </c>
      <c r="Y2663" t="str">
        <f t="shared" si="461"/>
        <v>2013</v>
      </c>
    </row>
    <row r="2664" spans="1:25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451"/>
        <v>106.80000000000001</v>
      </c>
      <c r="P2664" s="8">
        <f t="shared" si="452"/>
        <v>267</v>
      </c>
      <c r="Q2664" t="str">
        <f t="shared" si="453"/>
        <v>technology</v>
      </c>
      <c r="R2664" t="str">
        <f t="shared" si="454"/>
        <v>makerspaces</v>
      </c>
      <c r="S2664">
        <f t="shared" si="455"/>
        <v>22</v>
      </c>
      <c r="T2664">
        <f t="shared" si="456"/>
        <v>11</v>
      </c>
      <c r="U2664">
        <f t="shared" si="457"/>
        <v>11</v>
      </c>
      <c r="V2664" s="12">
        <f t="shared" si="458"/>
        <v>42207.746678240743</v>
      </c>
      <c r="W2664" s="12">
        <f t="shared" si="459"/>
        <v>42237.746678240743</v>
      </c>
      <c r="X2664" s="17" t="str">
        <f t="shared" si="460"/>
        <v>July</v>
      </c>
      <c r="Y2664" t="str">
        <f t="shared" si="461"/>
        <v>2015</v>
      </c>
    </row>
    <row r="2665" spans="1:25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451"/>
        <v>104.59625</v>
      </c>
      <c r="P2665" s="8">
        <f t="shared" si="452"/>
        <v>373.55803571428572</v>
      </c>
      <c r="Q2665" t="str">
        <f t="shared" si="453"/>
        <v>technology</v>
      </c>
      <c r="R2665" t="str">
        <f t="shared" si="454"/>
        <v>makerspaces</v>
      </c>
      <c r="S2665">
        <f t="shared" si="455"/>
        <v>22</v>
      </c>
      <c r="T2665">
        <f t="shared" si="456"/>
        <v>11</v>
      </c>
      <c r="U2665">
        <f t="shared" si="457"/>
        <v>11</v>
      </c>
      <c r="V2665" s="12">
        <f t="shared" si="458"/>
        <v>42222.622766203705</v>
      </c>
      <c r="W2665" s="12">
        <f t="shared" si="459"/>
        <v>42251.625</v>
      </c>
      <c r="X2665" s="17" t="str">
        <f t="shared" si="460"/>
        <v>August</v>
      </c>
      <c r="Y2665" t="str">
        <f t="shared" si="461"/>
        <v>2015</v>
      </c>
    </row>
    <row r="2666" spans="1:25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451"/>
        <v>103.42857142857143</v>
      </c>
      <c r="P2666" s="8">
        <f t="shared" si="452"/>
        <v>174.03846153846155</v>
      </c>
      <c r="Q2666" t="str">
        <f t="shared" si="453"/>
        <v>technology</v>
      </c>
      <c r="R2666" t="str">
        <f t="shared" si="454"/>
        <v>makerspaces</v>
      </c>
      <c r="S2666">
        <f t="shared" si="455"/>
        <v>22</v>
      </c>
      <c r="T2666">
        <f t="shared" si="456"/>
        <v>11</v>
      </c>
      <c r="U2666">
        <f t="shared" si="457"/>
        <v>11</v>
      </c>
      <c r="V2666" s="12">
        <f t="shared" si="458"/>
        <v>42313.02542824074</v>
      </c>
      <c r="W2666" s="12">
        <f t="shared" si="459"/>
        <v>42347.290972222225</v>
      </c>
      <c r="X2666" s="17" t="str">
        <f t="shared" si="460"/>
        <v>November</v>
      </c>
      <c r="Y2666" t="str">
        <f t="shared" si="461"/>
        <v>2015</v>
      </c>
    </row>
    <row r="2667" spans="1:25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451"/>
        <v>123.14285714285715</v>
      </c>
      <c r="P2667" s="8">
        <f t="shared" si="452"/>
        <v>93.695652173913047</v>
      </c>
      <c r="Q2667" t="str">
        <f t="shared" si="453"/>
        <v>technology</v>
      </c>
      <c r="R2667" t="str">
        <f t="shared" si="454"/>
        <v>makerspaces</v>
      </c>
      <c r="S2667">
        <f t="shared" si="455"/>
        <v>22</v>
      </c>
      <c r="T2667">
        <f t="shared" si="456"/>
        <v>11</v>
      </c>
      <c r="U2667">
        <f t="shared" si="457"/>
        <v>11</v>
      </c>
      <c r="V2667" s="12">
        <f t="shared" si="458"/>
        <v>42083.895532407405</v>
      </c>
      <c r="W2667" s="12">
        <f t="shared" si="459"/>
        <v>42128.895532407405</v>
      </c>
      <c r="X2667" s="17" t="str">
        <f t="shared" si="460"/>
        <v>March</v>
      </c>
      <c r="Y2667" t="str">
        <f t="shared" si="461"/>
        <v>2015</v>
      </c>
    </row>
    <row r="2668" spans="1:25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451"/>
        <v>159.29509999999999</v>
      </c>
      <c r="P2668" s="8">
        <f t="shared" si="452"/>
        <v>77.327718446601949</v>
      </c>
      <c r="Q2668" t="str">
        <f t="shared" si="453"/>
        <v>technology</v>
      </c>
      <c r="R2668" t="str">
        <f t="shared" si="454"/>
        <v>makerspaces</v>
      </c>
      <c r="S2668">
        <f t="shared" si="455"/>
        <v>22</v>
      </c>
      <c r="T2668">
        <f t="shared" si="456"/>
        <v>11</v>
      </c>
      <c r="U2668">
        <f t="shared" si="457"/>
        <v>11</v>
      </c>
      <c r="V2668" s="12">
        <f t="shared" si="458"/>
        <v>42235.764340277776</v>
      </c>
      <c r="W2668" s="12">
        <f t="shared" si="459"/>
        <v>42272.875</v>
      </c>
      <c r="X2668" s="17" t="str">
        <f t="shared" si="460"/>
        <v>August</v>
      </c>
      <c r="Y2668" t="str">
        <f t="shared" si="461"/>
        <v>2015</v>
      </c>
    </row>
    <row r="2669" spans="1:25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451"/>
        <v>110.66666666666667</v>
      </c>
      <c r="P2669" s="8">
        <f t="shared" si="452"/>
        <v>92.222222222222229</v>
      </c>
      <c r="Q2669" t="str">
        <f t="shared" si="453"/>
        <v>technology</v>
      </c>
      <c r="R2669" t="str">
        <f t="shared" si="454"/>
        <v>makerspaces</v>
      </c>
      <c r="S2669">
        <f t="shared" si="455"/>
        <v>22</v>
      </c>
      <c r="T2669">
        <f t="shared" si="456"/>
        <v>11</v>
      </c>
      <c r="U2669">
        <f t="shared" si="457"/>
        <v>11</v>
      </c>
      <c r="V2669" s="12">
        <f t="shared" si="458"/>
        <v>42380.926111111112</v>
      </c>
      <c r="W2669" s="12">
        <f t="shared" si="459"/>
        <v>42410.926111111112</v>
      </c>
      <c r="X2669" s="17" t="str">
        <f t="shared" si="460"/>
        <v>January</v>
      </c>
      <c r="Y2669" t="str">
        <f t="shared" si="461"/>
        <v>2016</v>
      </c>
    </row>
    <row r="2670" spans="1:25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451"/>
        <v>170.70000000000002</v>
      </c>
      <c r="P2670" s="8">
        <f t="shared" si="452"/>
        <v>60.964285714285715</v>
      </c>
      <c r="Q2670" t="str">
        <f t="shared" si="453"/>
        <v>technology</v>
      </c>
      <c r="R2670" t="str">
        <f t="shared" si="454"/>
        <v>makerspaces</v>
      </c>
      <c r="S2670">
        <f t="shared" si="455"/>
        <v>22</v>
      </c>
      <c r="T2670">
        <f t="shared" si="456"/>
        <v>11</v>
      </c>
      <c r="U2670">
        <f t="shared" si="457"/>
        <v>11</v>
      </c>
      <c r="V2670" s="12">
        <f t="shared" si="458"/>
        <v>42275.588715277772</v>
      </c>
      <c r="W2670" s="12">
        <f t="shared" si="459"/>
        <v>42317.60555555555</v>
      </c>
      <c r="X2670" s="17" t="str">
        <f t="shared" si="460"/>
        <v>September</v>
      </c>
      <c r="Y2670" t="str">
        <f t="shared" si="461"/>
        <v>2015</v>
      </c>
    </row>
    <row r="2671" spans="1:25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451"/>
        <v>125.125</v>
      </c>
      <c r="P2671" s="8">
        <f t="shared" si="452"/>
        <v>91</v>
      </c>
      <c r="Q2671" t="str">
        <f t="shared" si="453"/>
        <v>technology</v>
      </c>
      <c r="R2671" t="str">
        <f t="shared" si="454"/>
        <v>makerspaces</v>
      </c>
      <c r="S2671">
        <f t="shared" si="455"/>
        <v>22</v>
      </c>
      <c r="T2671">
        <f t="shared" si="456"/>
        <v>11</v>
      </c>
      <c r="U2671">
        <f t="shared" si="457"/>
        <v>11</v>
      </c>
      <c r="V2671" s="12">
        <f t="shared" si="458"/>
        <v>42319.035833333335</v>
      </c>
      <c r="W2671" s="12">
        <f t="shared" si="459"/>
        <v>42379.035833333335</v>
      </c>
      <c r="X2671" s="17" t="str">
        <f t="shared" si="460"/>
        <v>November</v>
      </c>
      <c r="Y2671" t="str">
        <f t="shared" si="461"/>
        <v>2015</v>
      </c>
    </row>
    <row r="2672" spans="1:25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451"/>
        <v>6.4158609339642041</v>
      </c>
      <c r="P2672" s="8">
        <f t="shared" si="452"/>
        <v>41.583333333333336</v>
      </c>
      <c r="Q2672" t="str">
        <f t="shared" si="453"/>
        <v>technology</v>
      </c>
      <c r="R2672" t="str">
        <f t="shared" si="454"/>
        <v>makerspaces</v>
      </c>
      <c r="S2672">
        <f t="shared" si="455"/>
        <v>22</v>
      </c>
      <c r="T2672">
        <f t="shared" si="456"/>
        <v>11</v>
      </c>
      <c r="U2672">
        <f t="shared" si="457"/>
        <v>11</v>
      </c>
      <c r="V2672" s="12">
        <f t="shared" si="458"/>
        <v>41821.020601851851</v>
      </c>
      <c r="W2672" s="12">
        <f t="shared" si="459"/>
        <v>41849.020601851851</v>
      </c>
      <c r="X2672" s="17" t="str">
        <f t="shared" si="460"/>
        <v>July</v>
      </c>
      <c r="Y2672" t="str">
        <f t="shared" si="461"/>
        <v>2014</v>
      </c>
    </row>
    <row r="2673" spans="1:25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451"/>
        <v>11.343999999999999</v>
      </c>
      <c r="P2673" s="8">
        <f t="shared" si="452"/>
        <v>33.761904761904759</v>
      </c>
      <c r="Q2673" t="str">
        <f t="shared" si="453"/>
        <v>technology</v>
      </c>
      <c r="R2673" t="str">
        <f t="shared" si="454"/>
        <v>makerspaces</v>
      </c>
      <c r="S2673">
        <f t="shared" si="455"/>
        <v>22</v>
      </c>
      <c r="T2673">
        <f t="shared" si="456"/>
        <v>11</v>
      </c>
      <c r="U2673">
        <f t="shared" si="457"/>
        <v>11</v>
      </c>
      <c r="V2673" s="12">
        <f t="shared" si="458"/>
        <v>41962.749027777783</v>
      </c>
      <c r="W2673" s="12">
        <f t="shared" si="459"/>
        <v>41992.818055555559</v>
      </c>
      <c r="X2673" s="17" t="str">
        <f t="shared" si="460"/>
        <v>November</v>
      </c>
      <c r="Y2673" t="str">
        <f t="shared" si="461"/>
        <v>2014</v>
      </c>
    </row>
    <row r="2674" spans="1:25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451"/>
        <v>33.19</v>
      </c>
      <c r="P2674" s="8">
        <f t="shared" si="452"/>
        <v>70.61702127659575</v>
      </c>
      <c r="Q2674" t="str">
        <f t="shared" si="453"/>
        <v>technology</v>
      </c>
      <c r="R2674" t="str">
        <f t="shared" si="454"/>
        <v>makerspaces</v>
      </c>
      <c r="S2674">
        <f t="shared" si="455"/>
        <v>22</v>
      </c>
      <c r="T2674">
        <f t="shared" si="456"/>
        <v>11</v>
      </c>
      <c r="U2674">
        <f t="shared" si="457"/>
        <v>11</v>
      </c>
      <c r="V2674" s="12">
        <f t="shared" si="458"/>
        <v>42344.884143518517</v>
      </c>
      <c r="W2674" s="12">
        <f t="shared" si="459"/>
        <v>42366.25</v>
      </c>
      <c r="X2674" s="17" t="str">
        <f t="shared" si="460"/>
        <v>December</v>
      </c>
      <c r="Y2674" t="str">
        <f t="shared" si="461"/>
        <v>2015</v>
      </c>
    </row>
    <row r="2675" spans="1:25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451"/>
        <v>27.58</v>
      </c>
      <c r="P2675" s="8">
        <f t="shared" si="452"/>
        <v>167.15151515151516</v>
      </c>
      <c r="Q2675" t="str">
        <f t="shared" si="453"/>
        <v>technology</v>
      </c>
      <c r="R2675" t="str">
        <f t="shared" si="454"/>
        <v>makerspaces</v>
      </c>
      <c r="S2675">
        <f t="shared" si="455"/>
        <v>22</v>
      </c>
      <c r="T2675">
        <f t="shared" si="456"/>
        <v>11</v>
      </c>
      <c r="U2675">
        <f t="shared" si="457"/>
        <v>11</v>
      </c>
      <c r="V2675" s="12">
        <f t="shared" si="458"/>
        <v>41912.541655092595</v>
      </c>
      <c r="W2675" s="12">
        <f t="shared" si="459"/>
        <v>41941.947916666664</v>
      </c>
      <c r="X2675" s="17" t="str">
        <f t="shared" si="460"/>
        <v>September</v>
      </c>
      <c r="Y2675" t="str">
        <f t="shared" si="461"/>
        <v>2014</v>
      </c>
    </row>
    <row r="2676" spans="1:25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451"/>
        <v>62.839999999999996</v>
      </c>
      <c r="P2676" s="8">
        <f t="shared" si="452"/>
        <v>128.61988304093566</v>
      </c>
      <c r="Q2676" t="str">
        <f t="shared" si="453"/>
        <v>technology</v>
      </c>
      <c r="R2676" t="str">
        <f t="shared" si="454"/>
        <v>makerspaces</v>
      </c>
      <c r="S2676">
        <f t="shared" si="455"/>
        <v>22</v>
      </c>
      <c r="T2676">
        <f t="shared" si="456"/>
        <v>11</v>
      </c>
      <c r="U2676">
        <f t="shared" si="457"/>
        <v>11</v>
      </c>
      <c r="V2676" s="12">
        <f t="shared" si="458"/>
        <v>42529.632754629631</v>
      </c>
      <c r="W2676" s="12">
        <f t="shared" si="459"/>
        <v>42556.207638888889</v>
      </c>
      <c r="X2676" s="17" t="str">
        <f t="shared" si="460"/>
        <v>June</v>
      </c>
      <c r="Y2676" t="str">
        <f t="shared" si="461"/>
        <v>2016</v>
      </c>
    </row>
    <row r="2677" spans="1:25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451"/>
        <v>7.5880000000000001</v>
      </c>
      <c r="P2677" s="8">
        <f t="shared" si="452"/>
        <v>65.41379310344827</v>
      </c>
      <c r="Q2677" t="str">
        <f t="shared" si="453"/>
        <v>technology</v>
      </c>
      <c r="R2677" t="str">
        <f t="shared" si="454"/>
        <v>makerspaces</v>
      </c>
      <c r="S2677">
        <f t="shared" si="455"/>
        <v>22</v>
      </c>
      <c r="T2677">
        <f t="shared" si="456"/>
        <v>11</v>
      </c>
      <c r="U2677">
        <f t="shared" si="457"/>
        <v>11</v>
      </c>
      <c r="V2677" s="12">
        <f t="shared" si="458"/>
        <v>41923.857511574075</v>
      </c>
      <c r="W2677" s="12">
        <f t="shared" si="459"/>
        <v>41953.899178240739</v>
      </c>
      <c r="X2677" s="17" t="str">
        <f t="shared" si="460"/>
        <v>October</v>
      </c>
      <c r="Y2677" t="str">
        <f t="shared" si="461"/>
        <v>2014</v>
      </c>
    </row>
    <row r="2678" spans="1:25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451"/>
        <v>50.38095238095238</v>
      </c>
      <c r="P2678" s="8">
        <f t="shared" si="452"/>
        <v>117.55555555555556</v>
      </c>
      <c r="Q2678" t="str">
        <f t="shared" si="453"/>
        <v>technology</v>
      </c>
      <c r="R2678" t="str">
        <f t="shared" si="454"/>
        <v>makerspaces</v>
      </c>
      <c r="S2678">
        <f t="shared" si="455"/>
        <v>22</v>
      </c>
      <c r="T2678">
        <f t="shared" si="456"/>
        <v>11</v>
      </c>
      <c r="U2678">
        <f t="shared" si="457"/>
        <v>11</v>
      </c>
      <c r="V2678" s="12">
        <f t="shared" si="458"/>
        <v>42482.624699074076</v>
      </c>
      <c r="W2678" s="12">
        <f t="shared" si="459"/>
        <v>42512.624699074076</v>
      </c>
      <c r="X2678" s="17" t="str">
        <f t="shared" si="460"/>
        <v>April</v>
      </c>
      <c r="Y2678" t="str">
        <f t="shared" si="461"/>
        <v>2016</v>
      </c>
    </row>
    <row r="2679" spans="1:25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451"/>
        <v>17.512820512820511</v>
      </c>
      <c r="P2679" s="8">
        <f t="shared" si="452"/>
        <v>126.48148148148148</v>
      </c>
      <c r="Q2679" t="str">
        <f t="shared" si="453"/>
        <v>technology</v>
      </c>
      <c r="R2679" t="str">
        <f t="shared" si="454"/>
        <v>makerspaces</v>
      </c>
      <c r="S2679">
        <f t="shared" si="455"/>
        <v>22</v>
      </c>
      <c r="T2679">
        <f t="shared" si="456"/>
        <v>11</v>
      </c>
      <c r="U2679">
        <f t="shared" si="457"/>
        <v>11</v>
      </c>
      <c r="V2679" s="12">
        <f t="shared" si="458"/>
        <v>41793.029432870368</v>
      </c>
      <c r="W2679" s="12">
        <f t="shared" si="459"/>
        <v>41823.029432870368</v>
      </c>
      <c r="X2679" s="17" t="str">
        <f t="shared" si="460"/>
        <v>June</v>
      </c>
      <c r="Y2679" t="str">
        <f t="shared" si="461"/>
        <v>2014</v>
      </c>
    </row>
    <row r="2680" spans="1:25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451"/>
        <v>1.375E-2</v>
      </c>
      <c r="P2680" s="8">
        <f t="shared" si="452"/>
        <v>550</v>
      </c>
      <c r="Q2680" t="str">
        <f t="shared" si="453"/>
        <v>technology</v>
      </c>
      <c r="R2680" t="str">
        <f t="shared" si="454"/>
        <v>makerspaces</v>
      </c>
      <c r="S2680">
        <f t="shared" si="455"/>
        <v>22</v>
      </c>
      <c r="T2680">
        <f t="shared" si="456"/>
        <v>11</v>
      </c>
      <c r="U2680">
        <f t="shared" si="457"/>
        <v>11</v>
      </c>
      <c r="V2680" s="12">
        <f t="shared" si="458"/>
        <v>42241.798206018517</v>
      </c>
      <c r="W2680" s="12">
        <f t="shared" si="459"/>
        <v>42271.798206018517</v>
      </c>
      <c r="X2680" s="17" t="str">
        <f t="shared" si="460"/>
        <v>August</v>
      </c>
      <c r="Y2680" t="str">
        <f t="shared" si="461"/>
        <v>2015</v>
      </c>
    </row>
    <row r="2681" spans="1:25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451"/>
        <v>0.33</v>
      </c>
      <c r="P2681" s="8">
        <f t="shared" si="452"/>
        <v>44</v>
      </c>
      <c r="Q2681" t="str">
        <f t="shared" si="453"/>
        <v>technology</v>
      </c>
      <c r="R2681" t="str">
        <f t="shared" si="454"/>
        <v>makerspaces</v>
      </c>
      <c r="S2681">
        <f t="shared" si="455"/>
        <v>22</v>
      </c>
      <c r="T2681">
        <f t="shared" si="456"/>
        <v>11</v>
      </c>
      <c r="U2681">
        <f t="shared" si="457"/>
        <v>11</v>
      </c>
      <c r="V2681" s="12">
        <f t="shared" si="458"/>
        <v>42033.001087962963</v>
      </c>
      <c r="W2681" s="12">
        <f t="shared" si="459"/>
        <v>42063.001087962963</v>
      </c>
      <c r="X2681" s="17" t="str">
        <f t="shared" si="460"/>
        <v>January</v>
      </c>
      <c r="Y2681" t="str">
        <f t="shared" si="461"/>
        <v>2015</v>
      </c>
    </row>
    <row r="2682" spans="1:25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451"/>
        <v>0.86250000000000004</v>
      </c>
      <c r="P2682" s="8">
        <f t="shared" si="452"/>
        <v>69</v>
      </c>
      <c r="Q2682" t="str">
        <f t="shared" si="453"/>
        <v>technology</v>
      </c>
      <c r="R2682" t="str">
        <f t="shared" si="454"/>
        <v>makerspaces</v>
      </c>
      <c r="S2682">
        <f t="shared" si="455"/>
        <v>22</v>
      </c>
      <c r="T2682">
        <f t="shared" si="456"/>
        <v>11</v>
      </c>
      <c r="U2682">
        <f t="shared" si="457"/>
        <v>11</v>
      </c>
      <c r="V2682" s="12">
        <f t="shared" si="458"/>
        <v>42436.211701388893</v>
      </c>
      <c r="W2682" s="12">
        <f t="shared" si="459"/>
        <v>42466.170034722221</v>
      </c>
      <c r="X2682" s="17" t="str">
        <f t="shared" si="460"/>
        <v>March</v>
      </c>
      <c r="Y2682" t="str">
        <f t="shared" si="461"/>
        <v>2016</v>
      </c>
    </row>
    <row r="2683" spans="1:25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451"/>
        <v>0.6875</v>
      </c>
      <c r="P2683" s="8">
        <f t="shared" si="452"/>
        <v>27.5</v>
      </c>
      <c r="Q2683" t="str">
        <f t="shared" si="453"/>
        <v>food</v>
      </c>
      <c r="R2683" t="str">
        <f t="shared" si="454"/>
        <v>food trucks</v>
      </c>
      <c r="S2683">
        <f t="shared" si="455"/>
        <v>16</v>
      </c>
      <c r="T2683">
        <f t="shared" si="456"/>
        <v>5</v>
      </c>
      <c r="U2683">
        <f t="shared" si="457"/>
        <v>11</v>
      </c>
      <c r="V2683" s="12">
        <f t="shared" si="458"/>
        <v>41805.895254629628</v>
      </c>
      <c r="W2683" s="12">
        <f t="shared" si="459"/>
        <v>41830.895254629628</v>
      </c>
      <c r="X2683" s="17" t="str">
        <f t="shared" si="460"/>
        <v>June</v>
      </c>
      <c r="Y2683" t="str">
        <f t="shared" si="461"/>
        <v>2014</v>
      </c>
    </row>
    <row r="2684" spans="1:25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451"/>
        <v>28.299999999999997</v>
      </c>
      <c r="P2684" s="8">
        <f t="shared" si="452"/>
        <v>84.9</v>
      </c>
      <c r="Q2684" t="str">
        <f t="shared" si="453"/>
        <v>food</v>
      </c>
      <c r="R2684" t="str">
        <f t="shared" si="454"/>
        <v>food trucks</v>
      </c>
      <c r="S2684">
        <f t="shared" si="455"/>
        <v>16</v>
      </c>
      <c r="T2684">
        <f t="shared" si="456"/>
        <v>5</v>
      </c>
      <c r="U2684">
        <f t="shared" si="457"/>
        <v>11</v>
      </c>
      <c r="V2684" s="12">
        <f t="shared" si="458"/>
        <v>41932.871990740743</v>
      </c>
      <c r="W2684" s="12">
        <f t="shared" si="459"/>
        <v>41965.249305555553</v>
      </c>
      <c r="X2684" s="17" t="str">
        <f t="shared" si="460"/>
        <v>October</v>
      </c>
      <c r="Y2684" t="str">
        <f t="shared" si="461"/>
        <v>2014</v>
      </c>
    </row>
    <row r="2685" spans="1:25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451"/>
        <v>0.24</v>
      </c>
      <c r="P2685" s="8">
        <f t="shared" si="452"/>
        <v>12</v>
      </c>
      <c r="Q2685" t="str">
        <f t="shared" si="453"/>
        <v>food</v>
      </c>
      <c r="R2685" t="str">
        <f t="shared" si="454"/>
        <v>food trucks</v>
      </c>
      <c r="S2685">
        <f t="shared" si="455"/>
        <v>16</v>
      </c>
      <c r="T2685">
        <f t="shared" si="456"/>
        <v>5</v>
      </c>
      <c r="U2685">
        <f t="shared" si="457"/>
        <v>11</v>
      </c>
      <c r="V2685" s="12">
        <f t="shared" si="458"/>
        <v>42034.75509259259</v>
      </c>
      <c r="W2685" s="12">
        <f t="shared" si="459"/>
        <v>42064.75509259259</v>
      </c>
      <c r="X2685" s="17" t="str">
        <f t="shared" si="460"/>
        <v>January</v>
      </c>
      <c r="Y2685" t="str">
        <f t="shared" si="461"/>
        <v>2015</v>
      </c>
    </row>
    <row r="2686" spans="1:25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451"/>
        <v>1.1428571428571428</v>
      </c>
      <c r="P2686" s="8">
        <f t="shared" si="452"/>
        <v>200</v>
      </c>
      <c r="Q2686" t="str">
        <f t="shared" si="453"/>
        <v>food</v>
      </c>
      <c r="R2686" t="str">
        <f t="shared" si="454"/>
        <v>food trucks</v>
      </c>
      <c r="S2686">
        <f t="shared" si="455"/>
        <v>16</v>
      </c>
      <c r="T2686">
        <f t="shared" si="456"/>
        <v>5</v>
      </c>
      <c r="U2686">
        <f t="shared" si="457"/>
        <v>11</v>
      </c>
      <c r="V2686" s="12">
        <f t="shared" si="458"/>
        <v>41820.914641203701</v>
      </c>
      <c r="W2686" s="12">
        <f t="shared" si="459"/>
        <v>41860.914641203701</v>
      </c>
      <c r="X2686" s="17" t="str">
        <f t="shared" si="460"/>
        <v>June</v>
      </c>
      <c r="Y2686" t="str">
        <f t="shared" si="461"/>
        <v>2014</v>
      </c>
    </row>
    <row r="2687" spans="1:25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451"/>
        <v>0.02</v>
      </c>
      <c r="P2687" s="8">
        <f t="shared" si="452"/>
        <v>10</v>
      </c>
      <c r="Q2687" t="str">
        <f t="shared" si="453"/>
        <v>food</v>
      </c>
      <c r="R2687" t="str">
        <f t="shared" si="454"/>
        <v>food trucks</v>
      </c>
      <c r="S2687">
        <f t="shared" si="455"/>
        <v>16</v>
      </c>
      <c r="T2687">
        <f t="shared" si="456"/>
        <v>5</v>
      </c>
      <c r="U2687">
        <f t="shared" si="457"/>
        <v>11</v>
      </c>
      <c r="V2687" s="12">
        <f t="shared" si="458"/>
        <v>42061.69594907407</v>
      </c>
      <c r="W2687" s="12">
        <f t="shared" si="459"/>
        <v>42121.654282407413</v>
      </c>
      <c r="X2687" s="17" t="str">
        <f t="shared" si="460"/>
        <v>February</v>
      </c>
      <c r="Y2687" t="str">
        <f t="shared" si="461"/>
        <v>2015</v>
      </c>
    </row>
    <row r="2688" spans="1:25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451"/>
        <v>0</v>
      </c>
      <c r="P2688" s="8" t="e">
        <f t="shared" si="452"/>
        <v>#DIV/0!</v>
      </c>
      <c r="Q2688" t="str">
        <f t="shared" si="453"/>
        <v>food</v>
      </c>
      <c r="R2688" t="str">
        <f t="shared" si="454"/>
        <v>food trucks</v>
      </c>
      <c r="S2688">
        <f t="shared" si="455"/>
        <v>16</v>
      </c>
      <c r="T2688">
        <f t="shared" si="456"/>
        <v>5</v>
      </c>
      <c r="U2688">
        <f t="shared" si="457"/>
        <v>11</v>
      </c>
      <c r="V2688" s="12">
        <f t="shared" si="458"/>
        <v>41892.974803240737</v>
      </c>
      <c r="W2688" s="12">
        <f t="shared" si="459"/>
        <v>41912.974803240737</v>
      </c>
      <c r="X2688" s="17" t="str">
        <f t="shared" si="460"/>
        <v>September</v>
      </c>
      <c r="Y2688" t="str">
        <f t="shared" si="461"/>
        <v>2014</v>
      </c>
    </row>
    <row r="2689" spans="1:25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451"/>
        <v>0</v>
      </c>
      <c r="P2689" s="8" t="e">
        <f t="shared" si="452"/>
        <v>#DIV/0!</v>
      </c>
      <c r="Q2689" t="str">
        <f t="shared" si="453"/>
        <v>food</v>
      </c>
      <c r="R2689" t="str">
        <f t="shared" si="454"/>
        <v>food trucks</v>
      </c>
      <c r="S2689">
        <f t="shared" si="455"/>
        <v>16</v>
      </c>
      <c r="T2689">
        <f t="shared" si="456"/>
        <v>5</v>
      </c>
      <c r="U2689">
        <f t="shared" si="457"/>
        <v>11</v>
      </c>
      <c r="V2689" s="12">
        <f t="shared" si="458"/>
        <v>42154.64025462963</v>
      </c>
      <c r="W2689" s="12">
        <f t="shared" si="459"/>
        <v>42184.64025462963</v>
      </c>
      <c r="X2689" s="17" t="str">
        <f t="shared" si="460"/>
        <v>May</v>
      </c>
      <c r="Y2689" t="str">
        <f t="shared" si="461"/>
        <v>2015</v>
      </c>
    </row>
    <row r="2690" spans="1:25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462">E2690/D2690*100</f>
        <v>0.14799999999999999</v>
      </c>
      <c r="P2690" s="8">
        <f t="shared" ref="P2690:P2753" si="463">E2690/L2690</f>
        <v>5.2857142857142856</v>
      </c>
      <c r="Q2690" t="str">
        <f t="shared" ref="Q2690:Q2753" si="464">LEFT(N2690,T2690-1)</f>
        <v>food</v>
      </c>
      <c r="R2690" t="str">
        <f t="shared" ref="R2690:R2753" si="465">RIGHT(N2690,U2690)</f>
        <v>food trucks</v>
      </c>
      <c r="S2690">
        <f t="shared" ref="S2690:S2753" si="466">LEN(N2690)</f>
        <v>16</v>
      </c>
      <c r="T2690">
        <f t="shared" ref="T2690:T2753" si="467">FIND("/",N2690)</f>
        <v>5</v>
      </c>
      <c r="U2690">
        <f t="shared" ref="U2690:U2753" si="468">S2690-T2690</f>
        <v>11</v>
      </c>
      <c r="V2690" s="12">
        <f t="shared" ref="V2690:V2753" si="469">(((J2690/60)/60)/24)+DATE(1970,1,1)</f>
        <v>42028.118865740747</v>
      </c>
      <c r="W2690" s="12">
        <f t="shared" ref="W2690:W2753" si="470">(((I2690/60)/60)/24)+DATE(1970,1,1)</f>
        <v>42059.125</v>
      </c>
      <c r="X2690" s="17" t="str">
        <f t="shared" ref="X2690:X2753" si="471">TEXT(V2690,"mmmm")</f>
        <v>January</v>
      </c>
      <c r="Y2690" t="str">
        <f t="shared" ref="Y2690:Y2753" si="472">TEXT(V2690,"yyyy")</f>
        <v>2015</v>
      </c>
    </row>
    <row r="2691" spans="1:25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462"/>
        <v>2.8571428571428571E-3</v>
      </c>
      <c r="P2691" s="8">
        <f t="shared" si="463"/>
        <v>1</v>
      </c>
      <c r="Q2691" t="str">
        <f t="shared" si="464"/>
        <v>food</v>
      </c>
      <c r="R2691" t="str">
        <f t="shared" si="465"/>
        <v>food trucks</v>
      </c>
      <c r="S2691">
        <f t="shared" si="466"/>
        <v>16</v>
      </c>
      <c r="T2691">
        <f t="shared" si="467"/>
        <v>5</v>
      </c>
      <c r="U2691">
        <f t="shared" si="468"/>
        <v>11</v>
      </c>
      <c r="V2691" s="12">
        <f t="shared" si="469"/>
        <v>42551.961689814809</v>
      </c>
      <c r="W2691" s="12">
        <f t="shared" si="470"/>
        <v>42581.961689814809</v>
      </c>
      <c r="X2691" s="17" t="str">
        <f t="shared" si="471"/>
        <v>June</v>
      </c>
      <c r="Y2691" t="str">
        <f t="shared" si="472"/>
        <v>2016</v>
      </c>
    </row>
    <row r="2692" spans="1:25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462"/>
        <v>10.7325</v>
      </c>
      <c r="P2692" s="8">
        <f t="shared" si="463"/>
        <v>72.762711864406782</v>
      </c>
      <c r="Q2692" t="str">
        <f t="shared" si="464"/>
        <v>food</v>
      </c>
      <c r="R2692" t="str">
        <f t="shared" si="465"/>
        <v>food trucks</v>
      </c>
      <c r="S2692">
        <f t="shared" si="466"/>
        <v>16</v>
      </c>
      <c r="T2692">
        <f t="shared" si="467"/>
        <v>5</v>
      </c>
      <c r="U2692">
        <f t="shared" si="468"/>
        <v>11</v>
      </c>
      <c r="V2692" s="12">
        <f t="shared" si="469"/>
        <v>42113.105046296296</v>
      </c>
      <c r="W2692" s="12">
        <f t="shared" si="470"/>
        <v>42158.105046296296</v>
      </c>
      <c r="X2692" s="17" t="str">
        <f t="shared" si="471"/>
        <v>April</v>
      </c>
      <c r="Y2692" t="str">
        <f t="shared" si="472"/>
        <v>2015</v>
      </c>
    </row>
    <row r="2693" spans="1:25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462"/>
        <v>5.3846153846153842E-2</v>
      </c>
      <c r="P2693" s="8">
        <f t="shared" si="463"/>
        <v>17.5</v>
      </c>
      <c r="Q2693" t="str">
        <f t="shared" si="464"/>
        <v>food</v>
      </c>
      <c r="R2693" t="str">
        <f t="shared" si="465"/>
        <v>food trucks</v>
      </c>
      <c r="S2693">
        <f t="shared" si="466"/>
        <v>16</v>
      </c>
      <c r="T2693">
        <f t="shared" si="467"/>
        <v>5</v>
      </c>
      <c r="U2693">
        <f t="shared" si="468"/>
        <v>11</v>
      </c>
      <c r="V2693" s="12">
        <f t="shared" si="469"/>
        <v>42089.724039351851</v>
      </c>
      <c r="W2693" s="12">
        <f t="shared" si="470"/>
        <v>42134.724039351851</v>
      </c>
      <c r="X2693" s="17" t="str">
        <f t="shared" si="471"/>
        <v>March</v>
      </c>
      <c r="Y2693" t="str">
        <f t="shared" si="472"/>
        <v>2015</v>
      </c>
    </row>
    <row r="2694" spans="1:25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462"/>
        <v>0.7142857142857143</v>
      </c>
      <c r="P2694" s="8">
        <f t="shared" si="463"/>
        <v>25</v>
      </c>
      <c r="Q2694" t="str">
        <f t="shared" si="464"/>
        <v>food</v>
      </c>
      <c r="R2694" t="str">
        <f t="shared" si="465"/>
        <v>food trucks</v>
      </c>
      <c r="S2694">
        <f t="shared" si="466"/>
        <v>16</v>
      </c>
      <c r="T2694">
        <f t="shared" si="467"/>
        <v>5</v>
      </c>
      <c r="U2694">
        <f t="shared" si="468"/>
        <v>11</v>
      </c>
      <c r="V2694" s="12">
        <f t="shared" si="469"/>
        <v>42058.334027777775</v>
      </c>
      <c r="W2694" s="12">
        <f t="shared" si="470"/>
        <v>42088.292361111111</v>
      </c>
      <c r="X2694" s="17" t="str">
        <f t="shared" si="471"/>
        <v>February</v>
      </c>
      <c r="Y2694" t="str">
        <f t="shared" si="472"/>
        <v>2015</v>
      </c>
    </row>
    <row r="2695" spans="1:25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462"/>
        <v>0.8</v>
      </c>
      <c r="P2695" s="8">
        <f t="shared" si="463"/>
        <v>13.333333333333334</v>
      </c>
      <c r="Q2695" t="str">
        <f t="shared" si="464"/>
        <v>food</v>
      </c>
      <c r="R2695" t="str">
        <f t="shared" si="465"/>
        <v>food trucks</v>
      </c>
      <c r="S2695">
        <f t="shared" si="466"/>
        <v>16</v>
      </c>
      <c r="T2695">
        <f t="shared" si="467"/>
        <v>5</v>
      </c>
      <c r="U2695">
        <f t="shared" si="468"/>
        <v>11</v>
      </c>
      <c r="V2695" s="12">
        <f t="shared" si="469"/>
        <v>41834.138495370367</v>
      </c>
      <c r="W2695" s="12">
        <f t="shared" si="470"/>
        <v>41864.138495370367</v>
      </c>
      <c r="X2695" s="17" t="str">
        <f t="shared" si="471"/>
        <v>July</v>
      </c>
      <c r="Y2695" t="str">
        <f t="shared" si="472"/>
        <v>2014</v>
      </c>
    </row>
    <row r="2696" spans="1:25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462"/>
        <v>3.3333333333333335E-3</v>
      </c>
      <c r="P2696" s="8">
        <f t="shared" si="463"/>
        <v>1</v>
      </c>
      <c r="Q2696" t="str">
        <f t="shared" si="464"/>
        <v>food</v>
      </c>
      <c r="R2696" t="str">
        <f t="shared" si="465"/>
        <v>food trucks</v>
      </c>
      <c r="S2696">
        <f t="shared" si="466"/>
        <v>16</v>
      </c>
      <c r="T2696">
        <f t="shared" si="467"/>
        <v>5</v>
      </c>
      <c r="U2696">
        <f t="shared" si="468"/>
        <v>11</v>
      </c>
      <c r="V2696" s="12">
        <f t="shared" si="469"/>
        <v>41878.140497685185</v>
      </c>
      <c r="W2696" s="12">
        <f t="shared" si="470"/>
        <v>41908.140497685185</v>
      </c>
      <c r="X2696" s="17" t="str">
        <f t="shared" si="471"/>
        <v>August</v>
      </c>
      <c r="Y2696" t="str">
        <f t="shared" si="472"/>
        <v>2014</v>
      </c>
    </row>
    <row r="2697" spans="1:25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462"/>
        <v>0.47333333333333333</v>
      </c>
      <c r="P2697" s="8">
        <f t="shared" si="463"/>
        <v>23.666666666666668</v>
      </c>
      <c r="Q2697" t="str">
        <f t="shared" si="464"/>
        <v>food</v>
      </c>
      <c r="R2697" t="str">
        <f t="shared" si="465"/>
        <v>food trucks</v>
      </c>
      <c r="S2697">
        <f t="shared" si="466"/>
        <v>16</v>
      </c>
      <c r="T2697">
        <f t="shared" si="467"/>
        <v>5</v>
      </c>
      <c r="U2697">
        <f t="shared" si="468"/>
        <v>11</v>
      </c>
      <c r="V2697" s="12">
        <f t="shared" si="469"/>
        <v>42048.181921296295</v>
      </c>
      <c r="W2697" s="12">
        <f t="shared" si="470"/>
        <v>42108.14025462963</v>
      </c>
      <c r="X2697" s="17" t="str">
        <f t="shared" si="471"/>
        <v>February</v>
      </c>
      <c r="Y2697" t="str">
        <f t="shared" si="472"/>
        <v>2015</v>
      </c>
    </row>
    <row r="2698" spans="1:25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462"/>
        <v>5.65</v>
      </c>
      <c r="P2698" s="8">
        <f t="shared" si="463"/>
        <v>89.21052631578948</v>
      </c>
      <c r="Q2698" t="str">
        <f t="shared" si="464"/>
        <v>food</v>
      </c>
      <c r="R2698" t="str">
        <f t="shared" si="465"/>
        <v>food trucks</v>
      </c>
      <c r="S2698">
        <f t="shared" si="466"/>
        <v>16</v>
      </c>
      <c r="T2698">
        <f t="shared" si="467"/>
        <v>5</v>
      </c>
      <c r="U2698">
        <f t="shared" si="468"/>
        <v>11</v>
      </c>
      <c r="V2698" s="12">
        <f t="shared" si="469"/>
        <v>41964.844444444447</v>
      </c>
      <c r="W2698" s="12">
        <f t="shared" si="470"/>
        <v>41998.844444444447</v>
      </c>
      <c r="X2698" s="17" t="str">
        <f t="shared" si="471"/>
        <v>November</v>
      </c>
      <c r="Y2698" t="str">
        <f t="shared" si="472"/>
        <v>2014</v>
      </c>
    </row>
    <row r="2699" spans="1:25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462"/>
        <v>26.35217391304348</v>
      </c>
      <c r="P2699" s="8">
        <f t="shared" si="463"/>
        <v>116.55769230769231</v>
      </c>
      <c r="Q2699" t="str">
        <f t="shared" si="464"/>
        <v>food</v>
      </c>
      <c r="R2699" t="str">
        <f t="shared" si="465"/>
        <v>food trucks</v>
      </c>
      <c r="S2699">
        <f t="shared" si="466"/>
        <v>16</v>
      </c>
      <c r="T2699">
        <f t="shared" si="467"/>
        <v>5</v>
      </c>
      <c r="U2699">
        <f t="shared" si="468"/>
        <v>11</v>
      </c>
      <c r="V2699" s="12">
        <f t="shared" si="469"/>
        <v>42187.940081018518</v>
      </c>
      <c r="W2699" s="12">
        <f t="shared" si="470"/>
        <v>42218.916666666672</v>
      </c>
      <c r="X2699" s="17" t="str">
        <f t="shared" si="471"/>
        <v>July</v>
      </c>
      <c r="Y2699" t="str">
        <f t="shared" si="472"/>
        <v>2015</v>
      </c>
    </row>
    <row r="2700" spans="1:25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462"/>
        <v>0.325125</v>
      </c>
      <c r="P2700" s="8">
        <f t="shared" si="463"/>
        <v>13.005000000000001</v>
      </c>
      <c r="Q2700" t="str">
        <f t="shared" si="464"/>
        <v>food</v>
      </c>
      <c r="R2700" t="str">
        <f t="shared" si="465"/>
        <v>food trucks</v>
      </c>
      <c r="S2700">
        <f t="shared" si="466"/>
        <v>16</v>
      </c>
      <c r="T2700">
        <f t="shared" si="467"/>
        <v>5</v>
      </c>
      <c r="U2700">
        <f t="shared" si="468"/>
        <v>11</v>
      </c>
      <c r="V2700" s="12">
        <f t="shared" si="469"/>
        <v>41787.898240740738</v>
      </c>
      <c r="W2700" s="12">
        <f t="shared" si="470"/>
        <v>41817.898240740738</v>
      </c>
      <c r="X2700" s="17" t="str">
        <f t="shared" si="471"/>
        <v>May</v>
      </c>
      <c r="Y2700" t="str">
        <f t="shared" si="472"/>
        <v>2014</v>
      </c>
    </row>
    <row r="2701" spans="1:25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462"/>
        <v>0</v>
      </c>
      <c r="P2701" s="8" t="e">
        <f t="shared" si="463"/>
        <v>#DIV/0!</v>
      </c>
      <c r="Q2701" t="str">
        <f t="shared" si="464"/>
        <v>food</v>
      </c>
      <c r="R2701" t="str">
        <f t="shared" si="465"/>
        <v>food trucks</v>
      </c>
      <c r="S2701">
        <f t="shared" si="466"/>
        <v>16</v>
      </c>
      <c r="T2701">
        <f t="shared" si="467"/>
        <v>5</v>
      </c>
      <c r="U2701">
        <f t="shared" si="468"/>
        <v>11</v>
      </c>
      <c r="V2701" s="12">
        <f t="shared" si="469"/>
        <v>41829.896562499998</v>
      </c>
      <c r="W2701" s="12">
        <f t="shared" si="470"/>
        <v>41859.896562499998</v>
      </c>
      <c r="X2701" s="17" t="str">
        <f t="shared" si="471"/>
        <v>July</v>
      </c>
      <c r="Y2701" t="str">
        <f t="shared" si="472"/>
        <v>2014</v>
      </c>
    </row>
    <row r="2702" spans="1:25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462"/>
        <v>0.7000700070007001</v>
      </c>
      <c r="P2702" s="8">
        <f t="shared" si="463"/>
        <v>17.5</v>
      </c>
      <c r="Q2702" t="str">
        <f t="shared" si="464"/>
        <v>food</v>
      </c>
      <c r="R2702" t="str">
        <f t="shared" si="465"/>
        <v>food trucks</v>
      </c>
      <c r="S2702">
        <f t="shared" si="466"/>
        <v>16</v>
      </c>
      <c r="T2702">
        <f t="shared" si="467"/>
        <v>5</v>
      </c>
      <c r="U2702">
        <f t="shared" si="468"/>
        <v>11</v>
      </c>
      <c r="V2702" s="12">
        <f t="shared" si="469"/>
        <v>41870.87467592593</v>
      </c>
      <c r="W2702" s="12">
        <f t="shared" si="470"/>
        <v>41900.87467592593</v>
      </c>
      <c r="X2702" s="17" t="str">
        <f t="shared" si="471"/>
        <v>August</v>
      </c>
      <c r="Y2702" t="str">
        <f t="shared" si="472"/>
        <v>2014</v>
      </c>
    </row>
    <row r="2703" spans="1:25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462"/>
        <v>46.176470588235297</v>
      </c>
      <c r="P2703" s="8">
        <f t="shared" si="463"/>
        <v>34.130434782608695</v>
      </c>
      <c r="Q2703" t="str">
        <f t="shared" si="464"/>
        <v>theater</v>
      </c>
      <c r="R2703" t="str">
        <f t="shared" si="465"/>
        <v>spaces</v>
      </c>
      <c r="S2703">
        <f t="shared" si="466"/>
        <v>14</v>
      </c>
      <c r="T2703">
        <f t="shared" si="467"/>
        <v>8</v>
      </c>
      <c r="U2703">
        <f t="shared" si="468"/>
        <v>6</v>
      </c>
      <c r="V2703" s="12">
        <f t="shared" si="469"/>
        <v>42801.774699074071</v>
      </c>
      <c r="W2703" s="12">
        <f t="shared" si="470"/>
        <v>42832.733032407406</v>
      </c>
      <c r="X2703" s="17" t="str">
        <f t="shared" si="471"/>
        <v>March</v>
      </c>
      <c r="Y2703" t="str">
        <f t="shared" si="472"/>
        <v>2017</v>
      </c>
    </row>
    <row r="2704" spans="1:25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462"/>
        <v>34.410000000000004</v>
      </c>
      <c r="P2704" s="8">
        <f t="shared" si="463"/>
        <v>132.34615384615384</v>
      </c>
      <c r="Q2704" t="str">
        <f t="shared" si="464"/>
        <v>theater</v>
      </c>
      <c r="R2704" t="str">
        <f t="shared" si="465"/>
        <v>spaces</v>
      </c>
      <c r="S2704">
        <f t="shared" si="466"/>
        <v>14</v>
      </c>
      <c r="T2704">
        <f t="shared" si="467"/>
        <v>8</v>
      </c>
      <c r="U2704">
        <f t="shared" si="468"/>
        <v>6</v>
      </c>
      <c r="V2704" s="12">
        <f t="shared" si="469"/>
        <v>42800.801817129628</v>
      </c>
      <c r="W2704" s="12">
        <f t="shared" si="470"/>
        <v>42830.760150462964</v>
      </c>
      <c r="X2704" s="17" t="str">
        <f t="shared" si="471"/>
        <v>March</v>
      </c>
      <c r="Y2704" t="str">
        <f t="shared" si="472"/>
        <v>2017</v>
      </c>
    </row>
    <row r="2705" spans="1:25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462"/>
        <v>103.75000000000001</v>
      </c>
      <c r="P2705" s="8">
        <f t="shared" si="463"/>
        <v>922.22222222222217</v>
      </c>
      <c r="Q2705" t="str">
        <f t="shared" si="464"/>
        <v>theater</v>
      </c>
      <c r="R2705" t="str">
        <f t="shared" si="465"/>
        <v>spaces</v>
      </c>
      <c r="S2705">
        <f t="shared" si="466"/>
        <v>14</v>
      </c>
      <c r="T2705">
        <f t="shared" si="467"/>
        <v>8</v>
      </c>
      <c r="U2705">
        <f t="shared" si="468"/>
        <v>6</v>
      </c>
      <c r="V2705" s="12">
        <f t="shared" si="469"/>
        <v>42756.690162037034</v>
      </c>
      <c r="W2705" s="12">
        <f t="shared" si="470"/>
        <v>42816.648495370369</v>
      </c>
      <c r="X2705" s="17" t="str">
        <f t="shared" si="471"/>
        <v>January</v>
      </c>
      <c r="Y2705" t="str">
        <f t="shared" si="472"/>
        <v>2017</v>
      </c>
    </row>
    <row r="2706" spans="1:25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462"/>
        <v>6.0263157894736841</v>
      </c>
      <c r="P2706" s="8">
        <f t="shared" si="463"/>
        <v>163.57142857142858</v>
      </c>
      <c r="Q2706" t="str">
        <f t="shared" si="464"/>
        <v>theater</v>
      </c>
      <c r="R2706" t="str">
        <f t="shared" si="465"/>
        <v>spaces</v>
      </c>
      <c r="S2706">
        <f t="shared" si="466"/>
        <v>14</v>
      </c>
      <c r="T2706">
        <f t="shared" si="467"/>
        <v>8</v>
      </c>
      <c r="U2706">
        <f t="shared" si="468"/>
        <v>6</v>
      </c>
      <c r="V2706" s="12">
        <f t="shared" si="469"/>
        <v>42787.862430555557</v>
      </c>
      <c r="W2706" s="12">
        <f t="shared" si="470"/>
        <v>42830.820763888885</v>
      </c>
      <c r="X2706" s="17" t="str">
        <f t="shared" si="471"/>
        <v>February</v>
      </c>
      <c r="Y2706" t="str">
        <f t="shared" si="472"/>
        <v>2017</v>
      </c>
    </row>
    <row r="2707" spans="1:25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462"/>
        <v>10.539393939393939</v>
      </c>
      <c r="P2707" s="8">
        <f t="shared" si="463"/>
        <v>217.375</v>
      </c>
      <c r="Q2707" t="str">
        <f t="shared" si="464"/>
        <v>theater</v>
      </c>
      <c r="R2707" t="str">
        <f t="shared" si="465"/>
        <v>spaces</v>
      </c>
      <c r="S2707">
        <f t="shared" si="466"/>
        <v>14</v>
      </c>
      <c r="T2707">
        <f t="shared" si="467"/>
        <v>8</v>
      </c>
      <c r="U2707">
        <f t="shared" si="468"/>
        <v>6</v>
      </c>
      <c r="V2707" s="12">
        <f t="shared" si="469"/>
        <v>42773.916180555556</v>
      </c>
      <c r="W2707" s="12">
        <f t="shared" si="470"/>
        <v>42818.874513888892</v>
      </c>
      <c r="X2707" s="17" t="str">
        <f t="shared" si="471"/>
        <v>February</v>
      </c>
      <c r="Y2707" t="str">
        <f t="shared" si="472"/>
        <v>2017</v>
      </c>
    </row>
    <row r="2708" spans="1:25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462"/>
        <v>112.29714285714284</v>
      </c>
      <c r="P2708" s="8">
        <f t="shared" si="463"/>
        <v>149.44486692015209</v>
      </c>
      <c r="Q2708" t="str">
        <f t="shared" si="464"/>
        <v>theater</v>
      </c>
      <c r="R2708" t="str">
        <f t="shared" si="465"/>
        <v>spaces</v>
      </c>
      <c r="S2708">
        <f t="shared" si="466"/>
        <v>14</v>
      </c>
      <c r="T2708">
        <f t="shared" si="467"/>
        <v>8</v>
      </c>
      <c r="U2708">
        <f t="shared" si="468"/>
        <v>6</v>
      </c>
      <c r="V2708" s="12">
        <f t="shared" si="469"/>
        <v>41899.294942129629</v>
      </c>
      <c r="W2708" s="12">
        <f t="shared" si="470"/>
        <v>41928.290972222225</v>
      </c>
      <c r="X2708" s="17" t="str">
        <f t="shared" si="471"/>
        <v>September</v>
      </c>
      <c r="Y2708" t="str">
        <f t="shared" si="472"/>
        <v>2014</v>
      </c>
    </row>
    <row r="2709" spans="1:25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462"/>
        <v>350.84462500000001</v>
      </c>
      <c r="P2709" s="8">
        <f t="shared" si="463"/>
        <v>71.237487309644663</v>
      </c>
      <c r="Q2709" t="str">
        <f t="shared" si="464"/>
        <v>theater</v>
      </c>
      <c r="R2709" t="str">
        <f t="shared" si="465"/>
        <v>spaces</v>
      </c>
      <c r="S2709">
        <f t="shared" si="466"/>
        <v>14</v>
      </c>
      <c r="T2709">
        <f t="shared" si="467"/>
        <v>8</v>
      </c>
      <c r="U2709">
        <f t="shared" si="468"/>
        <v>6</v>
      </c>
      <c r="V2709" s="12">
        <f t="shared" si="469"/>
        <v>41391.782905092594</v>
      </c>
      <c r="W2709" s="12">
        <f t="shared" si="470"/>
        <v>41421.290972222225</v>
      </c>
      <c r="X2709" s="17" t="str">
        <f t="shared" si="471"/>
        <v>April</v>
      </c>
      <c r="Y2709" t="str">
        <f t="shared" si="472"/>
        <v>2013</v>
      </c>
    </row>
    <row r="2710" spans="1:25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462"/>
        <v>233.21535</v>
      </c>
      <c r="P2710" s="8">
        <f t="shared" si="463"/>
        <v>44.464318398474738</v>
      </c>
      <c r="Q2710" t="str">
        <f t="shared" si="464"/>
        <v>theater</v>
      </c>
      <c r="R2710" t="str">
        <f t="shared" si="465"/>
        <v>spaces</v>
      </c>
      <c r="S2710">
        <f t="shared" si="466"/>
        <v>14</v>
      </c>
      <c r="T2710">
        <f t="shared" si="467"/>
        <v>8</v>
      </c>
      <c r="U2710">
        <f t="shared" si="468"/>
        <v>6</v>
      </c>
      <c r="V2710" s="12">
        <f t="shared" si="469"/>
        <v>42512.698217592595</v>
      </c>
      <c r="W2710" s="12">
        <f t="shared" si="470"/>
        <v>42572.698217592595</v>
      </c>
      <c r="X2710" s="17" t="str">
        <f t="shared" si="471"/>
        <v>May</v>
      </c>
      <c r="Y2710" t="str">
        <f t="shared" si="472"/>
        <v>2016</v>
      </c>
    </row>
    <row r="2711" spans="1:25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462"/>
        <v>101.60599999999999</v>
      </c>
      <c r="P2711" s="8">
        <f t="shared" si="463"/>
        <v>164.94480519480518</v>
      </c>
      <c r="Q2711" t="str">
        <f t="shared" si="464"/>
        <v>theater</v>
      </c>
      <c r="R2711" t="str">
        <f t="shared" si="465"/>
        <v>spaces</v>
      </c>
      <c r="S2711">
        <f t="shared" si="466"/>
        <v>14</v>
      </c>
      <c r="T2711">
        <f t="shared" si="467"/>
        <v>8</v>
      </c>
      <c r="U2711">
        <f t="shared" si="468"/>
        <v>6</v>
      </c>
      <c r="V2711" s="12">
        <f t="shared" si="469"/>
        <v>42612.149780092594</v>
      </c>
      <c r="W2711" s="12">
        <f t="shared" si="470"/>
        <v>42647.165972222225</v>
      </c>
      <c r="X2711" s="17" t="str">
        <f t="shared" si="471"/>
        <v>August</v>
      </c>
      <c r="Y2711" t="str">
        <f t="shared" si="472"/>
        <v>2016</v>
      </c>
    </row>
    <row r="2712" spans="1:25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462"/>
        <v>153.90035000000003</v>
      </c>
      <c r="P2712" s="8">
        <f t="shared" si="463"/>
        <v>84.871516544117654</v>
      </c>
      <c r="Q2712" t="str">
        <f t="shared" si="464"/>
        <v>theater</v>
      </c>
      <c r="R2712" t="str">
        <f t="shared" si="465"/>
        <v>spaces</v>
      </c>
      <c r="S2712">
        <f t="shared" si="466"/>
        <v>14</v>
      </c>
      <c r="T2712">
        <f t="shared" si="467"/>
        <v>8</v>
      </c>
      <c r="U2712">
        <f t="shared" si="468"/>
        <v>6</v>
      </c>
      <c r="V2712" s="12">
        <f t="shared" si="469"/>
        <v>41828.229490740741</v>
      </c>
      <c r="W2712" s="12">
        <f t="shared" si="470"/>
        <v>41860.083333333336</v>
      </c>
      <c r="X2712" s="17" t="str">
        <f t="shared" si="471"/>
        <v>July</v>
      </c>
      <c r="Y2712" t="str">
        <f t="shared" si="472"/>
        <v>2014</v>
      </c>
    </row>
    <row r="2713" spans="1:25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462"/>
        <v>100.7161125319693</v>
      </c>
      <c r="P2713" s="8">
        <f t="shared" si="463"/>
        <v>53.945205479452056</v>
      </c>
      <c r="Q2713" t="str">
        <f t="shared" si="464"/>
        <v>theater</v>
      </c>
      <c r="R2713" t="str">
        <f t="shared" si="465"/>
        <v>spaces</v>
      </c>
      <c r="S2713">
        <f t="shared" si="466"/>
        <v>14</v>
      </c>
      <c r="T2713">
        <f t="shared" si="467"/>
        <v>8</v>
      </c>
      <c r="U2713">
        <f t="shared" si="468"/>
        <v>6</v>
      </c>
      <c r="V2713" s="12">
        <f t="shared" si="469"/>
        <v>41780.745254629634</v>
      </c>
      <c r="W2713" s="12">
        <f t="shared" si="470"/>
        <v>41810.917361111111</v>
      </c>
      <c r="X2713" s="17" t="str">
        <f t="shared" si="471"/>
        <v>May</v>
      </c>
      <c r="Y2713" t="str">
        <f t="shared" si="472"/>
        <v>2014</v>
      </c>
    </row>
    <row r="2714" spans="1:25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462"/>
        <v>131.38181818181818</v>
      </c>
      <c r="P2714" s="8">
        <f t="shared" si="463"/>
        <v>50.531468531468533</v>
      </c>
      <c r="Q2714" t="str">
        <f t="shared" si="464"/>
        <v>theater</v>
      </c>
      <c r="R2714" t="str">
        <f t="shared" si="465"/>
        <v>spaces</v>
      </c>
      <c r="S2714">
        <f t="shared" si="466"/>
        <v>14</v>
      </c>
      <c r="T2714">
        <f t="shared" si="467"/>
        <v>8</v>
      </c>
      <c r="U2714">
        <f t="shared" si="468"/>
        <v>6</v>
      </c>
      <c r="V2714" s="12">
        <f t="shared" si="469"/>
        <v>41432.062037037038</v>
      </c>
      <c r="W2714" s="12">
        <f t="shared" si="470"/>
        <v>41468.75</v>
      </c>
      <c r="X2714" s="17" t="str">
        <f t="shared" si="471"/>
        <v>June</v>
      </c>
      <c r="Y2714" t="str">
        <f t="shared" si="472"/>
        <v>2013</v>
      </c>
    </row>
    <row r="2715" spans="1:25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462"/>
        <v>102.24133333333334</v>
      </c>
      <c r="P2715" s="8">
        <f t="shared" si="463"/>
        <v>108.00140845070422</v>
      </c>
      <c r="Q2715" t="str">
        <f t="shared" si="464"/>
        <v>theater</v>
      </c>
      <c r="R2715" t="str">
        <f t="shared" si="465"/>
        <v>spaces</v>
      </c>
      <c r="S2715">
        <f t="shared" si="466"/>
        <v>14</v>
      </c>
      <c r="T2715">
        <f t="shared" si="467"/>
        <v>8</v>
      </c>
      <c r="U2715">
        <f t="shared" si="468"/>
        <v>6</v>
      </c>
      <c r="V2715" s="12">
        <f t="shared" si="469"/>
        <v>42322.653749999998</v>
      </c>
      <c r="W2715" s="12">
        <f t="shared" si="470"/>
        <v>42362.653749999998</v>
      </c>
      <c r="X2715" s="17" t="str">
        <f t="shared" si="471"/>
        <v>November</v>
      </c>
      <c r="Y2715" t="str">
        <f t="shared" si="472"/>
        <v>2015</v>
      </c>
    </row>
    <row r="2716" spans="1:25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462"/>
        <v>116.35599999999999</v>
      </c>
      <c r="P2716" s="8">
        <f t="shared" si="463"/>
        <v>95.373770491803285</v>
      </c>
      <c r="Q2716" t="str">
        <f t="shared" si="464"/>
        <v>theater</v>
      </c>
      <c r="R2716" t="str">
        <f t="shared" si="465"/>
        <v>spaces</v>
      </c>
      <c r="S2716">
        <f t="shared" si="466"/>
        <v>14</v>
      </c>
      <c r="T2716">
        <f t="shared" si="467"/>
        <v>8</v>
      </c>
      <c r="U2716">
        <f t="shared" si="468"/>
        <v>6</v>
      </c>
      <c r="V2716" s="12">
        <f t="shared" si="469"/>
        <v>42629.655046296291</v>
      </c>
      <c r="W2716" s="12">
        <f t="shared" si="470"/>
        <v>42657.958333333328</v>
      </c>
      <c r="X2716" s="17" t="str">
        <f t="shared" si="471"/>
        <v>September</v>
      </c>
      <c r="Y2716" t="str">
        <f t="shared" si="472"/>
        <v>2016</v>
      </c>
    </row>
    <row r="2717" spans="1:25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462"/>
        <v>264.62241666666665</v>
      </c>
      <c r="P2717" s="8">
        <f t="shared" si="463"/>
        <v>57.631016333938291</v>
      </c>
      <c r="Q2717" t="str">
        <f t="shared" si="464"/>
        <v>theater</v>
      </c>
      <c r="R2717" t="str">
        <f t="shared" si="465"/>
        <v>spaces</v>
      </c>
      <c r="S2717">
        <f t="shared" si="466"/>
        <v>14</v>
      </c>
      <c r="T2717">
        <f t="shared" si="467"/>
        <v>8</v>
      </c>
      <c r="U2717">
        <f t="shared" si="468"/>
        <v>6</v>
      </c>
      <c r="V2717" s="12">
        <f t="shared" si="469"/>
        <v>42387.398472222223</v>
      </c>
      <c r="W2717" s="12">
        <f t="shared" si="470"/>
        <v>42421.398472222223</v>
      </c>
      <c r="X2717" s="17" t="str">
        <f t="shared" si="471"/>
        <v>January</v>
      </c>
      <c r="Y2717" t="str">
        <f t="shared" si="472"/>
        <v>2016</v>
      </c>
    </row>
    <row r="2718" spans="1:25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462"/>
        <v>119.98010000000001</v>
      </c>
      <c r="P2718" s="8">
        <f t="shared" si="463"/>
        <v>64.160481283422456</v>
      </c>
      <c r="Q2718" t="str">
        <f t="shared" si="464"/>
        <v>theater</v>
      </c>
      <c r="R2718" t="str">
        <f t="shared" si="465"/>
        <v>spaces</v>
      </c>
      <c r="S2718">
        <f t="shared" si="466"/>
        <v>14</v>
      </c>
      <c r="T2718">
        <f t="shared" si="467"/>
        <v>8</v>
      </c>
      <c r="U2718">
        <f t="shared" si="468"/>
        <v>6</v>
      </c>
      <c r="V2718" s="12">
        <f t="shared" si="469"/>
        <v>42255.333252314813</v>
      </c>
      <c r="W2718" s="12">
        <f t="shared" si="470"/>
        <v>42285.333252314813</v>
      </c>
      <c r="X2718" s="17" t="str">
        <f t="shared" si="471"/>
        <v>September</v>
      </c>
      <c r="Y2718" t="str">
        <f t="shared" si="472"/>
        <v>2015</v>
      </c>
    </row>
    <row r="2719" spans="1:25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462"/>
        <v>120.10400000000001</v>
      </c>
      <c r="P2719" s="8">
        <f t="shared" si="463"/>
        <v>92.387692307692305</v>
      </c>
      <c r="Q2719" t="str">
        <f t="shared" si="464"/>
        <v>theater</v>
      </c>
      <c r="R2719" t="str">
        <f t="shared" si="465"/>
        <v>spaces</v>
      </c>
      <c r="S2719">
        <f t="shared" si="466"/>
        <v>14</v>
      </c>
      <c r="T2719">
        <f t="shared" si="467"/>
        <v>8</v>
      </c>
      <c r="U2719">
        <f t="shared" si="468"/>
        <v>6</v>
      </c>
      <c r="V2719" s="12">
        <f t="shared" si="469"/>
        <v>41934.914918981485</v>
      </c>
      <c r="W2719" s="12">
        <f t="shared" si="470"/>
        <v>41979.956585648149</v>
      </c>
      <c r="X2719" s="17" t="str">
        <f t="shared" si="471"/>
        <v>October</v>
      </c>
      <c r="Y2719" t="str">
        <f t="shared" si="472"/>
        <v>2014</v>
      </c>
    </row>
    <row r="2720" spans="1:25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462"/>
        <v>103.58333333333334</v>
      </c>
      <c r="P2720" s="8">
        <f t="shared" si="463"/>
        <v>125.97972972972973</v>
      </c>
      <c r="Q2720" t="str">
        <f t="shared" si="464"/>
        <v>theater</v>
      </c>
      <c r="R2720" t="str">
        <f t="shared" si="465"/>
        <v>spaces</v>
      </c>
      <c r="S2720">
        <f t="shared" si="466"/>
        <v>14</v>
      </c>
      <c r="T2720">
        <f t="shared" si="467"/>
        <v>8</v>
      </c>
      <c r="U2720">
        <f t="shared" si="468"/>
        <v>6</v>
      </c>
      <c r="V2720" s="12">
        <f t="shared" si="469"/>
        <v>42465.596585648149</v>
      </c>
      <c r="W2720" s="12">
        <f t="shared" si="470"/>
        <v>42493.958333333328</v>
      </c>
      <c r="X2720" s="17" t="str">
        <f t="shared" si="471"/>
        <v>April</v>
      </c>
      <c r="Y2720" t="str">
        <f t="shared" si="472"/>
        <v>2016</v>
      </c>
    </row>
    <row r="2721" spans="1:25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462"/>
        <v>108.83333333333334</v>
      </c>
      <c r="P2721" s="8">
        <f t="shared" si="463"/>
        <v>94.637681159420296</v>
      </c>
      <c r="Q2721" t="str">
        <f t="shared" si="464"/>
        <v>theater</v>
      </c>
      <c r="R2721" t="str">
        <f t="shared" si="465"/>
        <v>spaces</v>
      </c>
      <c r="S2721">
        <f t="shared" si="466"/>
        <v>14</v>
      </c>
      <c r="T2721">
        <f t="shared" si="467"/>
        <v>8</v>
      </c>
      <c r="U2721">
        <f t="shared" si="468"/>
        <v>6</v>
      </c>
      <c r="V2721" s="12">
        <f t="shared" si="469"/>
        <v>42418.031180555554</v>
      </c>
      <c r="W2721" s="12">
        <f t="shared" si="470"/>
        <v>42477.989513888882</v>
      </c>
      <c r="X2721" s="17" t="str">
        <f t="shared" si="471"/>
        <v>February</v>
      </c>
      <c r="Y2721" t="str">
        <f t="shared" si="472"/>
        <v>2016</v>
      </c>
    </row>
    <row r="2722" spans="1:25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462"/>
        <v>118.12400000000001</v>
      </c>
      <c r="P2722" s="8">
        <f t="shared" si="463"/>
        <v>170.69942196531792</v>
      </c>
      <c r="Q2722" t="str">
        <f t="shared" si="464"/>
        <v>theater</v>
      </c>
      <c r="R2722" t="str">
        <f t="shared" si="465"/>
        <v>spaces</v>
      </c>
      <c r="S2722">
        <f t="shared" si="466"/>
        <v>14</v>
      </c>
      <c r="T2722">
        <f t="shared" si="467"/>
        <v>8</v>
      </c>
      <c r="U2722">
        <f t="shared" si="468"/>
        <v>6</v>
      </c>
      <c r="V2722" s="12">
        <f t="shared" si="469"/>
        <v>42655.465891203698</v>
      </c>
      <c r="W2722" s="12">
        <f t="shared" si="470"/>
        <v>42685.507557870369</v>
      </c>
      <c r="X2722" s="17" t="str">
        <f t="shared" si="471"/>
        <v>October</v>
      </c>
      <c r="Y2722" t="str">
        <f t="shared" si="472"/>
        <v>2016</v>
      </c>
    </row>
    <row r="2723" spans="1:25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462"/>
        <v>1462</v>
      </c>
      <c r="P2723" s="8">
        <f t="shared" si="463"/>
        <v>40.762081784386616</v>
      </c>
      <c r="Q2723" t="str">
        <f t="shared" si="464"/>
        <v>technology</v>
      </c>
      <c r="R2723" t="str">
        <f t="shared" si="465"/>
        <v>hardware</v>
      </c>
      <c r="S2723">
        <f t="shared" si="466"/>
        <v>19</v>
      </c>
      <c r="T2723">
        <f t="shared" si="467"/>
        <v>11</v>
      </c>
      <c r="U2723">
        <f t="shared" si="468"/>
        <v>8</v>
      </c>
      <c r="V2723" s="12">
        <f t="shared" si="469"/>
        <v>41493.543958333335</v>
      </c>
      <c r="W2723" s="12">
        <f t="shared" si="470"/>
        <v>41523.791666666664</v>
      </c>
      <c r="X2723" s="17" t="str">
        <f t="shared" si="471"/>
        <v>August</v>
      </c>
      <c r="Y2723" t="str">
        <f t="shared" si="472"/>
        <v>2013</v>
      </c>
    </row>
    <row r="2724" spans="1:25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462"/>
        <v>252.54</v>
      </c>
      <c r="P2724" s="8">
        <f t="shared" si="463"/>
        <v>68.254054054054052</v>
      </c>
      <c r="Q2724" t="str">
        <f t="shared" si="464"/>
        <v>technology</v>
      </c>
      <c r="R2724" t="str">
        <f t="shared" si="465"/>
        <v>hardware</v>
      </c>
      <c r="S2724">
        <f t="shared" si="466"/>
        <v>19</v>
      </c>
      <c r="T2724">
        <f t="shared" si="467"/>
        <v>11</v>
      </c>
      <c r="U2724">
        <f t="shared" si="468"/>
        <v>8</v>
      </c>
      <c r="V2724" s="12">
        <f t="shared" si="469"/>
        <v>42704.857094907406</v>
      </c>
      <c r="W2724" s="12">
        <f t="shared" si="470"/>
        <v>42764.857094907406</v>
      </c>
      <c r="X2724" s="17" t="str">
        <f t="shared" si="471"/>
        <v>November</v>
      </c>
      <c r="Y2724" t="str">
        <f t="shared" si="472"/>
        <v>2016</v>
      </c>
    </row>
    <row r="2725" spans="1:25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462"/>
        <v>140.05000000000001</v>
      </c>
      <c r="P2725" s="8">
        <f t="shared" si="463"/>
        <v>95.48863636363636</v>
      </c>
      <c r="Q2725" t="str">
        <f t="shared" si="464"/>
        <v>technology</v>
      </c>
      <c r="R2725" t="str">
        <f t="shared" si="465"/>
        <v>hardware</v>
      </c>
      <c r="S2725">
        <f t="shared" si="466"/>
        <v>19</v>
      </c>
      <c r="T2725">
        <f t="shared" si="467"/>
        <v>11</v>
      </c>
      <c r="U2725">
        <f t="shared" si="468"/>
        <v>8</v>
      </c>
      <c r="V2725" s="12">
        <f t="shared" si="469"/>
        <v>41944.83898148148</v>
      </c>
      <c r="W2725" s="12">
        <f t="shared" si="470"/>
        <v>42004.880648148144</v>
      </c>
      <c r="X2725" s="17" t="str">
        <f t="shared" si="471"/>
        <v>November</v>
      </c>
      <c r="Y2725" t="str">
        <f t="shared" si="472"/>
        <v>2014</v>
      </c>
    </row>
    <row r="2726" spans="1:25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462"/>
        <v>296.87520259319291</v>
      </c>
      <c r="P2726" s="8">
        <f t="shared" si="463"/>
        <v>7.1902649656526005</v>
      </c>
      <c r="Q2726" t="str">
        <f t="shared" si="464"/>
        <v>technology</v>
      </c>
      <c r="R2726" t="str">
        <f t="shared" si="465"/>
        <v>hardware</v>
      </c>
      <c r="S2726">
        <f t="shared" si="466"/>
        <v>19</v>
      </c>
      <c r="T2726">
        <f t="shared" si="467"/>
        <v>11</v>
      </c>
      <c r="U2726">
        <f t="shared" si="468"/>
        <v>8</v>
      </c>
      <c r="V2726" s="12">
        <f t="shared" si="469"/>
        <v>42199.32707175926</v>
      </c>
      <c r="W2726" s="12">
        <f t="shared" si="470"/>
        <v>42231.32707175926</v>
      </c>
      <c r="X2726" s="17" t="str">
        <f t="shared" si="471"/>
        <v>July</v>
      </c>
      <c r="Y2726" t="str">
        <f t="shared" si="472"/>
        <v>2015</v>
      </c>
    </row>
    <row r="2727" spans="1:25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462"/>
        <v>144.54249999999999</v>
      </c>
      <c r="P2727" s="8">
        <f t="shared" si="463"/>
        <v>511.65486725663715</v>
      </c>
      <c r="Q2727" t="str">
        <f t="shared" si="464"/>
        <v>technology</v>
      </c>
      <c r="R2727" t="str">
        <f t="shared" si="465"/>
        <v>hardware</v>
      </c>
      <c r="S2727">
        <f t="shared" si="466"/>
        <v>19</v>
      </c>
      <c r="T2727">
        <f t="shared" si="467"/>
        <v>11</v>
      </c>
      <c r="U2727">
        <f t="shared" si="468"/>
        <v>8</v>
      </c>
      <c r="V2727" s="12">
        <f t="shared" si="469"/>
        <v>42745.744618055556</v>
      </c>
      <c r="W2727" s="12">
        <f t="shared" si="470"/>
        <v>42795.744618055556</v>
      </c>
      <c r="X2727" s="17" t="str">
        <f t="shared" si="471"/>
        <v>January</v>
      </c>
      <c r="Y2727" t="str">
        <f t="shared" si="472"/>
        <v>2017</v>
      </c>
    </row>
    <row r="2728" spans="1:25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462"/>
        <v>105.745</v>
      </c>
      <c r="P2728" s="8">
        <f t="shared" si="463"/>
        <v>261.74504950495049</v>
      </c>
      <c r="Q2728" t="str">
        <f t="shared" si="464"/>
        <v>technology</v>
      </c>
      <c r="R2728" t="str">
        <f t="shared" si="465"/>
        <v>hardware</v>
      </c>
      <c r="S2728">
        <f t="shared" si="466"/>
        <v>19</v>
      </c>
      <c r="T2728">
        <f t="shared" si="467"/>
        <v>11</v>
      </c>
      <c r="U2728">
        <f t="shared" si="468"/>
        <v>8</v>
      </c>
      <c r="V2728" s="12">
        <f t="shared" si="469"/>
        <v>42452.579988425925</v>
      </c>
      <c r="W2728" s="12">
        <f t="shared" si="470"/>
        <v>42482.579988425925</v>
      </c>
      <c r="X2728" s="17" t="str">
        <f t="shared" si="471"/>
        <v>March</v>
      </c>
      <c r="Y2728" t="str">
        <f t="shared" si="472"/>
        <v>2016</v>
      </c>
    </row>
    <row r="2729" spans="1:25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462"/>
        <v>493.21000000000004</v>
      </c>
      <c r="P2729" s="8">
        <f t="shared" si="463"/>
        <v>69.760961810466767</v>
      </c>
      <c r="Q2729" t="str">
        <f t="shared" si="464"/>
        <v>technology</v>
      </c>
      <c r="R2729" t="str">
        <f t="shared" si="465"/>
        <v>hardware</v>
      </c>
      <c r="S2729">
        <f t="shared" si="466"/>
        <v>19</v>
      </c>
      <c r="T2729">
        <f t="shared" si="467"/>
        <v>11</v>
      </c>
      <c r="U2729">
        <f t="shared" si="468"/>
        <v>8</v>
      </c>
      <c r="V2729" s="12">
        <f t="shared" si="469"/>
        <v>42198.676655092597</v>
      </c>
      <c r="W2729" s="12">
        <f t="shared" si="470"/>
        <v>42223.676655092597</v>
      </c>
      <c r="X2729" s="17" t="str">
        <f t="shared" si="471"/>
        <v>July</v>
      </c>
      <c r="Y2729" t="str">
        <f t="shared" si="472"/>
        <v>2015</v>
      </c>
    </row>
    <row r="2730" spans="1:25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462"/>
        <v>201.82666666666668</v>
      </c>
      <c r="P2730" s="8">
        <f t="shared" si="463"/>
        <v>77.229591836734699</v>
      </c>
      <c r="Q2730" t="str">
        <f t="shared" si="464"/>
        <v>technology</v>
      </c>
      <c r="R2730" t="str">
        <f t="shared" si="465"/>
        <v>hardware</v>
      </c>
      <c r="S2730">
        <f t="shared" si="466"/>
        <v>19</v>
      </c>
      <c r="T2730">
        <f t="shared" si="467"/>
        <v>11</v>
      </c>
      <c r="U2730">
        <f t="shared" si="468"/>
        <v>8</v>
      </c>
      <c r="V2730" s="12">
        <f t="shared" si="469"/>
        <v>42333.59993055556</v>
      </c>
      <c r="W2730" s="12">
        <f t="shared" si="470"/>
        <v>42368.59993055556</v>
      </c>
      <c r="X2730" s="17" t="str">
        <f t="shared" si="471"/>
        <v>November</v>
      </c>
      <c r="Y2730" t="str">
        <f t="shared" si="472"/>
        <v>2015</v>
      </c>
    </row>
    <row r="2731" spans="1:25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462"/>
        <v>104.44</v>
      </c>
      <c r="P2731" s="8">
        <f t="shared" si="463"/>
        <v>340.56521739130437</v>
      </c>
      <c r="Q2731" t="str">
        <f t="shared" si="464"/>
        <v>technology</v>
      </c>
      <c r="R2731" t="str">
        <f t="shared" si="465"/>
        <v>hardware</v>
      </c>
      <c r="S2731">
        <f t="shared" si="466"/>
        <v>19</v>
      </c>
      <c r="T2731">
        <f t="shared" si="467"/>
        <v>11</v>
      </c>
      <c r="U2731">
        <f t="shared" si="468"/>
        <v>8</v>
      </c>
      <c r="V2731" s="12">
        <f t="shared" si="469"/>
        <v>42095.240706018521</v>
      </c>
      <c r="W2731" s="12">
        <f t="shared" si="470"/>
        <v>42125.240706018521</v>
      </c>
      <c r="X2731" s="17" t="str">
        <f t="shared" si="471"/>
        <v>April</v>
      </c>
      <c r="Y2731" t="str">
        <f t="shared" si="472"/>
        <v>2015</v>
      </c>
    </row>
    <row r="2732" spans="1:25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462"/>
        <v>170.29262962962963</v>
      </c>
      <c r="P2732" s="8">
        <f t="shared" si="463"/>
        <v>67.417903225806455</v>
      </c>
      <c r="Q2732" t="str">
        <f t="shared" si="464"/>
        <v>technology</v>
      </c>
      <c r="R2732" t="str">
        <f t="shared" si="465"/>
        <v>hardware</v>
      </c>
      <c r="S2732">
        <f t="shared" si="466"/>
        <v>19</v>
      </c>
      <c r="T2732">
        <f t="shared" si="467"/>
        <v>11</v>
      </c>
      <c r="U2732">
        <f t="shared" si="468"/>
        <v>8</v>
      </c>
      <c r="V2732" s="12">
        <f t="shared" si="469"/>
        <v>41351.541377314818</v>
      </c>
      <c r="W2732" s="12">
        <f t="shared" si="470"/>
        <v>41386.541377314818</v>
      </c>
      <c r="X2732" s="17" t="str">
        <f t="shared" si="471"/>
        <v>March</v>
      </c>
      <c r="Y2732" t="str">
        <f t="shared" si="472"/>
        <v>2013</v>
      </c>
    </row>
    <row r="2733" spans="1:25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462"/>
        <v>104.30333333333333</v>
      </c>
      <c r="P2733" s="8">
        <f t="shared" si="463"/>
        <v>845.70270270270271</v>
      </c>
      <c r="Q2733" t="str">
        <f t="shared" si="464"/>
        <v>technology</v>
      </c>
      <c r="R2733" t="str">
        <f t="shared" si="465"/>
        <v>hardware</v>
      </c>
      <c r="S2733">
        <f t="shared" si="466"/>
        <v>19</v>
      </c>
      <c r="T2733">
        <f t="shared" si="467"/>
        <v>11</v>
      </c>
      <c r="U2733">
        <f t="shared" si="468"/>
        <v>8</v>
      </c>
      <c r="V2733" s="12">
        <f t="shared" si="469"/>
        <v>41872.525717592594</v>
      </c>
      <c r="W2733" s="12">
        <f t="shared" si="470"/>
        <v>41930.166666666664</v>
      </c>
      <c r="X2733" s="17" t="str">
        <f t="shared" si="471"/>
        <v>August</v>
      </c>
      <c r="Y2733" t="str">
        <f t="shared" si="472"/>
        <v>2014</v>
      </c>
    </row>
    <row r="2734" spans="1:25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462"/>
        <v>118.25000000000001</v>
      </c>
      <c r="P2734" s="8">
        <f t="shared" si="463"/>
        <v>97.191780821917803</v>
      </c>
      <c r="Q2734" t="str">
        <f t="shared" si="464"/>
        <v>technology</v>
      </c>
      <c r="R2734" t="str">
        <f t="shared" si="465"/>
        <v>hardware</v>
      </c>
      <c r="S2734">
        <f t="shared" si="466"/>
        <v>19</v>
      </c>
      <c r="T2734">
        <f t="shared" si="467"/>
        <v>11</v>
      </c>
      <c r="U2734">
        <f t="shared" si="468"/>
        <v>8</v>
      </c>
      <c r="V2734" s="12">
        <f t="shared" si="469"/>
        <v>41389.808194444442</v>
      </c>
      <c r="W2734" s="12">
        <f t="shared" si="470"/>
        <v>41422</v>
      </c>
      <c r="X2734" s="17" t="str">
        <f t="shared" si="471"/>
        <v>April</v>
      </c>
      <c r="Y2734" t="str">
        <f t="shared" si="472"/>
        <v>2013</v>
      </c>
    </row>
    <row r="2735" spans="1:25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462"/>
        <v>107.538</v>
      </c>
      <c r="P2735" s="8">
        <f t="shared" si="463"/>
        <v>451.84033613445376</v>
      </c>
      <c r="Q2735" t="str">
        <f t="shared" si="464"/>
        <v>technology</v>
      </c>
      <c r="R2735" t="str">
        <f t="shared" si="465"/>
        <v>hardware</v>
      </c>
      <c r="S2735">
        <f t="shared" si="466"/>
        <v>19</v>
      </c>
      <c r="T2735">
        <f t="shared" si="467"/>
        <v>11</v>
      </c>
      <c r="U2735">
        <f t="shared" si="468"/>
        <v>8</v>
      </c>
      <c r="V2735" s="12">
        <f t="shared" si="469"/>
        <v>42044.272847222222</v>
      </c>
      <c r="W2735" s="12">
        <f t="shared" si="470"/>
        <v>42104.231180555551</v>
      </c>
      <c r="X2735" s="17" t="str">
        <f t="shared" si="471"/>
        <v>February</v>
      </c>
      <c r="Y2735" t="str">
        <f t="shared" si="472"/>
        <v>2015</v>
      </c>
    </row>
    <row r="2736" spans="1:25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462"/>
        <v>2260300</v>
      </c>
      <c r="P2736" s="8">
        <f t="shared" si="463"/>
        <v>138.66871165644173</v>
      </c>
      <c r="Q2736" t="str">
        <f t="shared" si="464"/>
        <v>technology</v>
      </c>
      <c r="R2736" t="str">
        <f t="shared" si="465"/>
        <v>hardware</v>
      </c>
      <c r="S2736">
        <f t="shared" si="466"/>
        <v>19</v>
      </c>
      <c r="T2736">
        <f t="shared" si="467"/>
        <v>11</v>
      </c>
      <c r="U2736">
        <f t="shared" si="468"/>
        <v>8</v>
      </c>
      <c r="V2736" s="12">
        <f t="shared" si="469"/>
        <v>42626.668888888889</v>
      </c>
      <c r="W2736" s="12">
        <f t="shared" si="470"/>
        <v>42656.915972222225</v>
      </c>
      <c r="X2736" s="17" t="str">
        <f t="shared" si="471"/>
        <v>September</v>
      </c>
      <c r="Y2736" t="str">
        <f t="shared" si="472"/>
        <v>2016</v>
      </c>
    </row>
    <row r="2737" spans="1:25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462"/>
        <v>978.13466666666682</v>
      </c>
      <c r="P2737" s="8">
        <f t="shared" si="463"/>
        <v>21.640147492625371</v>
      </c>
      <c r="Q2737" t="str">
        <f t="shared" si="464"/>
        <v>technology</v>
      </c>
      <c r="R2737" t="str">
        <f t="shared" si="465"/>
        <v>hardware</v>
      </c>
      <c r="S2737">
        <f t="shared" si="466"/>
        <v>19</v>
      </c>
      <c r="T2737">
        <f t="shared" si="467"/>
        <v>11</v>
      </c>
      <c r="U2737">
        <f t="shared" si="468"/>
        <v>8</v>
      </c>
      <c r="V2737" s="12">
        <f t="shared" si="469"/>
        <v>41316.120949074073</v>
      </c>
      <c r="W2737" s="12">
        <f t="shared" si="470"/>
        <v>41346.833333333336</v>
      </c>
      <c r="X2737" s="17" t="str">
        <f t="shared" si="471"/>
        <v>February</v>
      </c>
      <c r="Y2737" t="str">
        <f t="shared" si="472"/>
        <v>2013</v>
      </c>
    </row>
    <row r="2738" spans="1:25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462"/>
        <v>122.9</v>
      </c>
      <c r="P2738" s="8">
        <f t="shared" si="463"/>
        <v>169.51724137931035</v>
      </c>
      <c r="Q2738" t="str">
        <f t="shared" si="464"/>
        <v>technology</v>
      </c>
      <c r="R2738" t="str">
        <f t="shared" si="465"/>
        <v>hardware</v>
      </c>
      <c r="S2738">
        <f t="shared" si="466"/>
        <v>19</v>
      </c>
      <c r="T2738">
        <f t="shared" si="467"/>
        <v>11</v>
      </c>
      <c r="U2738">
        <f t="shared" si="468"/>
        <v>8</v>
      </c>
      <c r="V2738" s="12">
        <f t="shared" si="469"/>
        <v>41722.666354166664</v>
      </c>
      <c r="W2738" s="12">
        <f t="shared" si="470"/>
        <v>41752.666354166664</v>
      </c>
      <c r="X2738" s="17" t="str">
        <f t="shared" si="471"/>
        <v>March</v>
      </c>
      <c r="Y2738" t="str">
        <f t="shared" si="472"/>
        <v>2014</v>
      </c>
    </row>
    <row r="2739" spans="1:25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462"/>
        <v>246.0608</v>
      </c>
      <c r="P2739" s="8">
        <f t="shared" si="463"/>
        <v>161.88210526315791</v>
      </c>
      <c r="Q2739" t="str">
        <f t="shared" si="464"/>
        <v>technology</v>
      </c>
      <c r="R2739" t="str">
        <f t="shared" si="465"/>
        <v>hardware</v>
      </c>
      <c r="S2739">
        <f t="shared" si="466"/>
        <v>19</v>
      </c>
      <c r="T2739">
        <f t="shared" si="467"/>
        <v>11</v>
      </c>
      <c r="U2739">
        <f t="shared" si="468"/>
        <v>8</v>
      </c>
      <c r="V2739" s="12">
        <f t="shared" si="469"/>
        <v>41611.917673611111</v>
      </c>
      <c r="W2739" s="12">
        <f t="shared" si="470"/>
        <v>41654.791666666664</v>
      </c>
      <c r="X2739" s="17" t="str">
        <f t="shared" si="471"/>
        <v>December</v>
      </c>
      <c r="Y2739" t="str">
        <f t="shared" si="472"/>
        <v>2013</v>
      </c>
    </row>
    <row r="2740" spans="1:25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462"/>
        <v>147.94</v>
      </c>
      <c r="P2740" s="8">
        <f t="shared" si="463"/>
        <v>493.13333333333333</v>
      </c>
      <c r="Q2740" t="str">
        <f t="shared" si="464"/>
        <v>technology</v>
      </c>
      <c r="R2740" t="str">
        <f t="shared" si="465"/>
        <v>hardware</v>
      </c>
      <c r="S2740">
        <f t="shared" si="466"/>
        <v>19</v>
      </c>
      <c r="T2740">
        <f t="shared" si="467"/>
        <v>11</v>
      </c>
      <c r="U2740">
        <f t="shared" si="468"/>
        <v>8</v>
      </c>
      <c r="V2740" s="12">
        <f t="shared" si="469"/>
        <v>42620.143564814818</v>
      </c>
      <c r="W2740" s="12">
        <f t="shared" si="470"/>
        <v>42680.143564814818</v>
      </c>
      <c r="X2740" s="17" t="str">
        <f t="shared" si="471"/>
        <v>September</v>
      </c>
      <c r="Y2740" t="str">
        <f t="shared" si="472"/>
        <v>2016</v>
      </c>
    </row>
    <row r="2741" spans="1:25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462"/>
        <v>384.09090909090907</v>
      </c>
      <c r="P2741" s="8">
        <f t="shared" si="463"/>
        <v>22.120418848167539</v>
      </c>
      <c r="Q2741" t="str">
        <f t="shared" si="464"/>
        <v>technology</v>
      </c>
      <c r="R2741" t="str">
        <f t="shared" si="465"/>
        <v>hardware</v>
      </c>
      <c r="S2741">
        <f t="shared" si="466"/>
        <v>19</v>
      </c>
      <c r="T2741">
        <f t="shared" si="467"/>
        <v>11</v>
      </c>
      <c r="U2741">
        <f t="shared" si="468"/>
        <v>8</v>
      </c>
      <c r="V2741" s="12">
        <f t="shared" si="469"/>
        <v>41719.887928240743</v>
      </c>
      <c r="W2741" s="12">
        <f t="shared" si="470"/>
        <v>41764.887928240743</v>
      </c>
      <c r="X2741" s="17" t="str">
        <f t="shared" si="471"/>
        <v>March</v>
      </c>
      <c r="Y2741" t="str">
        <f t="shared" si="472"/>
        <v>2014</v>
      </c>
    </row>
    <row r="2742" spans="1:25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462"/>
        <v>103.33333333333334</v>
      </c>
      <c r="P2742" s="8">
        <f t="shared" si="463"/>
        <v>18.235294117647058</v>
      </c>
      <c r="Q2742" t="str">
        <f t="shared" si="464"/>
        <v>technology</v>
      </c>
      <c r="R2742" t="str">
        <f t="shared" si="465"/>
        <v>hardware</v>
      </c>
      <c r="S2742">
        <f t="shared" si="466"/>
        <v>19</v>
      </c>
      <c r="T2742">
        <f t="shared" si="467"/>
        <v>11</v>
      </c>
      <c r="U2742">
        <f t="shared" si="468"/>
        <v>8</v>
      </c>
      <c r="V2742" s="12">
        <f t="shared" si="469"/>
        <v>42045.031851851847</v>
      </c>
      <c r="W2742" s="12">
        <f t="shared" si="470"/>
        <v>42074.99018518519</v>
      </c>
      <c r="X2742" s="17" t="str">
        <f t="shared" si="471"/>
        <v>February</v>
      </c>
      <c r="Y2742" t="str">
        <f t="shared" si="472"/>
        <v>2015</v>
      </c>
    </row>
    <row r="2743" spans="1:25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462"/>
        <v>0.43750000000000006</v>
      </c>
      <c r="P2743" s="8">
        <f t="shared" si="463"/>
        <v>8.75</v>
      </c>
      <c r="Q2743" t="str">
        <f t="shared" si="464"/>
        <v>publishing</v>
      </c>
      <c r="R2743" t="str">
        <f t="shared" si="465"/>
        <v>children's books</v>
      </c>
      <c r="S2743">
        <f t="shared" si="466"/>
        <v>27</v>
      </c>
      <c r="T2743">
        <f t="shared" si="467"/>
        <v>11</v>
      </c>
      <c r="U2743">
        <f t="shared" si="468"/>
        <v>16</v>
      </c>
      <c r="V2743" s="12">
        <f t="shared" si="469"/>
        <v>41911.657430555555</v>
      </c>
      <c r="W2743" s="12">
        <f t="shared" si="470"/>
        <v>41932.088194444441</v>
      </c>
      <c r="X2743" s="17" t="str">
        <f t="shared" si="471"/>
        <v>September</v>
      </c>
      <c r="Y2743" t="str">
        <f t="shared" si="472"/>
        <v>2014</v>
      </c>
    </row>
    <row r="2744" spans="1:25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462"/>
        <v>29.24</v>
      </c>
      <c r="P2744" s="8">
        <f t="shared" si="463"/>
        <v>40.611111111111114</v>
      </c>
      <c r="Q2744" t="str">
        <f t="shared" si="464"/>
        <v>publishing</v>
      </c>
      <c r="R2744" t="str">
        <f t="shared" si="465"/>
        <v>children's books</v>
      </c>
      <c r="S2744">
        <f t="shared" si="466"/>
        <v>27</v>
      </c>
      <c r="T2744">
        <f t="shared" si="467"/>
        <v>11</v>
      </c>
      <c r="U2744">
        <f t="shared" si="468"/>
        <v>16</v>
      </c>
      <c r="V2744" s="12">
        <f t="shared" si="469"/>
        <v>41030.719756944447</v>
      </c>
      <c r="W2744" s="12">
        <f t="shared" si="470"/>
        <v>41044.719756944447</v>
      </c>
      <c r="X2744" s="17" t="str">
        <f t="shared" si="471"/>
        <v>May</v>
      </c>
      <c r="Y2744" t="str">
        <f t="shared" si="472"/>
        <v>2012</v>
      </c>
    </row>
    <row r="2745" spans="1:25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462"/>
        <v>0</v>
      </c>
      <c r="P2745" s="8" t="e">
        <f t="shared" si="463"/>
        <v>#DIV/0!</v>
      </c>
      <c r="Q2745" t="str">
        <f t="shared" si="464"/>
        <v>publishing</v>
      </c>
      <c r="R2745" t="str">
        <f t="shared" si="465"/>
        <v>children's books</v>
      </c>
      <c r="S2745">
        <f t="shared" si="466"/>
        <v>27</v>
      </c>
      <c r="T2745">
        <f t="shared" si="467"/>
        <v>11</v>
      </c>
      <c r="U2745">
        <f t="shared" si="468"/>
        <v>16</v>
      </c>
      <c r="V2745" s="12">
        <f t="shared" si="469"/>
        <v>42632.328784722224</v>
      </c>
      <c r="W2745" s="12">
        <f t="shared" si="470"/>
        <v>42662.328784722224</v>
      </c>
      <c r="X2745" s="17" t="str">
        <f t="shared" si="471"/>
        <v>September</v>
      </c>
      <c r="Y2745" t="str">
        <f t="shared" si="472"/>
        <v>2016</v>
      </c>
    </row>
    <row r="2746" spans="1:25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462"/>
        <v>5.21875</v>
      </c>
      <c r="P2746" s="8">
        <f t="shared" si="463"/>
        <v>37.954545454545453</v>
      </c>
      <c r="Q2746" t="str">
        <f t="shared" si="464"/>
        <v>publishing</v>
      </c>
      <c r="R2746" t="str">
        <f t="shared" si="465"/>
        <v>children's books</v>
      </c>
      <c r="S2746">
        <f t="shared" si="466"/>
        <v>27</v>
      </c>
      <c r="T2746">
        <f t="shared" si="467"/>
        <v>11</v>
      </c>
      <c r="U2746">
        <f t="shared" si="468"/>
        <v>16</v>
      </c>
      <c r="V2746" s="12">
        <f t="shared" si="469"/>
        <v>40938.062476851854</v>
      </c>
      <c r="W2746" s="12">
        <f t="shared" si="470"/>
        <v>40968.062476851854</v>
      </c>
      <c r="X2746" s="17" t="str">
        <f t="shared" si="471"/>
        <v>January</v>
      </c>
      <c r="Y2746" t="str">
        <f t="shared" si="472"/>
        <v>2012</v>
      </c>
    </row>
    <row r="2747" spans="1:25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462"/>
        <v>21.887499999999999</v>
      </c>
      <c r="P2747" s="8">
        <f t="shared" si="463"/>
        <v>35.734693877551024</v>
      </c>
      <c r="Q2747" t="str">
        <f t="shared" si="464"/>
        <v>publishing</v>
      </c>
      <c r="R2747" t="str">
        <f t="shared" si="465"/>
        <v>children's books</v>
      </c>
      <c r="S2747">
        <f t="shared" si="466"/>
        <v>27</v>
      </c>
      <c r="T2747">
        <f t="shared" si="467"/>
        <v>11</v>
      </c>
      <c r="U2747">
        <f t="shared" si="468"/>
        <v>16</v>
      </c>
      <c r="V2747" s="12">
        <f t="shared" si="469"/>
        <v>41044.988055555557</v>
      </c>
      <c r="W2747" s="12">
        <f t="shared" si="470"/>
        <v>41104.988055555557</v>
      </c>
      <c r="X2747" s="17" t="str">
        <f t="shared" si="471"/>
        <v>May</v>
      </c>
      <c r="Y2747" t="str">
        <f t="shared" si="472"/>
        <v>2012</v>
      </c>
    </row>
    <row r="2748" spans="1:25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462"/>
        <v>26.700000000000003</v>
      </c>
      <c r="P2748" s="8">
        <f t="shared" si="463"/>
        <v>42.157894736842103</v>
      </c>
      <c r="Q2748" t="str">
        <f t="shared" si="464"/>
        <v>publishing</v>
      </c>
      <c r="R2748" t="str">
        <f t="shared" si="465"/>
        <v>children's books</v>
      </c>
      <c r="S2748">
        <f t="shared" si="466"/>
        <v>27</v>
      </c>
      <c r="T2748">
        <f t="shared" si="467"/>
        <v>11</v>
      </c>
      <c r="U2748">
        <f t="shared" si="468"/>
        <v>16</v>
      </c>
      <c r="V2748" s="12">
        <f t="shared" si="469"/>
        <v>41850.781377314815</v>
      </c>
      <c r="W2748" s="12">
        <f t="shared" si="470"/>
        <v>41880.781377314815</v>
      </c>
      <c r="X2748" s="17" t="str">
        <f t="shared" si="471"/>
        <v>July</v>
      </c>
      <c r="Y2748" t="str">
        <f t="shared" si="472"/>
        <v>2014</v>
      </c>
    </row>
    <row r="2749" spans="1:25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462"/>
        <v>28.000000000000004</v>
      </c>
      <c r="P2749" s="8">
        <f t="shared" si="463"/>
        <v>35</v>
      </c>
      <c r="Q2749" t="str">
        <f t="shared" si="464"/>
        <v>publishing</v>
      </c>
      <c r="R2749" t="str">
        <f t="shared" si="465"/>
        <v>children's books</v>
      </c>
      <c r="S2749">
        <f t="shared" si="466"/>
        <v>27</v>
      </c>
      <c r="T2749">
        <f t="shared" si="467"/>
        <v>11</v>
      </c>
      <c r="U2749">
        <f t="shared" si="468"/>
        <v>16</v>
      </c>
      <c r="V2749" s="12">
        <f t="shared" si="469"/>
        <v>41044.64811342593</v>
      </c>
      <c r="W2749" s="12">
        <f t="shared" si="470"/>
        <v>41076.131944444445</v>
      </c>
      <c r="X2749" s="17" t="str">
        <f t="shared" si="471"/>
        <v>May</v>
      </c>
      <c r="Y2749" t="str">
        <f t="shared" si="472"/>
        <v>2012</v>
      </c>
    </row>
    <row r="2750" spans="1:25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462"/>
        <v>1.06</v>
      </c>
      <c r="P2750" s="8">
        <f t="shared" si="463"/>
        <v>13.25</v>
      </c>
      <c r="Q2750" t="str">
        <f t="shared" si="464"/>
        <v>publishing</v>
      </c>
      <c r="R2750" t="str">
        <f t="shared" si="465"/>
        <v>children's books</v>
      </c>
      <c r="S2750">
        <f t="shared" si="466"/>
        <v>27</v>
      </c>
      <c r="T2750">
        <f t="shared" si="467"/>
        <v>11</v>
      </c>
      <c r="U2750">
        <f t="shared" si="468"/>
        <v>16</v>
      </c>
      <c r="V2750" s="12">
        <f t="shared" si="469"/>
        <v>42585.7106712963</v>
      </c>
      <c r="W2750" s="12">
        <f t="shared" si="470"/>
        <v>42615.7106712963</v>
      </c>
      <c r="X2750" s="17" t="str">
        <f t="shared" si="471"/>
        <v>August</v>
      </c>
      <c r="Y2750" t="str">
        <f t="shared" si="472"/>
        <v>2016</v>
      </c>
    </row>
    <row r="2751" spans="1:25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462"/>
        <v>1.0999999999999999</v>
      </c>
      <c r="P2751" s="8">
        <f t="shared" si="463"/>
        <v>55</v>
      </c>
      <c r="Q2751" t="str">
        <f t="shared" si="464"/>
        <v>publishing</v>
      </c>
      <c r="R2751" t="str">
        <f t="shared" si="465"/>
        <v>children's books</v>
      </c>
      <c r="S2751">
        <f t="shared" si="466"/>
        <v>27</v>
      </c>
      <c r="T2751">
        <f t="shared" si="467"/>
        <v>11</v>
      </c>
      <c r="U2751">
        <f t="shared" si="468"/>
        <v>16</v>
      </c>
      <c r="V2751" s="12">
        <f t="shared" si="469"/>
        <v>42068.799039351856</v>
      </c>
      <c r="W2751" s="12">
        <f t="shared" si="470"/>
        <v>42098.757372685184</v>
      </c>
      <c r="X2751" s="17" t="str">
        <f t="shared" si="471"/>
        <v>March</v>
      </c>
      <c r="Y2751" t="str">
        <f t="shared" si="472"/>
        <v>2015</v>
      </c>
    </row>
    <row r="2752" spans="1:25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462"/>
        <v>0</v>
      </c>
      <c r="P2752" s="8" t="e">
        <f t="shared" si="463"/>
        <v>#DIV/0!</v>
      </c>
      <c r="Q2752" t="str">
        <f t="shared" si="464"/>
        <v>publishing</v>
      </c>
      <c r="R2752" t="str">
        <f t="shared" si="465"/>
        <v>children's books</v>
      </c>
      <c r="S2752">
        <f t="shared" si="466"/>
        <v>27</v>
      </c>
      <c r="T2752">
        <f t="shared" si="467"/>
        <v>11</v>
      </c>
      <c r="U2752">
        <f t="shared" si="468"/>
        <v>16</v>
      </c>
      <c r="V2752" s="12">
        <f t="shared" si="469"/>
        <v>41078.899826388886</v>
      </c>
      <c r="W2752" s="12">
        <f t="shared" si="470"/>
        <v>41090.833333333336</v>
      </c>
      <c r="X2752" s="17" t="str">
        <f t="shared" si="471"/>
        <v>June</v>
      </c>
      <c r="Y2752" t="str">
        <f t="shared" si="472"/>
        <v>2012</v>
      </c>
    </row>
    <row r="2753" spans="1:25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462"/>
        <v>0</v>
      </c>
      <c r="P2753" s="8" t="e">
        <f t="shared" si="463"/>
        <v>#DIV/0!</v>
      </c>
      <c r="Q2753" t="str">
        <f t="shared" si="464"/>
        <v>publishing</v>
      </c>
      <c r="R2753" t="str">
        <f t="shared" si="465"/>
        <v>children's books</v>
      </c>
      <c r="S2753">
        <f t="shared" si="466"/>
        <v>27</v>
      </c>
      <c r="T2753">
        <f t="shared" si="467"/>
        <v>11</v>
      </c>
      <c r="U2753">
        <f t="shared" si="468"/>
        <v>16</v>
      </c>
      <c r="V2753" s="12">
        <f t="shared" si="469"/>
        <v>41747.887060185189</v>
      </c>
      <c r="W2753" s="12">
        <f t="shared" si="470"/>
        <v>41807.887060185189</v>
      </c>
      <c r="X2753" s="17" t="str">
        <f t="shared" si="471"/>
        <v>April</v>
      </c>
      <c r="Y2753" t="str">
        <f t="shared" si="472"/>
        <v>2014</v>
      </c>
    </row>
    <row r="2754" spans="1:25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473">E2754/D2754*100</f>
        <v>11.458333333333332</v>
      </c>
      <c r="P2754" s="8">
        <f t="shared" ref="P2754:P2817" si="474">E2754/L2754</f>
        <v>39.285714285714285</v>
      </c>
      <c r="Q2754" t="str">
        <f t="shared" ref="Q2754:Q2817" si="475">LEFT(N2754,T2754-1)</f>
        <v>publishing</v>
      </c>
      <c r="R2754" t="str">
        <f t="shared" ref="R2754:R2817" si="476">RIGHT(N2754,U2754)</f>
        <v>children's books</v>
      </c>
      <c r="S2754">
        <f t="shared" ref="S2754:S2817" si="477">LEN(N2754)</f>
        <v>27</v>
      </c>
      <c r="T2754">
        <f t="shared" ref="T2754:T2817" si="478">FIND("/",N2754)</f>
        <v>11</v>
      </c>
      <c r="U2754">
        <f t="shared" ref="U2754:U2817" si="479">S2754-T2754</f>
        <v>16</v>
      </c>
      <c r="V2754" s="12">
        <f t="shared" ref="V2754:V2817" si="480">(((J2754/60)/60)/24)+DATE(1970,1,1)</f>
        <v>40855.765092592592</v>
      </c>
      <c r="W2754" s="12">
        <f t="shared" ref="W2754:W2817" si="481">(((I2754/60)/60)/24)+DATE(1970,1,1)</f>
        <v>40895.765092592592</v>
      </c>
      <c r="X2754" s="17" t="str">
        <f t="shared" ref="X2754:X2817" si="482">TEXT(V2754,"mmmm")</f>
        <v>November</v>
      </c>
      <c r="Y2754" t="str">
        <f t="shared" ref="Y2754:Y2817" si="483">TEXT(V2754,"yyyy")</f>
        <v>2011</v>
      </c>
    </row>
    <row r="2755" spans="1:25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473"/>
        <v>19</v>
      </c>
      <c r="P2755" s="8">
        <f t="shared" si="474"/>
        <v>47.5</v>
      </c>
      <c r="Q2755" t="str">
        <f t="shared" si="475"/>
        <v>publishing</v>
      </c>
      <c r="R2755" t="str">
        <f t="shared" si="476"/>
        <v>children's books</v>
      </c>
      <c r="S2755">
        <f t="shared" si="477"/>
        <v>27</v>
      </c>
      <c r="T2755">
        <f t="shared" si="478"/>
        <v>11</v>
      </c>
      <c r="U2755">
        <f t="shared" si="479"/>
        <v>16</v>
      </c>
      <c r="V2755" s="12">
        <f t="shared" si="480"/>
        <v>41117.900729166664</v>
      </c>
      <c r="W2755" s="12">
        <f t="shared" si="481"/>
        <v>41147.900729166664</v>
      </c>
      <c r="X2755" s="17" t="str">
        <f t="shared" si="482"/>
        <v>July</v>
      </c>
      <c r="Y2755" t="str">
        <f t="shared" si="483"/>
        <v>2012</v>
      </c>
    </row>
    <row r="2756" spans="1:25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473"/>
        <v>0</v>
      </c>
      <c r="P2756" s="8" t="e">
        <f t="shared" si="474"/>
        <v>#DIV/0!</v>
      </c>
      <c r="Q2756" t="str">
        <f t="shared" si="475"/>
        <v>publishing</v>
      </c>
      <c r="R2756" t="str">
        <f t="shared" si="476"/>
        <v>children's books</v>
      </c>
      <c r="S2756">
        <f t="shared" si="477"/>
        <v>27</v>
      </c>
      <c r="T2756">
        <f t="shared" si="478"/>
        <v>11</v>
      </c>
      <c r="U2756">
        <f t="shared" si="479"/>
        <v>16</v>
      </c>
      <c r="V2756" s="12">
        <f t="shared" si="480"/>
        <v>41863.636006944449</v>
      </c>
      <c r="W2756" s="12">
        <f t="shared" si="481"/>
        <v>41893.636006944449</v>
      </c>
      <c r="X2756" s="17" t="str">
        <f t="shared" si="482"/>
        <v>August</v>
      </c>
      <c r="Y2756" t="str">
        <f t="shared" si="483"/>
        <v>2014</v>
      </c>
    </row>
    <row r="2757" spans="1:25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473"/>
        <v>52</v>
      </c>
      <c r="P2757" s="8">
        <f t="shared" si="474"/>
        <v>17.333333333333332</v>
      </c>
      <c r="Q2757" t="str">
        <f t="shared" si="475"/>
        <v>publishing</v>
      </c>
      <c r="R2757" t="str">
        <f t="shared" si="476"/>
        <v>children's books</v>
      </c>
      <c r="S2757">
        <f t="shared" si="477"/>
        <v>27</v>
      </c>
      <c r="T2757">
        <f t="shared" si="478"/>
        <v>11</v>
      </c>
      <c r="U2757">
        <f t="shared" si="479"/>
        <v>16</v>
      </c>
      <c r="V2757" s="12">
        <f t="shared" si="480"/>
        <v>42072.790821759263</v>
      </c>
      <c r="W2757" s="12">
        <f t="shared" si="481"/>
        <v>42102.790821759263</v>
      </c>
      <c r="X2757" s="17" t="str">
        <f t="shared" si="482"/>
        <v>March</v>
      </c>
      <c r="Y2757" t="str">
        <f t="shared" si="483"/>
        <v>2015</v>
      </c>
    </row>
    <row r="2758" spans="1:25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473"/>
        <v>10.48</v>
      </c>
      <c r="P2758" s="8">
        <f t="shared" si="474"/>
        <v>31.757575757575758</v>
      </c>
      <c r="Q2758" t="str">
        <f t="shared" si="475"/>
        <v>publishing</v>
      </c>
      <c r="R2758" t="str">
        <f t="shared" si="476"/>
        <v>children's books</v>
      </c>
      <c r="S2758">
        <f t="shared" si="477"/>
        <v>27</v>
      </c>
      <c r="T2758">
        <f t="shared" si="478"/>
        <v>11</v>
      </c>
      <c r="U2758">
        <f t="shared" si="479"/>
        <v>16</v>
      </c>
      <c r="V2758" s="12">
        <f t="shared" si="480"/>
        <v>41620.90047453704</v>
      </c>
      <c r="W2758" s="12">
        <f t="shared" si="481"/>
        <v>41650.90047453704</v>
      </c>
      <c r="X2758" s="17" t="str">
        <f t="shared" si="482"/>
        <v>December</v>
      </c>
      <c r="Y2758" t="str">
        <f t="shared" si="483"/>
        <v>2013</v>
      </c>
    </row>
    <row r="2759" spans="1:25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473"/>
        <v>0.66666666666666674</v>
      </c>
      <c r="P2759" s="8">
        <f t="shared" si="474"/>
        <v>5</v>
      </c>
      <c r="Q2759" t="str">
        <f t="shared" si="475"/>
        <v>publishing</v>
      </c>
      <c r="R2759" t="str">
        <f t="shared" si="476"/>
        <v>children's books</v>
      </c>
      <c r="S2759">
        <f t="shared" si="477"/>
        <v>27</v>
      </c>
      <c r="T2759">
        <f t="shared" si="478"/>
        <v>11</v>
      </c>
      <c r="U2759">
        <f t="shared" si="479"/>
        <v>16</v>
      </c>
      <c r="V2759" s="12">
        <f t="shared" si="480"/>
        <v>42573.65662037037</v>
      </c>
      <c r="W2759" s="12">
        <f t="shared" si="481"/>
        <v>42588.65662037037</v>
      </c>
      <c r="X2759" s="17" t="str">
        <f t="shared" si="482"/>
        <v>July</v>
      </c>
      <c r="Y2759" t="str">
        <f t="shared" si="483"/>
        <v>2016</v>
      </c>
    </row>
    <row r="2760" spans="1:25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473"/>
        <v>11.700000000000001</v>
      </c>
      <c r="P2760" s="8">
        <f t="shared" si="474"/>
        <v>39</v>
      </c>
      <c r="Q2760" t="str">
        <f t="shared" si="475"/>
        <v>publishing</v>
      </c>
      <c r="R2760" t="str">
        <f t="shared" si="476"/>
        <v>children's books</v>
      </c>
      <c r="S2760">
        <f t="shared" si="477"/>
        <v>27</v>
      </c>
      <c r="T2760">
        <f t="shared" si="478"/>
        <v>11</v>
      </c>
      <c r="U2760">
        <f t="shared" si="479"/>
        <v>16</v>
      </c>
      <c r="V2760" s="12">
        <f t="shared" si="480"/>
        <v>42639.441932870366</v>
      </c>
      <c r="W2760" s="12">
        <f t="shared" si="481"/>
        <v>42653.441932870366</v>
      </c>
      <c r="X2760" s="17" t="str">
        <f t="shared" si="482"/>
        <v>September</v>
      </c>
      <c r="Y2760" t="str">
        <f t="shared" si="483"/>
        <v>2016</v>
      </c>
    </row>
    <row r="2761" spans="1:25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473"/>
        <v>10.5</v>
      </c>
      <c r="P2761" s="8">
        <f t="shared" si="474"/>
        <v>52.5</v>
      </c>
      <c r="Q2761" t="str">
        <f t="shared" si="475"/>
        <v>publishing</v>
      </c>
      <c r="R2761" t="str">
        <f t="shared" si="476"/>
        <v>children's books</v>
      </c>
      <c r="S2761">
        <f t="shared" si="477"/>
        <v>27</v>
      </c>
      <c r="T2761">
        <f t="shared" si="478"/>
        <v>11</v>
      </c>
      <c r="U2761">
        <f t="shared" si="479"/>
        <v>16</v>
      </c>
      <c r="V2761" s="12">
        <f t="shared" si="480"/>
        <v>42524.36650462963</v>
      </c>
      <c r="W2761" s="12">
        <f t="shared" si="481"/>
        <v>42567.36650462963</v>
      </c>
      <c r="X2761" s="17" t="str">
        <f t="shared" si="482"/>
        <v>June</v>
      </c>
      <c r="Y2761" t="str">
        <f t="shared" si="483"/>
        <v>2016</v>
      </c>
    </row>
    <row r="2762" spans="1:25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473"/>
        <v>0</v>
      </c>
      <c r="P2762" s="8" t="e">
        <f t="shared" si="474"/>
        <v>#DIV/0!</v>
      </c>
      <c r="Q2762" t="str">
        <f t="shared" si="475"/>
        <v>publishing</v>
      </c>
      <c r="R2762" t="str">
        <f t="shared" si="476"/>
        <v>children's books</v>
      </c>
      <c r="S2762">
        <f t="shared" si="477"/>
        <v>27</v>
      </c>
      <c r="T2762">
        <f t="shared" si="478"/>
        <v>11</v>
      </c>
      <c r="U2762">
        <f t="shared" si="479"/>
        <v>16</v>
      </c>
      <c r="V2762" s="12">
        <f t="shared" si="480"/>
        <v>41415.461319444446</v>
      </c>
      <c r="W2762" s="12">
        <f t="shared" si="481"/>
        <v>41445.461319444446</v>
      </c>
      <c r="X2762" s="17" t="str">
        <f t="shared" si="482"/>
        <v>May</v>
      </c>
      <c r="Y2762" t="str">
        <f t="shared" si="483"/>
        <v>2013</v>
      </c>
    </row>
    <row r="2763" spans="1:25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473"/>
        <v>0.72</v>
      </c>
      <c r="P2763" s="8">
        <f t="shared" si="474"/>
        <v>9</v>
      </c>
      <c r="Q2763" t="str">
        <f t="shared" si="475"/>
        <v>publishing</v>
      </c>
      <c r="R2763" t="str">
        <f t="shared" si="476"/>
        <v>children's books</v>
      </c>
      <c r="S2763">
        <f t="shared" si="477"/>
        <v>27</v>
      </c>
      <c r="T2763">
        <f t="shared" si="478"/>
        <v>11</v>
      </c>
      <c r="U2763">
        <f t="shared" si="479"/>
        <v>16</v>
      </c>
      <c r="V2763" s="12">
        <f t="shared" si="480"/>
        <v>41247.063576388886</v>
      </c>
      <c r="W2763" s="12">
        <f t="shared" si="481"/>
        <v>41277.063576388886</v>
      </c>
      <c r="X2763" s="17" t="str">
        <f t="shared" si="482"/>
        <v>December</v>
      </c>
      <c r="Y2763" t="str">
        <f t="shared" si="483"/>
        <v>2012</v>
      </c>
    </row>
    <row r="2764" spans="1:25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473"/>
        <v>0.76923076923076927</v>
      </c>
      <c r="P2764" s="8">
        <f t="shared" si="474"/>
        <v>25</v>
      </c>
      <c r="Q2764" t="str">
        <f t="shared" si="475"/>
        <v>publishing</v>
      </c>
      <c r="R2764" t="str">
        <f t="shared" si="476"/>
        <v>children's books</v>
      </c>
      <c r="S2764">
        <f t="shared" si="477"/>
        <v>27</v>
      </c>
      <c r="T2764">
        <f t="shared" si="478"/>
        <v>11</v>
      </c>
      <c r="U2764">
        <f t="shared" si="479"/>
        <v>16</v>
      </c>
      <c r="V2764" s="12">
        <f t="shared" si="480"/>
        <v>40927.036979166667</v>
      </c>
      <c r="W2764" s="12">
        <f t="shared" si="481"/>
        <v>40986.995312500003</v>
      </c>
      <c r="X2764" s="17" t="str">
        <f t="shared" si="482"/>
        <v>January</v>
      </c>
      <c r="Y2764" t="str">
        <f t="shared" si="483"/>
        <v>2012</v>
      </c>
    </row>
    <row r="2765" spans="1:25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473"/>
        <v>0.22842639593908631</v>
      </c>
      <c r="P2765" s="8">
        <f t="shared" si="474"/>
        <v>30</v>
      </c>
      <c r="Q2765" t="str">
        <f t="shared" si="475"/>
        <v>publishing</v>
      </c>
      <c r="R2765" t="str">
        <f t="shared" si="476"/>
        <v>children's books</v>
      </c>
      <c r="S2765">
        <f t="shared" si="477"/>
        <v>27</v>
      </c>
      <c r="T2765">
        <f t="shared" si="478"/>
        <v>11</v>
      </c>
      <c r="U2765">
        <f t="shared" si="479"/>
        <v>16</v>
      </c>
      <c r="V2765" s="12">
        <f t="shared" si="480"/>
        <v>41373.579675925925</v>
      </c>
      <c r="W2765" s="12">
        <f t="shared" si="481"/>
        <v>41418.579675925925</v>
      </c>
      <c r="X2765" s="17" t="str">
        <f t="shared" si="482"/>
        <v>April</v>
      </c>
      <c r="Y2765" t="str">
        <f t="shared" si="483"/>
        <v>2013</v>
      </c>
    </row>
    <row r="2766" spans="1:25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473"/>
        <v>1.125</v>
      </c>
      <c r="P2766" s="8">
        <f t="shared" si="474"/>
        <v>11.25</v>
      </c>
      <c r="Q2766" t="str">
        <f t="shared" si="475"/>
        <v>publishing</v>
      </c>
      <c r="R2766" t="str">
        <f t="shared" si="476"/>
        <v>children's books</v>
      </c>
      <c r="S2766">
        <f t="shared" si="477"/>
        <v>27</v>
      </c>
      <c r="T2766">
        <f t="shared" si="478"/>
        <v>11</v>
      </c>
      <c r="U2766">
        <f t="shared" si="479"/>
        <v>16</v>
      </c>
      <c r="V2766" s="12">
        <f t="shared" si="480"/>
        <v>41030.292025462964</v>
      </c>
      <c r="W2766" s="12">
        <f t="shared" si="481"/>
        <v>41059.791666666664</v>
      </c>
      <c r="X2766" s="17" t="str">
        <f t="shared" si="482"/>
        <v>May</v>
      </c>
      <c r="Y2766" t="str">
        <f t="shared" si="483"/>
        <v>2012</v>
      </c>
    </row>
    <row r="2767" spans="1:25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473"/>
        <v>0</v>
      </c>
      <c r="P2767" s="8" t="e">
        <f t="shared" si="474"/>
        <v>#DIV/0!</v>
      </c>
      <c r="Q2767" t="str">
        <f t="shared" si="475"/>
        <v>publishing</v>
      </c>
      <c r="R2767" t="str">
        <f t="shared" si="476"/>
        <v>children's books</v>
      </c>
      <c r="S2767">
        <f t="shared" si="477"/>
        <v>27</v>
      </c>
      <c r="T2767">
        <f t="shared" si="478"/>
        <v>11</v>
      </c>
      <c r="U2767">
        <f t="shared" si="479"/>
        <v>16</v>
      </c>
      <c r="V2767" s="12">
        <f t="shared" si="480"/>
        <v>41194.579027777778</v>
      </c>
      <c r="W2767" s="12">
        <f t="shared" si="481"/>
        <v>41210.579027777778</v>
      </c>
      <c r="X2767" s="17" t="str">
        <f t="shared" si="482"/>
        <v>October</v>
      </c>
      <c r="Y2767" t="str">
        <f t="shared" si="483"/>
        <v>2012</v>
      </c>
    </row>
    <row r="2768" spans="1:25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473"/>
        <v>2</v>
      </c>
      <c r="P2768" s="8">
        <f t="shared" si="474"/>
        <v>25</v>
      </c>
      <c r="Q2768" t="str">
        <f t="shared" si="475"/>
        <v>publishing</v>
      </c>
      <c r="R2768" t="str">
        <f t="shared" si="476"/>
        <v>children's books</v>
      </c>
      <c r="S2768">
        <f t="shared" si="477"/>
        <v>27</v>
      </c>
      <c r="T2768">
        <f t="shared" si="478"/>
        <v>11</v>
      </c>
      <c r="U2768">
        <f t="shared" si="479"/>
        <v>16</v>
      </c>
      <c r="V2768" s="12">
        <f t="shared" si="480"/>
        <v>40736.668032407404</v>
      </c>
      <c r="W2768" s="12">
        <f t="shared" si="481"/>
        <v>40766.668032407404</v>
      </c>
      <c r="X2768" s="17" t="str">
        <f t="shared" si="482"/>
        <v>July</v>
      </c>
      <c r="Y2768" t="str">
        <f t="shared" si="483"/>
        <v>2011</v>
      </c>
    </row>
    <row r="2769" spans="1:25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473"/>
        <v>0.85000000000000009</v>
      </c>
      <c r="P2769" s="8">
        <f t="shared" si="474"/>
        <v>11.333333333333334</v>
      </c>
      <c r="Q2769" t="str">
        <f t="shared" si="475"/>
        <v>publishing</v>
      </c>
      <c r="R2769" t="str">
        <f t="shared" si="476"/>
        <v>children's books</v>
      </c>
      <c r="S2769">
        <f t="shared" si="477"/>
        <v>27</v>
      </c>
      <c r="T2769">
        <f t="shared" si="478"/>
        <v>11</v>
      </c>
      <c r="U2769">
        <f t="shared" si="479"/>
        <v>16</v>
      </c>
      <c r="V2769" s="12">
        <f t="shared" si="480"/>
        <v>42172.958912037036</v>
      </c>
      <c r="W2769" s="12">
        <f t="shared" si="481"/>
        <v>42232.958912037036</v>
      </c>
      <c r="X2769" s="17" t="str">
        <f t="shared" si="482"/>
        <v>June</v>
      </c>
      <c r="Y2769" t="str">
        <f t="shared" si="483"/>
        <v>2015</v>
      </c>
    </row>
    <row r="2770" spans="1:25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473"/>
        <v>14.314285714285715</v>
      </c>
      <c r="P2770" s="8">
        <f t="shared" si="474"/>
        <v>29.470588235294116</v>
      </c>
      <c r="Q2770" t="str">
        <f t="shared" si="475"/>
        <v>publishing</v>
      </c>
      <c r="R2770" t="str">
        <f t="shared" si="476"/>
        <v>children's books</v>
      </c>
      <c r="S2770">
        <f t="shared" si="477"/>
        <v>27</v>
      </c>
      <c r="T2770">
        <f t="shared" si="478"/>
        <v>11</v>
      </c>
      <c r="U2770">
        <f t="shared" si="479"/>
        <v>16</v>
      </c>
      <c r="V2770" s="12">
        <f t="shared" si="480"/>
        <v>40967.614849537036</v>
      </c>
      <c r="W2770" s="12">
        <f t="shared" si="481"/>
        <v>40997.573182870372</v>
      </c>
      <c r="X2770" s="17" t="str">
        <f t="shared" si="482"/>
        <v>February</v>
      </c>
      <c r="Y2770" t="str">
        <f t="shared" si="483"/>
        <v>2012</v>
      </c>
    </row>
    <row r="2771" spans="1:25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473"/>
        <v>0.25</v>
      </c>
      <c r="P2771" s="8">
        <f t="shared" si="474"/>
        <v>1</v>
      </c>
      <c r="Q2771" t="str">
        <f t="shared" si="475"/>
        <v>publishing</v>
      </c>
      <c r="R2771" t="str">
        <f t="shared" si="476"/>
        <v>children's books</v>
      </c>
      <c r="S2771">
        <f t="shared" si="477"/>
        <v>27</v>
      </c>
      <c r="T2771">
        <f t="shared" si="478"/>
        <v>11</v>
      </c>
      <c r="U2771">
        <f t="shared" si="479"/>
        <v>16</v>
      </c>
      <c r="V2771" s="12">
        <f t="shared" si="480"/>
        <v>41745.826273148145</v>
      </c>
      <c r="W2771" s="12">
        <f t="shared" si="481"/>
        <v>41795.826273148145</v>
      </c>
      <c r="X2771" s="17" t="str">
        <f t="shared" si="482"/>
        <v>April</v>
      </c>
      <c r="Y2771" t="str">
        <f t="shared" si="483"/>
        <v>2014</v>
      </c>
    </row>
    <row r="2772" spans="1:25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473"/>
        <v>10.411249999999999</v>
      </c>
      <c r="P2772" s="8">
        <f t="shared" si="474"/>
        <v>63.098484848484851</v>
      </c>
      <c r="Q2772" t="str">
        <f t="shared" si="475"/>
        <v>publishing</v>
      </c>
      <c r="R2772" t="str">
        <f t="shared" si="476"/>
        <v>children's books</v>
      </c>
      <c r="S2772">
        <f t="shared" si="477"/>
        <v>27</v>
      </c>
      <c r="T2772">
        <f t="shared" si="478"/>
        <v>11</v>
      </c>
      <c r="U2772">
        <f t="shared" si="479"/>
        <v>16</v>
      </c>
      <c r="V2772" s="12">
        <f t="shared" si="480"/>
        <v>41686.705208333333</v>
      </c>
      <c r="W2772" s="12">
        <f t="shared" si="481"/>
        <v>41716.663541666669</v>
      </c>
      <c r="X2772" s="17" t="str">
        <f t="shared" si="482"/>
        <v>February</v>
      </c>
      <c r="Y2772" t="str">
        <f t="shared" si="483"/>
        <v>2014</v>
      </c>
    </row>
    <row r="2773" spans="1:25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473"/>
        <v>0</v>
      </c>
      <c r="P2773" s="8" t="e">
        <f t="shared" si="474"/>
        <v>#DIV/0!</v>
      </c>
      <c r="Q2773" t="str">
        <f t="shared" si="475"/>
        <v>publishing</v>
      </c>
      <c r="R2773" t="str">
        <f t="shared" si="476"/>
        <v>children's books</v>
      </c>
      <c r="S2773">
        <f t="shared" si="477"/>
        <v>27</v>
      </c>
      <c r="T2773">
        <f t="shared" si="478"/>
        <v>11</v>
      </c>
      <c r="U2773">
        <f t="shared" si="479"/>
        <v>16</v>
      </c>
      <c r="V2773" s="12">
        <f t="shared" si="480"/>
        <v>41257.531712962962</v>
      </c>
      <c r="W2773" s="12">
        <f t="shared" si="481"/>
        <v>41306.708333333336</v>
      </c>
      <c r="X2773" s="17" t="str">
        <f t="shared" si="482"/>
        <v>December</v>
      </c>
      <c r="Y2773" t="str">
        <f t="shared" si="483"/>
        <v>2012</v>
      </c>
    </row>
    <row r="2774" spans="1:25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473"/>
        <v>0</v>
      </c>
      <c r="P2774" s="8" t="e">
        <f t="shared" si="474"/>
        <v>#DIV/0!</v>
      </c>
      <c r="Q2774" t="str">
        <f t="shared" si="475"/>
        <v>publishing</v>
      </c>
      <c r="R2774" t="str">
        <f t="shared" si="476"/>
        <v>children's books</v>
      </c>
      <c r="S2774">
        <f t="shared" si="477"/>
        <v>27</v>
      </c>
      <c r="T2774">
        <f t="shared" si="478"/>
        <v>11</v>
      </c>
      <c r="U2774">
        <f t="shared" si="479"/>
        <v>16</v>
      </c>
      <c r="V2774" s="12">
        <f t="shared" si="480"/>
        <v>41537.869143518517</v>
      </c>
      <c r="W2774" s="12">
        <f t="shared" si="481"/>
        <v>41552.869143518517</v>
      </c>
      <c r="X2774" s="17" t="str">
        <f t="shared" si="482"/>
        <v>September</v>
      </c>
      <c r="Y2774" t="str">
        <f t="shared" si="483"/>
        <v>2013</v>
      </c>
    </row>
    <row r="2775" spans="1:25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473"/>
        <v>0.18867924528301888</v>
      </c>
      <c r="P2775" s="8">
        <f t="shared" si="474"/>
        <v>1</v>
      </c>
      <c r="Q2775" t="str">
        <f t="shared" si="475"/>
        <v>publishing</v>
      </c>
      <c r="R2775" t="str">
        <f t="shared" si="476"/>
        <v>children's books</v>
      </c>
      <c r="S2775">
        <f t="shared" si="477"/>
        <v>27</v>
      </c>
      <c r="T2775">
        <f t="shared" si="478"/>
        <v>11</v>
      </c>
      <c r="U2775">
        <f t="shared" si="479"/>
        <v>16</v>
      </c>
      <c r="V2775" s="12">
        <f t="shared" si="480"/>
        <v>42474.86482638889</v>
      </c>
      <c r="W2775" s="12">
        <f t="shared" si="481"/>
        <v>42484.86482638889</v>
      </c>
      <c r="X2775" s="17" t="str">
        <f t="shared" si="482"/>
        <v>April</v>
      </c>
      <c r="Y2775" t="str">
        <f t="shared" si="483"/>
        <v>2016</v>
      </c>
    </row>
    <row r="2776" spans="1:25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473"/>
        <v>14.249999999999998</v>
      </c>
      <c r="P2776" s="8">
        <f t="shared" si="474"/>
        <v>43.846153846153847</v>
      </c>
      <c r="Q2776" t="str">
        <f t="shared" si="475"/>
        <v>publishing</v>
      </c>
      <c r="R2776" t="str">
        <f t="shared" si="476"/>
        <v>children's books</v>
      </c>
      <c r="S2776">
        <f t="shared" si="477"/>
        <v>27</v>
      </c>
      <c r="T2776">
        <f t="shared" si="478"/>
        <v>11</v>
      </c>
      <c r="U2776">
        <f t="shared" si="479"/>
        <v>16</v>
      </c>
      <c r="V2776" s="12">
        <f t="shared" si="480"/>
        <v>41311.126481481479</v>
      </c>
      <c r="W2776" s="12">
        <f t="shared" si="481"/>
        <v>41341.126481481479</v>
      </c>
      <c r="X2776" s="17" t="str">
        <f t="shared" si="482"/>
        <v>February</v>
      </c>
      <c r="Y2776" t="str">
        <f t="shared" si="483"/>
        <v>2013</v>
      </c>
    </row>
    <row r="2777" spans="1:25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473"/>
        <v>3</v>
      </c>
      <c r="P2777" s="8">
        <f t="shared" si="474"/>
        <v>75</v>
      </c>
      <c r="Q2777" t="str">
        <f t="shared" si="475"/>
        <v>publishing</v>
      </c>
      <c r="R2777" t="str">
        <f t="shared" si="476"/>
        <v>children's books</v>
      </c>
      <c r="S2777">
        <f t="shared" si="477"/>
        <v>27</v>
      </c>
      <c r="T2777">
        <f t="shared" si="478"/>
        <v>11</v>
      </c>
      <c r="U2777">
        <f t="shared" si="479"/>
        <v>16</v>
      </c>
      <c r="V2777" s="12">
        <f t="shared" si="480"/>
        <v>40863.013356481482</v>
      </c>
      <c r="W2777" s="12">
        <f t="shared" si="481"/>
        <v>40893.013356481482</v>
      </c>
      <c r="X2777" s="17" t="str">
        <f t="shared" si="482"/>
        <v>November</v>
      </c>
      <c r="Y2777" t="str">
        <f t="shared" si="483"/>
        <v>2011</v>
      </c>
    </row>
    <row r="2778" spans="1:25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473"/>
        <v>7.8809523809523814</v>
      </c>
      <c r="P2778" s="8">
        <f t="shared" si="474"/>
        <v>45.972222222222221</v>
      </c>
      <c r="Q2778" t="str">
        <f t="shared" si="475"/>
        <v>publishing</v>
      </c>
      <c r="R2778" t="str">
        <f t="shared" si="476"/>
        <v>children's books</v>
      </c>
      <c r="S2778">
        <f t="shared" si="477"/>
        <v>27</v>
      </c>
      <c r="T2778">
        <f t="shared" si="478"/>
        <v>11</v>
      </c>
      <c r="U2778">
        <f t="shared" si="479"/>
        <v>16</v>
      </c>
      <c r="V2778" s="12">
        <f t="shared" si="480"/>
        <v>42136.297175925924</v>
      </c>
      <c r="W2778" s="12">
        <f t="shared" si="481"/>
        <v>42167.297175925924</v>
      </c>
      <c r="X2778" s="17" t="str">
        <f t="shared" si="482"/>
        <v>May</v>
      </c>
      <c r="Y2778" t="str">
        <f t="shared" si="483"/>
        <v>2015</v>
      </c>
    </row>
    <row r="2779" spans="1:25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473"/>
        <v>0.33333333333333337</v>
      </c>
      <c r="P2779" s="8">
        <f t="shared" si="474"/>
        <v>10</v>
      </c>
      <c r="Q2779" t="str">
        <f t="shared" si="475"/>
        <v>publishing</v>
      </c>
      <c r="R2779" t="str">
        <f t="shared" si="476"/>
        <v>children's books</v>
      </c>
      <c r="S2779">
        <f t="shared" si="477"/>
        <v>27</v>
      </c>
      <c r="T2779">
        <f t="shared" si="478"/>
        <v>11</v>
      </c>
      <c r="U2779">
        <f t="shared" si="479"/>
        <v>16</v>
      </c>
      <c r="V2779" s="12">
        <f t="shared" si="480"/>
        <v>42172.669027777782</v>
      </c>
      <c r="W2779" s="12">
        <f t="shared" si="481"/>
        <v>42202.669027777782</v>
      </c>
      <c r="X2779" s="17" t="str">
        <f t="shared" si="482"/>
        <v>June</v>
      </c>
      <c r="Y2779" t="str">
        <f t="shared" si="483"/>
        <v>2015</v>
      </c>
    </row>
    <row r="2780" spans="1:25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473"/>
        <v>25.545454545454543</v>
      </c>
      <c r="P2780" s="8">
        <f t="shared" si="474"/>
        <v>93.666666666666671</v>
      </c>
      <c r="Q2780" t="str">
        <f t="shared" si="475"/>
        <v>publishing</v>
      </c>
      <c r="R2780" t="str">
        <f t="shared" si="476"/>
        <v>children's books</v>
      </c>
      <c r="S2780">
        <f t="shared" si="477"/>
        <v>27</v>
      </c>
      <c r="T2780">
        <f t="shared" si="478"/>
        <v>11</v>
      </c>
      <c r="U2780">
        <f t="shared" si="479"/>
        <v>16</v>
      </c>
      <c r="V2780" s="12">
        <f t="shared" si="480"/>
        <v>41846.978078703702</v>
      </c>
      <c r="W2780" s="12">
        <f t="shared" si="481"/>
        <v>41876.978078703702</v>
      </c>
      <c r="X2780" s="17" t="str">
        <f t="shared" si="482"/>
        <v>July</v>
      </c>
      <c r="Y2780" t="str">
        <f t="shared" si="483"/>
        <v>2014</v>
      </c>
    </row>
    <row r="2781" spans="1:25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473"/>
        <v>2.12</v>
      </c>
      <c r="P2781" s="8">
        <f t="shared" si="474"/>
        <v>53</v>
      </c>
      <c r="Q2781" t="str">
        <f t="shared" si="475"/>
        <v>publishing</v>
      </c>
      <c r="R2781" t="str">
        <f t="shared" si="476"/>
        <v>children's books</v>
      </c>
      <c r="S2781">
        <f t="shared" si="477"/>
        <v>27</v>
      </c>
      <c r="T2781">
        <f t="shared" si="478"/>
        <v>11</v>
      </c>
      <c r="U2781">
        <f t="shared" si="479"/>
        <v>16</v>
      </c>
      <c r="V2781" s="12">
        <f t="shared" si="480"/>
        <v>42300.585891203707</v>
      </c>
      <c r="W2781" s="12">
        <f t="shared" si="481"/>
        <v>42330.627557870372</v>
      </c>
      <c r="X2781" s="17" t="str">
        <f t="shared" si="482"/>
        <v>October</v>
      </c>
      <c r="Y2781" t="str">
        <f t="shared" si="483"/>
        <v>2015</v>
      </c>
    </row>
    <row r="2782" spans="1:25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473"/>
        <v>0</v>
      </c>
      <c r="P2782" s="8" t="e">
        <f t="shared" si="474"/>
        <v>#DIV/0!</v>
      </c>
      <c r="Q2782" t="str">
        <f t="shared" si="475"/>
        <v>publishing</v>
      </c>
      <c r="R2782" t="str">
        <f t="shared" si="476"/>
        <v>children's books</v>
      </c>
      <c r="S2782">
        <f t="shared" si="477"/>
        <v>27</v>
      </c>
      <c r="T2782">
        <f t="shared" si="478"/>
        <v>11</v>
      </c>
      <c r="U2782">
        <f t="shared" si="479"/>
        <v>16</v>
      </c>
      <c r="V2782" s="12">
        <f t="shared" si="480"/>
        <v>42774.447777777779</v>
      </c>
      <c r="W2782" s="12">
        <f t="shared" si="481"/>
        <v>42804.447777777779</v>
      </c>
      <c r="X2782" s="17" t="str">
        <f t="shared" si="482"/>
        <v>February</v>
      </c>
      <c r="Y2782" t="str">
        <f t="shared" si="483"/>
        <v>2017</v>
      </c>
    </row>
    <row r="2783" spans="1:25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473"/>
        <v>105.28</v>
      </c>
      <c r="P2783" s="8">
        <f t="shared" si="474"/>
        <v>47</v>
      </c>
      <c r="Q2783" t="str">
        <f t="shared" si="475"/>
        <v>theater</v>
      </c>
      <c r="R2783" t="str">
        <f t="shared" si="476"/>
        <v>plays</v>
      </c>
      <c r="S2783">
        <f t="shared" si="477"/>
        <v>13</v>
      </c>
      <c r="T2783">
        <f t="shared" si="478"/>
        <v>8</v>
      </c>
      <c r="U2783">
        <f t="shared" si="479"/>
        <v>5</v>
      </c>
      <c r="V2783" s="12">
        <f t="shared" si="480"/>
        <v>42018.94159722222</v>
      </c>
      <c r="W2783" s="12">
        <f t="shared" si="481"/>
        <v>42047.291666666672</v>
      </c>
      <c r="X2783" s="17" t="str">
        <f t="shared" si="482"/>
        <v>January</v>
      </c>
      <c r="Y2783" t="str">
        <f t="shared" si="483"/>
        <v>2015</v>
      </c>
    </row>
    <row r="2784" spans="1:25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473"/>
        <v>120</v>
      </c>
      <c r="P2784" s="8">
        <f t="shared" si="474"/>
        <v>66.666666666666671</v>
      </c>
      <c r="Q2784" t="str">
        <f t="shared" si="475"/>
        <v>theater</v>
      </c>
      <c r="R2784" t="str">
        <f t="shared" si="476"/>
        <v>plays</v>
      </c>
      <c r="S2784">
        <f t="shared" si="477"/>
        <v>13</v>
      </c>
      <c r="T2784">
        <f t="shared" si="478"/>
        <v>8</v>
      </c>
      <c r="U2784">
        <f t="shared" si="479"/>
        <v>5</v>
      </c>
      <c r="V2784" s="12">
        <f t="shared" si="480"/>
        <v>42026.924976851849</v>
      </c>
      <c r="W2784" s="12">
        <f t="shared" si="481"/>
        <v>42052.207638888889</v>
      </c>
      <c r="X2784" s="17" t="str">
        <f t="shared" si="482"/>
        <v>January</v>
      </c>
      <c r="Y2784" t="str">
        <f t="shared" si="483"/>
        <v>2015</v>
      </c>
    </row>
    <row r="2785" spans="1:25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473"/>
        <v>114.5</v>
      </c>
      <c r="P2785" s="8">
        <f t="shared" si="474"/>
        <v>18.770491803278688</v>
      </c>
      <c r="Q2785" t="str">
        <f t="shared" si="475"/>
        <v>theater</v>
      </c>
      <c r="R2785" t="str">
        <f t="shared" si="476"/>
        <v>plays</v>
      </c>
      <c r="S2785">
        <f t="shared" si="477"/>
        <v>13</v>
      </c>
      <c r="T2785">
        <f t="shared" si="478"/>
        <v>8</v>
      </c>
      <c r="U2785">
        <f t="shared" si="479"/>
        <v>5</v>
      </c>
      <c r="V2785" s="12">
        <f t="shared" si="480"/>
        <v>42103.535254629634</v>
      </c>
      <c r="W2785" s="12">
        <f t="shared" si="481"/>
        <v>42117.535254629634</v>
      </c>
      <c r="X2785" s="17" t="str">
        <f t="shared" si="482"/>
        <v>April</v>
      </c>
      <c r="Y2785" t="str">
        <f t="shared" si="483"/>
        <v>2015</v>
      </c>
    </row>
    <row r="2786" spans="1:25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473"/>
        <v>119</v>
      </c>
      <c r="P2786" s="8">
        <f t="shared" si="474"/>
        <v>66.111111111111114</v>
      </c>
      <c r="Q2786" t="str">
        <f t="shared" si="475"/>
        <v>theater</v>
      </c>
      <c r="R2786" t="str">
        <f t="shared" si="476"/>
        <v>plays</v>
      </c>
      <c r="S2786">
        <f t="shared" si="477"/>
        <v>13</v>
      </c>
      <c r="T2786">
        <f t="shared" si="478"/>
        <v>8</v>
      </c>
      <c r="U2786">
        <f t="shared" si="479"/>
        <v>5</v>
      </c>
      <c r="V2786" s="12">
        <f t="shared" si="480"/>
        <v>41920.787534722222</v>
      </c>
      <c r="W2786" s="12">
        <f t="shared" si="481"/>
        <v>41941.787534722222</v>
      </c>
      <c r="X2786" s="17" t="str">
        <f t="shared" si="482"/>
        <v>October</v>
      </c>
      <c r="Y2786" t="str">
        <f t="shared" si="483"/>
        <v>2014</v>
      </c>
    </row>
    <row r="2787" spans="1:25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473"/>
        <v>104.67999999999999</v>
      </c>
      <c r="P2787" s="8">
        <f t="shared" si="474"/>
        <v>36.859154929577464</v>
      </c>
      <c r="Q2787" t="str">
        <f t="shared" si="475"/>
        <v>theater</v>
      </c>
      <c r="R2787" t="str">
        <f t="shared" si="476"/>
        <v>plays</v>
      </c>
      <c r="S2787">
        <f t="shared" si="477"/>
        <v>13</v>
      </c>
      <c r="T2787">
        <f t="shared" si="478"/>
        <v>8</v>
      </c>
      <c r="U2787">
        <f t="shared" si="479"/>
        <v>5</v>
      </c>
      <c r="V2787" s="12">
        <f t="shared" si="480"/>
        <v>42558.189432870371</v>
      </c>
      <c r="W2787" s="12">
        <f t="shared" si="481"/>
        <v>42587.875</v>
      </c>
      <c r="X2787" s="17" t="str">
        <f t="shared" si="482"/>
        <v>July</v>
      </c>
      <c r="Y2787" t="str">
        <f t="shared" si="483"/>
        <v>2016</v>
      </c>
    </row>
    <row r="2788" spans="1:25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473"/>
        <v>117.83999999999999</v>
      </c>
      <c r="P2788" s="8">
        <f t="shared" si="474"/>
        <v>39.810810810810814</v>
      </c>
      <c r="Q2788" t="str">
        <f t="shared" si="475"/>
        <v>theater</v>
      </c>
      <c r="R2788" t="str">
        <f t="shared" si="476"/>
        <v>plays</v>
      </c>
      <c r="S2788">
        <f t="shared" si="477"/>
        <v>13</v>
      </c>
      <c r="T2788">
        <f t="shared" si="478"/>
        <v>8</v>
      </c>
      <c r="U2788">
        <f t="shared" si="479"/>
        <v>5</v>
      </c>
      <c r="V2788" s="12">
        <f t="shared" si="480"/>
        <v>41815.569212962961</v>
      </c>
      <c r="W2788" s="12">
        <f t="shared" si="481"/>
        <v>41829.569212962961</v>
      </c>
      <c r="X2788" s="17" t="str">
        <f t="shared" si="482"/>
        <v>June</v>
      </c>
      <c r="Y2788" t="str">
        <f t="shared" si="483"/>
        <v>2014</v>
      </c>
    </row>
    <row r="2789" spans="1:25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473"/>
        <v>119.7</v>
      </c>
      <c r="P2789" s="8">
        <f t="shared" si="474"/>
        <v>31.5</v>
      </c>
      <c r="Q2789" t="str">
        <f t="shared" si="475"/>
        <v>theater</v>
      </c>
      <c r="R2789" t="str">
        <f t="shared" si="476"/>
        <v>plays</v>
      </c>
      <c r="S2789">
        <f t="shared" si="477"/>
        <v>13</v>
      </c>
      <c r="T2789">
        <f t="shared" si="478"/>
        <v>8</v>
      </c>
      <c r="U2789">
        <f t="shared" si="479"/>
        <v>5</v>
      </c>
      <c r="V2789" s="12">
        <f t="shared" si="480"/>
        <v>41808.198518518519</v>
      </c>
      <c r="W2789" s="12">
        <f t="shared" si="481"/>
        <v>41838.198518518519</v>
      </c>
      <c r="X2789" s="17" t="str">
        <f t="shared" si="482"/>
        <v>June</v>
      </c>
      <c r="Y2789" t="str">
        <f t="shared" si="483"/>
        <v>2014</v>
      </c>
    </row>
    <row r="2790" spans="1:25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473"/>
        <v>102.49999999999999</v>
      </c>
      <c r="P2790" s="8">
        <f t="shared" si="474"/>
        <v>102.5</v>
      </c>
      <c r="Q2790" t="str">
        <f t="shared" si="475"/>
        <v>theater</v>
      </c>
      <c r="R2790" t="str">
        <f t="shared" si="476"/>
        <v>plays</v>
      </c>
      <c r="S2790">
        <f t="shared" si="477"/>
        <v>13</v>
      </c>
      <c r="T2790">
        <f t="shared" si="478"/>
        <v>8</v>
      </c>
      <c r="U2790">
        <f t="shared" si="479"/>
        <v>5</v>
      </c>
      <c r="V2790" s="12">
        <f t="shared" si="480"/>
        <v>42550.701886574068</v>
      </c>
      <c r="W2790" s="12">
        <f t="shared" si="481"/>
        <v>42580.701886574068</v>
      </c>
      <c r="X2790" s="17" t="str">
        <f t="shared" si="482"/>
        <v>June</v>
      </c>
      <c r="Y2790" t="str">
        <f t="shared" si="483"/>
        <v>2016</v>
      </c>
    </row>
    <row r="2791" spans="1:25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473"/>
        <v>101.16666666666667</v>
      </c>
      <c r="P2791" s="8">
        <f t="shared" si="474"/>
        <v>126.45833333333333</v>
      </c>
      <c r="Q2791" t="str">
        <f t="shared" si="475"/>
        <v>theater</v>
      </c>
      <c r="R2791" t="str">
        <f t="shared" si="476"/>
        <v>plays</v>
      </c>
      <c r="S2791">
        <f t="shared" si="477"/>
        <v>13</v>
      </c>
      <c r="T2791">
        <f t="shared" si="478"/>
        <v>8</v>
      </c>
      <c r="U2791">
        <f t="shared" si="479"/>
        <v>5</v>
      </c>
      <c r="V2791" s="12">
        <f t="shared" si="480"/>
        <v>42056.013124999998</v>
      </c>
      <c r="W2791" s="12">
        <f t="shared" si="481"/>
        <v>42075.166666666672</v>
      </c>
      <c r="X2791" s="17" t="str">
        <f t="shared" si="482"/>
        <v>February</v>
      </c>
      <c r="Y2791" t="str">
        <f t="shared" si="483"/>
        <v>2015</v>
      </c>
    </row>
    <row r="2792" spans="1:25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473"/>
        <v>105.33333333333333</v>
      </c>
      <c r="P2792" s="8">
        <f t="shared" si="474"/>
        <v>47.878787878787875</v>
      </c>
      <c r="Q2792" t="str">
        <f t="shared" si="475"/>
        <v>theater</v>
      </c>
      <c r="R2792" t="str">
        <f t="shared" si="476"/>
        <v>plays</v>
      </c>
      <c r="S2792">
        <f t="shared" si="477"/>
        <v>13</v>
      </c>
      <c r="T2792">
        <f t="shared" si="478"/>
        <v>8</v>
      </c>
      <c r="U2792">
        <f t="shared" si="479"/>
        <v>5</v>
      </c>
      <c r="V2792" s="12">
        <f t="shared" si="480"/>
        <v>42016.938692129625</v>
      </c>
      <c r="W2792" s="12">
        <f t="shared" si="481"/>
        <v>42046.938692129625</v>
      </c>
      <c r="X2792" s="17" t="str">
        <f t="shared" si="482"/>
        <v>January</v>
      </c>
      <c r="Y2792" t="str">
        <f t="shared" si="483"/>
        <v>2015</v>
      </c>
    </row>
    <row r="2793" spans="1:25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473"/>
        <v>102.49999999999999</v>
      </c>
      <c r="P2793" s="8">
        <f t="shared" si="474"/>
        <v>73.214285714285708</v>
      </c>
      <c r="Q2793" t="str">
        <f t="shared" si="475"/>
        <v>theater</v>
      </c>
      <c r="R2793" t="str">
        <f t="shared" si="476"/>
        <v>plays</v>
      </c>
      <c r="S2793">
        <f t="shared" si="477"/>
        <v>13</v>
      </c>
      <c r="T2793">
        <f t="shared" si="478"/>
        <v>8</v>
      </c>
      <c r="U2793">
        <f t="shared" si="479"/>
        <v>5</v>
      </c>
      <c r="V2793" s="12">
        <f t="shared" si="480"/>
        <v>42591.899988425925</v>
      </c>
      <c r="W2793" s="12">
        <f t="shared" si="481"/>
        <v>42622.166666666672</v>
      </c>
      <c r="X2793" s="17" t="str">
        <f t="shared" si="482"/>
        <v>August</v>
      </c>
      <c r="Y2793" t="str">
        <f t="shared" si="483"/>
        <v>2016</v>
      </c>
    </row>
    <row r="2794" spans="1:25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473"/>
        <v>107.60000000000001</v>
      </c>
      <c r="P2794" s="8">
        <f t="shared" si="474"/>
        <v>89.666666666666671</v>
      </c>
      <c r="Q2794" t="str">
        <f t="shared" si="475"/>
        <v>theater</v>
      </c>
      <c r="R2794" t="str">
        <f t="shared" si="476"/>
        <v>plays</v>
      </c>
      <c r="S2794">
        <f t="shared" si="477"/>
        <v>13</v>
      </c>
      <c r="T2794">
        <f t="shared" si="478"/>
        <v>8</v>
      </c>
      <c r="U2794">
        <f t="shared" si="479"/>
        <v>5</v>
      </c>
      <c r="V2794" s="12">
        <f t="shared" si="480"/>
        <v>42183.231006944443</v>
      </c>
      <c r="W2794" s="12">
        <f t="shared" si="481"/>
        <v>42228.231006944443</v>
      </c>
      <c r="X2794" s="17" t="str">
        <f t="shared" si="482"/>
        <v>June</v>
      </c>
      <c r="Y2794" t="str">
        <f t="shared" si="483"/>
        <v>2015</v>
      </c>
    </row>
    <row r="2795" spans="1:25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473"/>
        <v>110.5675</v>
      </c>
      <c r="P2795" s="8">
        <f t="shared" si="474"/>
        <v>151.4623287671233</v>
      </c>
      <c r="Q2795" t="str">
        <f t="shared" si="475"/>
        <v>theater</v>
      </c>
      <c r="R2795" t="str">
        <f t="shared" si="476"/>
        <v>plays</v>
      </c>
      <c r="S2795">
        <f t="shared" si="477"/>
        <v>13</v>
      </c>
      <c r="T2795">
        <f t="shared" si="478"/>
        <v>8</v>
      </c>
      <c r="U2795">
        <f t="shared" si="479"/>
        <v>5</v>
      </c>
      <c r="V2795" s="12">
        <f t="shared" si="480"/>
        <v>42176.419039351851</v>
      </c>
      <c r="W2795" s="12">
        <f t="shared" si="481"/>
        <v>42206.419039351851</v>
      </c>
      <c r="X2795" s="17" t="str">
        <f t="shared" si="482"/>
        <v>June</v>
      </c>
      <c r="Y2795" t="str">
        <f t="shared" si="483"/>
        <v>2015</v>
      </c>
    </row>
    <row r="2796" spans="1:25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473"/>
        <v>150</v>
      </c>
      <c r="P2796" s="8">
        <f t="shared" si="474"/>
        <v>25</v>
      </c>
      <c r="Q2796" t="str">
        <f t="shared" si="475"/>
        <v>theater</v>
      </c>
      <c r="R2796" t="str">
        <f t="shared" si="476"/>
        <v>plays</v>
      </c>
      <c r="S2796">
        <f t="shared" si="477"/>
        <v>13</v>
      </c>
      <c r="T2796">
        <f t="shared" si="478"/>
        <v>8</v>
      </c>
      <c r="U2796">
        <f t="shared" si="479"/>
        <v>5</v>
      </c>
      <c r="V2796" s="12">
        <f t="shared" si="480"/>
        <v>42416.691655092596</v>
      </c>
      <c r="W2796" s="12">
        <f t="shared" si="481"/>
        <v>42432.791666666672</v>
      </c>
      <c r="X2796" s="17" t="str">
        <f t="shared" si="482"/>
        <v>February</v>
      </c>
      <c r="Y2796" t="str">
        <f t="shared" si="483"/>
        <v>2016</v>
      </c>
    </row>
    <row r="2797" spans="1:25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473"/>
        <v>104.28571428571429</v>
      </c>
      <c r="P2797" s="8">
        <f t="shared" si="474"/>
        <v>36.5</v>
      </c>
      <c r="Q2797" t="str">
        <f t="shared" si="475"/>
        <v>theater</v>
      </c>
      <c r="R2797" t="str">
        <f t="shared" si="476"/>
        <v>plays</v>
      </c>
      <c r="S2797">
        <f t="shared" si="477"/>
        <v>13</v>
      </c>
      <c r="T2797">
        <f t="shared" si="478"/>
        <v>8</v>
      </c>
      <c r="U2797">
        <f t="shared" si="479"/>
        <v>5</v>
      </c>
      <c r="V2797" s="12">
        <f t="shared" si="480"/>
        <v>41780.525937500002</v>
      </c>
      <c r="W2797" s="12">
        <f t="shared" si="481"/>
        <v>41796.958333333336</v>
      </c>
      <c r="X2797" s="17" t="str">
        <f t="shared" si="482"/>
        <v>May</v>
      </c>
      <c r="Y2797" t="str">
        <f t="shared" si="483"/>
        <v>2014</v>
      </c>
    </row>
    <row r="2798" spans="1:25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473"/>
        <v>115.5</v>
      </c>
      <c r="P2798" s="8">
        <f t="shared" si="474"/>
        <v>44</v>
      </c>
      <c r="Q2798" t="str">
        <f t="shared" si="475"/>
        <v>theater</v>
      </c>
      <c r="R2798" t="str">
        <f t="shared" si="476"/>
        <v>plays</v>
      </c>
      <c r="S2798">
        <f t="shared" si="477"/>
        <v>13</v>
      </c>
      <c r="T2798">
        <f t="shared" si="478"/>
        <v>8</v>
      </c>
      <c r="U2798">
        <f t="shared" si="479"/>
        <v>5</v>
      </c>
      <c r="V2798" s="12">
        <f t="shared" si="480"/>
        <v>41795.528101851851</v>
      </c>
      <c r="W2798" s="12">
        <f t="shared" si="481"/>
        <v>41825.528101851851</v>
      </c>
      <c r="X2798" s="17" t="str">
        <f t="shared" si="482"/>
        <v>June</v>
      </c>
      <c r="Y2798" t="str">
        <f t="shared" si="483"/>
        <v>2014</v>
      </c>
    </row>
    <row r="2799" spans="1:25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473"/>
        <v>102.64512500000001</v>
      </c>
      <c r="P2799" s="8">
        <f t="shared" si="474"/>
        <v>87.357553191489373</v>
      </c>
      <c r="Q2799" t="str">
        <f t="shared" si="475"/>
        <v>theater</v>
      </c>
      <c r="R2799" t="str">
        <f t="shared" si="476"/>
        <v>plays</v>
      </c>
      <c r="S2799">
        <f t="shared" si="477"/>
        <v>13</v>
      </c>
      <c r="T2799">
        <f t="shared" si="478"/>
        <v>8</v>
      </c>
      <c r="U2799">
        <f t="shared" si="479"/>
        <v>5</v>
      </c>
      <c r="V2799" s="12">
        <f t="shared" si="480"/>
        <v>41798.94027777778</v>
      </c>
      <c r="W2799" s="12">
        <f t="shared" si="481"/>
        <v>41828.94027777778</v>
      </c>
      <c r="X2799" s="17" t="str">
        <f t="shared" si="482"/>
        <v>June</v>
      </c>
      <c r="Y2799" t="str">
        <f t="shared" si="483"/>
        <v>2014</v>
      </c>
    </row>
    <row r="2800" spans="1:25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473"/>
        <v>101.4</v>
      </c>
      <c r="P2800" s="8">
        <f t="shared" si="474"/>
        <v>36.474820143884891</v>
      </c>
      <c r="Q2800" t="str">
        <f t="shared" si="475"/>
        <v>theater</v>
      </c>
      <c r="R2800" t="str">
        <f t="shared" si="476"/>
        <v>plays</v>
      </c>
      <c r="S2800">
        <f t="shared" si="477"/>
        <v>13</v>
      </c>
      <c r="T2800">
        <f t="shared" si="478"/>
        <v>8</v>
      </c>
      <c r="U2800">
        <f t="shared" si="479"/>
        <v>5</v>
      </c>
      <c r="V2800" s="12">
        <f t="shared" si="480"/>
        <v>42201.675011574072</v>
      </c>
      <c r="W2800" s="12">
        <f t="shared" si="481"/>
        <v>42216.666666666672</v>
      </c>
      <c r="X2800" s="17" t="str">
        <f t="shared" si="482"/>
        <v>July</v>
      </c>
      <c r="Y2800" t="str">
        <f t="shared" si="483"/>
        <v>2015</v>
      </c>
    </row>
    <row r="2801" spans="1:25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473"/>
        <v>116.6348</v>
      </c>
      <c r="P2801" s="8">
        <f t="shared" si="474"/>
        <v>44.859538461538463</v>
      </c>
      <c r="Q2801" t="str">
        <f t="shared" si="475"/>
        <v>theater</v>
      </c>
      <c r="R2801" t="str">
        <f t="shared" si="476"/>
        <v>plays</v>
      </c>
      <c r="S2801">
        <f t="shared" si="477"/>
        <v>13</v>
      </c>
      <c r="T2801">
        <f t="shared" si="478"/>
        <v>8</v>
      </c>
      <c r="U2801">
        <f t="shared" si="479"/>
        <v>5</v>
      </c>
      <c r="V2801" s="12">
        <f t="shared" si="480"/>
        <v>42507.264699074076</v>
      </c>
      <c r="W2801" s="12">
        <f t="shared" si="481"/>
        <v>42538.666666666672</v>
      </c>
      <c r="X2801" s="17" t="str">
        <f t="shared" si="482"/>
        <v>May</v>
      </c>
      <c r="Y2801" t="str">
        <f t="shared" si="483"/>
        <v>2016</v>
      </c>
    </row>
    <row r="2802" spans="1:25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473"/>
        <v>133</v>
      </c>
      <c r="P2802" s="8">
        <f t="shared" si="474"/>
        <v>42.903225806451616</v>
      </c>
      <c r="Q2802" t="str">
        <f t="shared" si="475"/>
        <v>theater</v>
      </c>
      <c r="R2802" t="str">
        <f t="shared" si="476"/>
        <v>plays</v>
      </c>
      <c r="S2802">
        <f t="shared" si="477"/>
        <v>13</v>
      </c>
      <c r="T2802">
        <f t="shared" si="478"/>
        <v>8</v>
      </c>
      <c r="U2802">
        <f t="shared" si="479"/>
        <v>5</v>
      </c>
      <c r="V2802" s="12">
        <f t="shared" si="480"/>
        <v>41948.552847222221</v>
      </c>
      <c r="W2802" s="12">
        <f t="shared" si="481"/>
        <v>42008.552847222221</v>
      </c>
      <c r="X2802" s="17" t="str">
        <f t="shared" si="482"/>
        <v>November</v>
      </c>
      <c r="Y2802" t="str">
        <f t="shared" si="483"/>
        <v>2014</v>
      </c>
    </row>
    <row r="2803" spans="1:25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473"/>
        <v>133.20000000000002</v>
      </c>
      <c r="P2803" s="8">
        <f t="shared" si="474"/>
        <v>51.230769230769234</v>
      </c>
      <c r="Q2803" t="str">
        <f t="shared" si="475"/>
        <v>theater</v>
      </c>
      <c r="R2803" t="str">
        <f t="shared" si="476"/>
        <v>plays</v>
      </c>
      <c r="S2803">
        <f t="shared" si="477"/>
        <v>13</v>
      </c>
      <c r="T2803">
        <f t="shared" si="478"/>
        <v>8</v>
      </c>
      <c r="U2803">
        <f t="shared" si="479"/>
        <v>5</v>
      </c>
      <c r="V2803" s="12">
        <f t="shared" si="480"/>
        <v>41900.243159722224</v>
      </c>
      <c r="W2803" s="12">
        <f t="shared" si="481"/>
        <v>41922.458333333336</v>
      </c>
      <c r="X2803" s="17" t="str">
        <f t="shared" si="482"/>
        <v>September</v>
      </c>
      <c r="Y2803" t="str">
        <f t="shared" si="483"/>
        <v>2014</v>
      </c>
    </row>
    <row r="2804" spans="1:25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473"/>
        <v>101.83333333333333</v>
      </c>
      <c r="P2804" s="8">
        <f t="shared" si="474"/>
        <v>33.944444444444443</v>
      </c>
      <c r="Q2804" t="str">
        <f t="shared" si="475"/>
        <v>theater</v>
      </c>
      <c r="R2804" t="str">
        <f t="shared" si="476"/>
        <v>plays</v>
      </c>
      <c r="S2804">
        <f t="shared" si="477"/>
        <v>13</v>
      </c>
      <c r="T2804">
        <f t="shared" si="478"/>
        <v>8</v>
      </c>
      <c r="U2804">
        <f t="shared" si="479"/>
        <v>5</v>
      </c>
      <c r="V2804" s="12">
        <f t="shared" si="480"/>
        <v>42192.64707175926</v>
      </c>
      <c r="W2804" s="12">
        <f t="shared" si="481"/>
        <v>42222.64707175926</v>
      </c>
      <c r="X2804" s="17" t="str">
        <f t="shared" si="482"/>
        <v>July</v>
      </c>
      <c r="Y2804" t="str">
        <f t="shared" si="483"/>
        <v>2015</v>
      </c>
    </row>
    <row r="2805" spans="1:25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473"/>
        <v>127.95</v>
      </c>
      <c r="P2805" s="8">
        <f t="shared" si="474"/>
        <v>90.744680851063833</v>
      </c>
      <c r="Q2805" t="str">
        <f t="shared" si="475"/>
        <v>theater</v>
      </c>
      <c r="R2805" t="str">
        <f t="shared" si="476"/>
        <v>plays</v>
      </c>
      <c r="S2805">
        <f t="shared" si="477"/>
        <v>13</v>
      </c>
      <c r="T2805">
        <f t="shared" si="478"/>
        <v>8</v>
      </c>
      <c r="U2805">
        <f t="shared" si="479"/>
        <v>5</v>
      </c>
      <c r="V2805" s="12">
        <f t="shared" si="480"/>
        <v>42158.065694444449</v>
      </c>
      <c r="W2805" s="12">
        <f t="shared" si="481"/>
        <v>42201</v>
      </c>
      <c r="X2805" s="17" t="str">
        <f t="shared" si="482"/>
        <v>June</v>
      </c>
      <c r="Y2805" t="str">
        <f t="shared" si="483"/>
        <v>2015</v>
      </c>
    </row>
    <row r="2806" spans="1:25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473"/>
        <v>114.99999999999999</v>
      </c>
      <c r="P2806" s="8">
        <f t="shared" si="474"/>
        <v>50</v>
      </c>
      <c r="Q2806" t="str">
        <f t="shared" si="475"/>
        <v>theater</v>
      </c>
      <c r="R2806" t="str">
        <f t="shared" si="476"/>
        <v>plays</v>
      </c>
      <c r="S2806">
        <f t="shared" si="477"/>
        <v>13</v>
      </c>
      <c r="T2806">
        <f t="shared" si="478"/>
        <v>8</v>
      </c>
      <c r="U2806">
        <f t="shared" si="479"/>
        <v>5</v>
      </c>
      <c r="V2806" s="12">
        <f t="shared" si="480"/>
        <v>41881.453587962962</v>
      </c>
      <c r="W2806" s="12">
        <f t="shared" si="481"/>
        <v>41911.453587962962</v>
      </c>
      <c r="X2806" s="17" t="str">
        <f t="shared" si="482"/>
        <v>August</v>
      </c>
      <c r="Y2806" t="str">
        <f t="shared" si="483"/>
        <v>2014</v>
      </c>
    </row>
    <row r="2807" spans="1:25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473"/>
        <v>110.00000000000001</v>
      </c>
      <c r="P2807" s="8">
        <f t="shared" si="474"/>
        <v>24.444444444444443</v>
      </c>
      <c r="Q2807" t="str">
        <f t="shared" si="475"/>
        <v>theater</v>
      </c>
      <c r="R2807" t="str">
        <f t="shared" si="476"/>
        <v>plays</v>
      </c>
      <c r="S2807">
        <f t="shared" si="477"/>
        <v>13</v>
      </c>
      <c r="T2807">
        <f t="shared" si="478"/>
        <v>8</v>
      </c>
      <c r="U2807">
        <f t="shared" si="479"/>
        <v>5</v>
      </c>
      <c r="V2807" s="12">
        <f t="shared" si="480"/>
        <v>42213.505474537036</v>
      </c>
      <c r="W2807" s="12">
        <f t="shared" si="481"/>
        <v>42238.505474537036</v>
      </c>
      <c r="X2807" s="17" t="str">
        <f t="shared" si="482"/>
        <v>July</v>
      </c>
      <c r="Y2807" t="str">
        <f t="shared" si="483"/>
        <v>2015</v>
      </c>
    </row>
    <row r="2808" spans="1:25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473"/>
        <v>112.1</v>
      </c>
      <c r="P2808" s="8">
        <f t="shared" si="474"/>
        <v>44.25</v>
      </c>
      <c r="Q2808" t="str">
        <f t="shared" si="475"/>
        <v>theater</v>
      </c>
      <c r="R2808" t="str">
        <f t="shared" si="476"/>
        <v>plays</v>
      </c>
      <c r="S2808">
        <f t="shared" si="477"/>
        <v>13</v>
      </c>
      <c r="T2808">
        <f t="shared" si="478"/>
        <v>8</v>
      </c>
      <c r="U2808">
        <f t="shared" si="479"/>
        <v>5</v>
      </c>
      <c r="V2808" s="12">
        <f t="shared" si="480"/>
        <v>42185.267245370371</v>
      </c>
      <c r="W2808" s="12">
        <f t="shared" si="481"/>
        <v>42221.458333333328</v>
      </c>
      <c r="X2808" s="17" t="str">
        <f t="shared" si="482"/>
        <v>June</v>
      </c>
      <c r="Y2808" t="str">
        <f t="shared" si="483"/>
        <v>2015</v>
      </c>
    </row>
    <row r="2809" spans="1:25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473"/>
        <v>126</v>
      </c>
      <c r="P2809" s="8">
        <f t="shared" si="474"/>
        <v>67.741935483870961</v>
      </c>
      <c r="Q2809" t="str">
        <f t="shared" si="475"/>
        <v>theater</v>
      </c>
      <c r="R2809" t="str">
        <f t="shared" si="476"/>
        <v>plays</v>
      </c>
      <c r="S2809">
        <f t="shared" si="477"/>
        <v>13</v>
      </c>
      <c r="T2809">
        <f t="shared" si="478"/>
        <v>8</v>
      </c>
      <c r="U2809">
        <f t="shared" si="479"/>
        <v>5</v>
      </c>
      <c r="V2809" s="12">
        <f t="shared" si="480"/>
        <v>42154.873124999998</v>
      </c>
      <c r="W2809" s="12">
        <f t="shared" si="481"/>
        <v>42184.873124999998</v>
      </c>
      <c r="X2809" s="17" t="str">
        <f t="shared" si="482"/>
        <v>May</v>
      </c>
      <c r="Y2809" t="str">
        <f t="shared" si="483"/>
        <v>2015</v>
      </c>
    </row>
    <row r="2810" spans="1:25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473"/>
        <v>100.24444444444444</v>
      </c>
      <c r="P2810" s="8">
        <f t="shared" si="474"/>
        <v>65.376811594202906</v>
      </c>
      <c r="Q2810" t="str">
        <f t="shared" si="475"/>
        <v>theater</v>
      </c>
      <c r="R2810" t="str">
        <f t="shared" si="476"/>
        <v>plays</v>
      </c>
      <c r="S2810">
        <f t="shared" si="477"/>
        <v>13</v>
      </c>
      <c r="T2810">
        <f t="shared" si="478"/>
        <v>8</v>
      </c>
      <c r="U2810">
        <f t="shared" si="479"/>
        <v>5</v>
      </c>
      <c r="V2810" s="12">
        <f t="shared" si="480"/>
        <v>42208.84646990741</v>
      </c>
      <c r="W2810" s="12">
        <f t="shared" si="481"/>
        <v>42238.84646990741</v>
      </c>
      <c r="X2810" s="17" t="str">
        <f t="shared" si="482"/>
        <v>July</v>
      </c>
      <c r="Y2810" t="str">
        <f t="shared" si="483"/>
        <v>2015</v>
      </c>
    </row>
    <row r="2811" spans="1:25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473"/>
        <v>102.4</v>
      </c>
      <c r="P2811" s="8">
        <f t="shared" si="474"/>
        <v>121.9047619047619</v>
      </c>
      <c r="Q2811" t="str">
        <f t="shared" si="475"/>
        <v>theater</v>
      </c>
      <c r="R2811" t="str">
        <f t="shared" si="476"/>
        <v>plays</v>
      </c>
      <c r="S2811">
        <f t="shared" si="477"/>
        <v>13</v>
      </c>
      <c r="T2811">
        <f t="shared" si="478"/>
        <v>8</v>
      </c>
      <c r="U2811">
        <f t="shared" si="479"/>
        <v>5</v>
      </c>
      <c r="V2811" s="12">
        <f t="shared" si="480"/>
        <v>42451.496817129635</v>
      </c>
      <c r="W2811" s="12">
        <f t="shared" si="481"/>
        <v>42459.610416666663</v>
      </c>
      <c r="X2811" s="17" t="str">
        <f t="shared" si="482"/>
        <v>March</v>
      </c>
      <c r="Y2811" t="str">
        <f t="shared" si="483"/>
        <v>2016</v>
      </c>
    </row>
    <row r="2812" spans="1:25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473"/>
        <v>108.2</v>
      </c>
      <c r="P2812" s="8">
        <f t="shared" si="474"/>
        <v>47.456140350877192</v>
      </c>
      <c r="Q2812" t="str">
        <f t="shared" si="475"/>
        <v>theater</v>
      </c>
      <c r="R2812" t="str">
        <f t="shared" si="476"/>
        <v>plays</v>
      </c>
      <c r="S2812">
        <f t="shared" si="477"/>
        <v>13</v>
      </c>
      <c r="T2812">
        <f t="shared" si="478"/>
        <v>8</v>
      </c>
      <c r="U2812">
        <f t="shared" si="479"/>
        <v>5</v>
      </c>
      <c r="V2812" s="12">
        <f t="shared" si="480"/>
        <v>41759.13962962963</v>
      </c>
      <c r="W2812" s="12">
        <f t="shared" si="481"/>
        <v>41791.165972222225</v>
      </c>
      <c r="X2812" s="17" t="str">
        <f t="shared" si="482"/>
        <v>April</v>
      </c>
      <c r="Y2812" t="str">
        <f t="shared" si="483"/>
        <v>2014</v>
      </c>
    </row>
    <row r="2813" spans="1:25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473"/>
        <v>100.27</v>
      </c>
      <c r="P2813" s="8">
        <f t="shared" si="474"/>
        <v>92.842592592592595</v>
      </c>
      <c r="Q2813" t="str">
        <f t="shared" si="475"/>
        <v>theater</v>
      </c>
      <c r="R2813" t="str">
        <f t="shared" si="476"/>
        <v>plays</v>
      </c>
      <c r="S2813">
        <f t="shared" si="477"/>
        <v>13</v>
      </c>
      <c r="T2813">
        <f t="shared" si="478"/>
        <v>8</v>
      </c>
      <c r="U2813">
        <f t="shared" si="479"/>
        <v>5</v>
      </c>
      <c r="V2813" s="12">
        <f t="shared" si="480"/>
        <v>42028.496562500004</v>
      </c>
      <c r="W2813" s="12">
        <f t="shared" si="481"/>
        <v>42058.496562500004</v>
      </c>
      <c r="X2813" s="17" t="str">
        <f t="shared" si="482"/>
        <v>January</v>
      </c>
      <c r="Y2813" t="str">
        <f t="shared" si="483"/>
        <v>2015</v>
      </c>
    </row>
    <row r="2814" spans="1:25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473"/>
        <v>113.3</v>
      </c>
      <c r="P2814" s="8">
        <f t="shared" si="474"/>
        <v>68.253012048192772</v>
      </c>
      <c r="Q2814" t="str">
        <f t="shared" si="475"/>
        <v>theater</v>
      </c>
      <c r="R2814" t="str">
        <f t="shared" si="476"/>
        <v>plays</v>
      </c>
      <c r="S2814">
        <f t="shared" si="477"/>
        <v>13</v>
      </c>
      <c r="T2814">
        <f t="shared" si="478"/>
        <v>8</v>
      </c>
      <c r="U2814">
        <f t="shared" si="479"/>
        <v>5</v>
      </c>
      <c r="V2814" s="12">
        <f t="shared" si="480"/>
        <v>42054.74418981481</v>
      </c>
      <c r="W2814" s="12">
        <f t="shared" si="481"/>
        <v>42100.166666666672</v>
      </c>
      <c r="X2814" s="17" t="str">
        <f t="shared" si="482"/>
        <v>February</v>
      </c>
      <c r="Y2814" t="str">
        <f t="shared" si="483"/>
        <v>2015</v>
      </c>
    </row>
    <row r="2815" spans="1:25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473"/>
        <v>127.57571428571428</v>
      </c>
      <c r="P2815" s="8">
        <f t="shared" si="474"/>
        <v>37.209583333333335</v>
      </c>
      <c r="Q2815" t="str">
        <f t="shared" si="475"/>
        <v>theater</v>
      </c>
      <c r="R2815" t="str">
        <f t="shared" si="476"/>
        <v>plays</v>
      </c>
      <c r="S2815">
        <f t="shared" si="477"/>
        <v>13</v>
      </c>
      <c r="T2815">
        <f t="shared" si="478"/>
        <v>8</v>
      </c>
      <c r="U2815">
        <f t="shared" si="479"/>
        <v>5</v>
      </c>
      <c r="V2815" s="12">
        <f t="shared" si="480"/>
        <v>42693.742604166662</v>
      </c>
      <c r="W2815" s="12">
        <f t="shared" si="481"/>
        <v>42718.742604166662</v>
      </c>
      <c r="X2815" s="17" t="str">
        <f t="shared" si="482"/>
        <v>November</v>
      </c>
      <c r="Y2815" t="str">
        <f t="shared" si="483"/>
        <v>2016</v>
      </c>
    </row>
    <row r="2816" spans="1:25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473"/>
        <v>107.73333333333332</v>
      </c>
      <c r="P2816" s="8">
        <f t="shared" si="474"/>
        <v>25.25</v>
      </c>
      <c r="Q2816" t="str">
        <f t="shared" si="475"/>
        <v>theater</v>
      </c>
      <c r="R2816" t="str">
        <f t="shared" si="476"/>
        <v>plays</v>
      </c>
      <c r="S2816">
        <f t="shared" si="477"/>
        <v>13</v>
      </c>
      <c r="T2816">
        <f t="shared" si="478"/>
        <v>8</v>
      </c>
      <c r="U2816">
        <f t="shared" si="479"/>
        <v>5</v>
      </c>
      <c r="V2816" s="12">
        <f t="shared" si="480"/>
        <v>42103.399479166663</v>
      </c>
      <c r="W2816" s="12">
        <f t="shared" si="481"/>
        <v>42133.399479166663</v>
      </c>
      <c r="X2816" s="17" t="str">
        <f t="shared" si="482"/>
        <v>April</v>
      </c>
      <c r="Y2816" t="str">
        <f t="shared" si="483"/>
        <v>2015</v>
      </c>
    </row>
    <row r="2817" spans="1:25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473"/>
        <v>242</v>
      </c>
      <c r="P2817" s="8">
        <f t="shared" si="474"/>
        <v>43.214285714285715</v>
      </c>
      <c r="Q2817" t="str">
        <f t="shared" si="475"/>
        <v>theater</v>
      </c>
      <c r="R2817" t="str">
        <f t="shared" si="476"/>
        <v>plays</v>
      </c>
      <c r="S2817">
        <f t="shared" si="477"/>
        <v>13</v>
      </c>
      <c r="T2817">
        <f t="shared" si="478"/>
        <v>8</v>
      </c>
      <c r="U2817">
        <f t="shared" si="479"/>
        <v>5</v>
      </c>
      <c r="V2817" s="12">
        <f t="shared" si="480"/>
        <v>42559.776724537034</v>
      </c>
      <c r="W2817" s="12">
        <f t="shared" si="481"/>
        <v>42589.776724537034</v>
      </c>
      <c r="X2817" s="17" t="str">
        <f t="shared" si="482"/>
        <v>July</v>
      </c>
      <c r="Y2817" t="str">
        <f t="shared" si="483"/>
        <v>2016</v>
      </c>
    </row>
    <row r="2818" spans="1:25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484">E2818/D2818*100</f>
        <v>141.56666666666666</v>
      </c>
      <c r="P2818" s="8">
        <f t="shared" ref="P2818:P2881" si="485">E2818/L2818</f>
        <v>25.130177514792898</v>
      </c>
      <c r="Q2818" t="str">
        <f t="shared" ref="Q2818:Q2881" si="486">LEFT(N2818,T2818-1)</f>
        <v>theater</v>
      </c>
      <c r="R2818" t="str">
        <f t="shared" ref="R2818:R2881" si="487">RIGHT(N2818,U2818)</f>
        <v>plays</v>
      </c>
      <c r="S2818">
        <f t="shared" ref="S2818:S2881" si="488">LEN(N2818)</f>
        <v>13</v>
      </c>
      <c r="T2818">
        <f t="shared" ref="T2818:T2881" si="489">FIND("/",N2818)</f>
        <v>8</v>
      </c>
      <c r="U2818">
        <f t="shared" ref="U2818:U2881" si="490">S2818-T2818</f>
        <v>5</v>
      </c>
      <c r="V2818" s="12">
        <f t="shared" ref="V2818:V2881" si="491">(((J2818/60)/60)/24)+DATE(1970,1,1)</f>
        <v>42188.467499999999</v>
      </c>
      <c r="W2818" s="12">
        <f t="shared" ref="W2818:W2881" si="492">(((I2818/60)/60)/24)+DATE(1970,1,1)</f>
        <v>42218.666666666672</v>
      </c>
      <c r="X2818" s="17" t="str">
        <f t="shared" ref="X2818:X2881" si="493">TEXT(V2818,"mmmm")</f>
        <v>July</v>
      </c>
      <c r="Y2818" t="str">
        <f t="shared" ref="Y2818:Y2881" si="494">TEXT(V2818,"yyyy")</f>
        <v>2015</v>
      </c>
    </row>
    <row r="2819" spans="1:25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484"/>
        <v>130</v>
      </c>
      <c r="P2819" s="8">
        <f t="shared" si="485"/>
        <v>23.636363636363637</v>
      </c>
      <c r="Q2819" t="str">
        <f t="shared" si="486"/>
        <v>theater</v>
      </c>
      <c r="R2819" t="str">
        <f t="shared" si="487"/>
        <v>plays</v>
      </c>
      <c r="S2819">
        <f t="shared" si="488"/>
        <v>13</v>
      </c>
      <c r="T2819">
        <f t="shared" si="489"/>
        <v>8</v>
      </c>
      <c r="U2819">
        <f t="shared" si="490"/>
        <v>5</v>
      </c>
      <c r="V2819" s="12">
        <f t="shared" si="491"/>
        <v>42023.634976851856</v>
      </c>
      <c r="W2819" s="12">
        <f t="shared" si="492"/>
        <v>42063.634976851856</v>
      </c>
      <c r="X2819" s="17" t="str">
        <f t="shared" si="493"/>
        <v>January</v>
      </c>
      <c r="Y2819" t="str">
        <f t="shared" si="494"/>
        <v>2015</v>
      </c>
    </row>
    <row r="2820" spans="1:25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484"/>
        <v>106.03</v>
      </c>
      <c r="P2820" s="8">
        <f t="shared" si="485"/>
        <v>103.95098039215686</v>
      </c>
      <c r="Q2820" t="str">
        <f t="shared" si="486"/>
        <v>theater</v>
      </c>
      <c r="R2820" t="str">
        <f t="shared" si="487"/>
        <v>plays</v>
      </c>
      <c r="S2820">
        <f t="shared" si="488"/>
        <v>13</v>
      </c>
      <c r="T2820">
        <f t="shared" si="489"/>
        <v>8</v>
      </c>
      <c r="U2820">
        <f t="shared" si="490"/>
        <v>5</v>
      </c>
      <c r="V2820" s="12">
        <f t="shared" si="491"/>
        <v>42250.598217592589</v>
      </c>
      <c r="W2820" s="12">
        <f t="shared" si="492"/>
        <v>42270.598217592589</v>
      </c>
      <c r="X2820" s="17" t="str">
        <f t="shared" si="493"/>
        <v>September</v>
      </c>
      <c r="Y2820" t="str">
        <f t="shared" si="494"/>
        <v>2015</v>
      </c>
    </row>
    <row r="2821" spans="1:25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484"/>
        <v>104.80000000000001</v>
      </c>
      <c r="P2821" s="8">
        <f t="shared" si="485"/>
        <v>50.384615384615387</v>
      </c>
      <c r="Q2821" t="str">
        <f t="shared" si="486"/>
        <v>theater</v>
      </c>
      <c r="R2821" t="str">
        <f t="shared" si="487"/>
        <v>plays</v>
      </c>
      <c r="S2821">
        <f t="shared" si="488"/>
        <v>13</v>
      </c>
      <c r="T2821">
        <f t="shared" si="489"/>
        <v>8</v>
      </c>
      <c r="U2821">
        <f t="shared" si="490"/>
        <v>5</v>
      </c>
      <c r="V2821" s="12">
        <f t="shared" si="491"/>
        <v>42139.525567129633</v>
      </c>
      <c r="W2821" s="12">
        <f t="shared" si="492"/>
        <v>42169.525567129633</v>
      </c>
      <c r="X2821" s="17" t="str">
        <f t="shared" si="493"/>
        <v>May</v>
      </c>
      <c r="Y2821" t="str">
        <f t="shared" si="494"/>
        <v>2015</v>
      </c>
    </row>
    <row r="2822" spans="1:25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484"/>
        <v>136</v>
      </c>
      <c r="P2822" s="8">
        <f t="shared" si="485"/>
        <v>13.6</v>
      </c>
      <c r="Q2822" t="str">
        <f t="shared" si="486"/>
        <v>theater</v>
      </c>
      <c r="R2822" t="str">
        <f t="shared" si="487"/>
        <v>plays</v>
      </c>
      <c r="S2822">
        <f t="shared" si="488"/>
        <v>13</v>
      </c>
      <c r="T2822">
        <f t="shared" si="489"/>
        <v>8</v>
      </c>
      <c r="U2822">
        <f t="shared" si="490"/>
        <v>5</v>
      </c>
      <c r="V2822" s="12">
        <f t="shared" si="491"/>
        <v>42401.610983796301</v>
      </c>
      <c r="W2822" s="12">
        <f t="shared" si="492"/>
        <v>42426</v>
      </c>
      <c r="X2822" s="17" t="str">
        <f t="shared" si="493"/>
        <v>February</v>
      </c>
      <c r="Y2822" t="str">
        <f t="shared" si="494"/>
        <v>2016</v>
      </c>
    </row>
    <row r="2823" spans="1:25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484"/>
        <v>100</v>
      </c>
      <c r="P2823" s="8">
        <f t="shared" si="485"/>
        <v>28.571428571428573</v>
      </c>
      <c r="Q2823" t="str">
        <f t="shared" si="486"/>
        <v>theater</v>
      </c>
      <c r="R2823" t="str">
        <f t="shared" si="487"/>
        <v>plays</v>
      </c>
      <c r="S2823">
        <f t="shared" si="488"/>
        <v>13</v>
      </c>
      <c r="T2823">
        <f t="shared" si="489"/>
        <v>8</v>
      </c>
      <c r="U2823">
        <f t="shared" si="490"/>
        <v>5</v>
      </c>
      <c r="V2823" s="12">
        <f t="shared" si="491"/>
        <v>41875.922858796301</v>
      </c>
      <c r="W2823" s="12">
        <f t="shared" si="492"/>
        <v>41905.922858796301</v>
      </c>
      <c r="X2823" s="17" t="str">
        <f t="shared" si="493"/>
        <v>August</v>
      </c>
      <c r="Y2823" t="str">
        <f t="shared" si="494"/>
        <v>2014</v>
      </c>
    </row>
    <row r="2824" spans="1:25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484"/>
        <v>100</v>
      </c>
      <c r="P2824" s="8">
        <f t="shared" si="485"/>
        <v>63.829787234042556</v>
      </c>
      <c r="Q2824" t="str">
        <f t="shared" si="486"/>
        <v>theater</v>
      </c>
      <c r="R2824" t="str">
        <f t="shared" si="487"/>
        <v>plays</v>
      </c>
      <c r="S2824">
        <f t="shared" si="488"/>
        <v>13</v>
      </c>
      <c r="T2824">
        <f t="shared" si="489"/>
        <v>8</v>
      </c>
      <c r="U2824">
        <f t="shared" si="490"/>
        <v>5</v>
      </c>
      <c r="V2824" s="12">
        <f t="shared" si="491"/>
        <v>42060.683935185181</v>
      </c>
      <c r="W2824" s="12">
        <f t="shared" si="492"/>
        <v>42090.642268518524</v>
      </c>
      <c r="X2824" s="17" t="str">
        <f t="shared" si="493"/>
        <v>February</v>
      </c>
      <c r="Y2824" t="str">
        <f t="shared" si="494"/>
        <v>2015</v>
      </c>
    </row>
    <row r="2825" spans="1:25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484"/>
        <v>124</v>
      </c>
      <c r="P2825" s="8">
        <f t="shared" si="485"/>
        <v>8.8571428571428577</v>
      </c>
      <c r="Q2825" t="str">
        <f t="shared" si="486"/>
        <v>theater</v>
      </c>
      <c r="R2825" t="str">
        <f t="shared" si="487"/>
        <v>plays</v>
      </c>
      <c r="S2825">
        <f t="shared" si="488"/>
        <v>13</v>
      </c>
      <c r="T2825">
        <f t="shared" si="489"/>
        <v>8</v>
      </c>
      <c r="U2825">
        <f t="shared" si="490"/>
        <v>5</v>
      </c>
      <c r="V2825" s="12">
        <f t="shared" si="491"/>
        <v>42067.011643518519</v>
      </c>
      <c r="W2825" s="12">
        <f t="shared" si="492"/>
        <v>42094.957638888889</v>
      </c>
      <c r="X2825" s="17" t="str">
        <f t="shared" si="493"/>
        <v>March</v>
      </c>
      <c r="Y2825" t="str">
        <f t="shared" si="494"/>
        <v>2015</v>
      </c>
    </row>
    <row r="2826" spans="1:25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484"/>
        <v>116.92307692307693</v>
      </c>
      <c r="P2826" s="8">
        <f t="shared" si="485"/>
        <v>50.666666666666664</v>
      </c>
      <c r="Q2826" t="str">
        <f t="shared" si="486"/>
        <v>theater</v>
      </c>
      <c r="R2826" t="str">
        <f t="shared" si="487"/>
        <v>plays</v>
      </c>
      <c r="S2826">
        <f t="shared" si="488"/>
        <v>13</v>
      </c>
      <c r="T2826">
        <f t="shared" si="489"/>
        <v>8</v>
      </c>
      <c r="U2826">
        <f t="shared" si="490"/>
        <v>5</v>
      </c>
      <c r="V2826" s="12">
        <f t="shared" si="491"/>
        <v>42136.270787037036</v>
      </c>
      <c r="W2826" s="12">
        <f t="shared" si="492"/>
        <v>42168.071527777778</v>
      </c>
      <c r="X2826" s="17" t="str">
        <f t="shared" si="493"/>
        <v>May</v>
      </c>
      <c r="Y2826" t="str">
        <f t="shared" si="494"/>
        <v>2015</v>
      </c>
    </row>
    <row r="2827" spans="1:25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484"/>
        <v>103.33333333333334</v>
      </c>
      <c r="P2827" s="8">
        <f t="shared" si="485"/>
        <v>60.784313725490193</v>
      </c>
      <c r="Q2827" t="str">
        <f t="shared" si="486"/>
        <v>theater</v>
      </c>
      <c r="R2827" t="str">
        <f t="shared" si="487"/>
        <v>plays</v>
      </c>
      <c r="S2827">
        <f t="shared" si="488"/>
        <v>13</v>
      </c>
      <c r="T2827">
        <f t="shared" si="489"/>
        <v>8</v>
      </c>
      <c r="U2827">
        <f t="shared" si="490"/>
        <v>5</v>
      </c>
      <c r="V2827" s="12">
        <f t="shared" si="491"/>
        <v>42312.792662037042</v>
      </c>
      <c r="W2827" s="12">
        <f t="shared" si="492"/>
        <v>42342.792662037042</v>
      </c>
      <c r="X2827" s="17" t="str">
        <f t="shared" si="493"/>
        <v>November</v>
      </c>
      <c r="Y2827" t="str">
        <f t="shared" si="494"/>
        <v>2015</v>
      </c>
    </row>
    <row r="2828" spans="1:25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484"/>
        <v>107.74999999999999</v>
      </c>
      <c r="P2828" s="8">
        <f t="shared" si="485"/>
        <v>113.42105263157895</v>
      </c>
      <c r="Q2828" t="str">
        <f t="shared" si="486"/>
        <v>theater</v>
      </c>
      <c r="R2828" t="str">
        <f t="shared" si="487"/>
        <v>plays</v>
      </c>
      <c r="S2828">
        <f t="shared" si="488"/>
        <v>13</v>
      </c>
      <c r="T2828">
        <f t="shared" si="489"/>
        <v>8</v>
      </c>
      <c r="U2828">
        <f t="shared" si="490"/>
        <v>5</v>
      </c>
      <c r="V2828" s="12">
        <f t="shared" si="491"/>
        <v>42171.034861111111</v>
      </c>
      <c r="W2828" s="12">
        <f t="shared" si="492"/>
        <v>42195.291666666672</v>
      </c>
      <c r="X2828" s="17" t="str">
        <f t="shared" si="493"/>
        <v>June</v>
      </c>
      <c r="Y2828" t="str">
        <f t="shared" si="494"/>
        <v>2015</v>
      </c>
    </row>
    <row r="2829" spans="1:25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484"/>
        <v>120.24999999999999</v>
      </c>
      <c r="P2829" s="8">
        <f t="shared" si="485"/>
        <v>104.56521739130434</v>
      </c>
      <c r="Q2829" t="str">
        <f t="shared" si="486"/>
        <v>theater</v>
      </c>
      <c r="R2829" t="str">
        <f t="shared" si="487"/>
        <v>plays</v>
      </c>
      <c r="S2829">
        <f t="shared" si="488"/>
        <v>13</v>
      </c>
      <c r="T2829">
        <f t="shared" si="489"/>
        <v>8</v>
      </c>
      <c r="U2829">
        <f t="shared" si="490"/>
        <v>5</v>
      </c>
      <c r="V2829" s="12">
        <f t="shared" si="491"/>
        <v>42494.683634259258</v>
      </c>
      <c r="W2829" s="12">
        <f t="shared" si="492"/>
        <v>42524.6875</v>
      </c>
      <c r="X2829" s="17" t="str">
        <f t="shared" si="493"/>
        <v>May</v>
      </c>
      <c r="Y2829" t="str">
        <f t="shared" si="494"/>
        <v>2016</v>
      </c>
    </row>
    <row r="2830" spans="1:25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484"/>
        <v>100.37894736842105</v>
      </c>
      <c r="P2830" s="8">
        <f t="shared" si="485"/>
        <v>98.30927835051547</v>
      </c>
      <c r="Q2830" t="str">
        <f t="shared" si="486"/>
        <v>theater</v>
      </c>
      <c r="R2830" t="str">
        <f t="shared" si="487"/>
        <v>plays</v>
      </c>
      <c r="S2830">
        <f t="shared" si="488"/>
        <v>13</v>
      </c>
      <c r="T2830">
        <f t="shared" si="489"/>
        <v>8</v>
      </c>
      <c r="U2830">
        <f t="shared" si="490"/>
        <v>5</v>
      </c>
      <c r="V2830" s="12">
        <f t="shared" si="491"/>
        <v>42254.264687499999</v>
      </c>
      <c r="W2830" s="12">
        <f t="shared" si="492"/>
        <v>42279.958333333328</v>
      </c>
      <c r="X2830" s="17" t="str">
        <f t="shared" si="493"/>
        <v>September</v>
      </c>
      <c r="Y2830" t="str">
        <f t="shared" si="494"/>
        <v>2015</v>
      </c>
    </row>
    <row r="2831" spans="1:25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484"/>
        <v>106.52</v>
      </c>
      <c r="P2831" s="8">
        <f t="shared" si="485"/>
        <v>35.039473684210527</v>
      </c>
      <c r="Q2831" t="str">
        <f t="shared" si="486"/>
        <v>theater</v>
      </c>
      <c r="R2831" t="str">
        <f t="shared" si="487"/>
        <v>plays</v>
      </c>
      <c r="S2831">
        <f t="shared" si="488"/>
        <v>13</v>
      </c>
      <c r="T2831">
        <f t="shared" si="489"/>
        <v>8</v>
      </c>
      <c r="U2831">
        <f t="shared" si="490"/>
        <v>5</v>
      </c>
      <c r="V2831" s="12">
        <f t="shared" si="491"/>
        <v>42495.434236111112</v>
      </c>
      <c r="W2831" s="12">
        <f t="shared" si="492"/>
        <v>42523.434236111112</v>
      </c>
      <c r="X2831" s="17" t="str">
        <f t="shared" si="493"/>
        <v>May</v>
      </c>
      <c r="Y2831" t="str">
        <f t="shared" si="494"/>
        <v>2016</v>
      </c>
    </row>
    <row r="2832" spans="1:25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484"/>
        <v>100</v>
      </c>
      <c r="P2832" s="8">
        <f t="shared" si="485"/>
        <v>272.72727272727275</v>
      </c>
      <c r="Q2832" t="str">
        <f t="shared" si="486"/>
        <v>theater</v>
      </c>
      <c r="R2832" t="str">
        <f t="shared" si="487"/>
        <v>plays</v>
      </c>
      <c r="S2832">
        <f t="shared" si="488"/>
        <v>13</v>
      </c>
      <c r="T2832">
        <f t="shared" si="489"/>
        <v>8</v>
      </c>
      <c r="U2832">
        <f t="shared" si="490"/>
        <v>5</v>
      </c>
      <c r="V2832" s="12">
        <f t="shared" si="491"/>
        <v>41758.839675925927</v>
      </c>
      <c r="W2832" s="12">
        <f t="shared" si="492"/>
        <v>41771.165972222225</v>
      </c>
      <c r="X2832" s="17" t="str">
        <f t="shared" si="493"/>
        <v>April</v>
      </c>
      <c r="Y2832" t="str">
        <f t="shared" si="494"/>
        <v>2014</v>
      </c>
    </row>
    <row r="2833" spans="1:25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484"/>
        <v>110.66666666666667</v>
      </c>
      <c r="P2833" s="8">
        <f t="shared" si="485"/>
        <v>63.846153846153847</v>
      </c>
      <c r="Q2833" t="str">
        <f t="shared" si="486"/>
        <v>theater</v>
      </c>
      <c r="R2833" t="str">
        <f t="shared" si="487"/>
        <v>plays</v>
      </c>
      <c r="S2833">
        <f t="shared" si="488"/>
        <v>13</v>
      </c>
      <c r="T2833">
        <f t="shared" si="489"/>
        <v>8</v>
      </c>
      <c r="U2833">
        <f t="shared" si="490"/>
        <v>5</v>
      </c>
      <c r="V2833" s="12">
        <f t="shared" si="491"/>
        <v>42171.824884259258</v>
      </c>
      <c r="W2833" s="12">
        <f t="shared" si="492"/>
        <v>42201.824884259258</v>
      </c>
      <c r="X2833" s="17" t="str">
        <f t="shared" si="493"/>
        <v>June</v>
      </c>
      <c r="Y2833" t="str">
        <f t="shared" si="494"/>
        <v>2015</v>
      </c>
    </row>
    <row r="2834" spans="1:25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484"/>
        <v>114.71959999999999</v>
      </c>
      <c r="P2834" s="8">
        <f t="shared" si="485"/>
        <v>30.189368421052631</v>
      </c>
      <c r="Q2834" t="str">
        <f t="shared" si="486"/>
        <v>theater</v>
      </c>
      <c r="R2834" t="str">
        <f t="shared" si="487"/>
        <v>plays</v>
      </c>
      <c r="S2834">
        <f t="shared" si="488"/>
        <v>13</v>
      </c>
      <c r="T2834">
        <f t="shared" si="489"/>
        <v>8</v>
      </c>
      <c r="U2834">
        <f t="shared" si="490"/>
        <v>5</v>
      </c>
      <c r="V2834" s="12">
        <f t="shared" si="491"/>
        <v>41938.709421296298</v>
      </c>
      <c r="W2834" s="12">
        <f t="shared" si="492"/>
        <v>41966.916666666672</v>
      </c>
      <c r="X2834" s="17" t="str">
        <f t="shared" si="493"/>
        <v>October</v>
      </c>
      <c r="Y2834" t="str">
        <f t="shared" si="494"/>
        <v>2014</v>
      </c>
    </row>
    <row r="2835" spans="1:25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484"/>
        <v>108.25925925925925</v>
      </c>
      <c r="P2835" s="8">
        <f t="shared" si="485"/>
        <v>83.51428571428572</v>
      </c>
      <c r="Q2835" t="str">
        <f t="shared" si="486"/>
        <v>theater</v>
      </c>
      <c r="R2835" t="str">
        <f t="shared" si="487"/>
        <v>plays</v>
      </c>
      <c r="S2835">
        <f t="shared" si="488"/>
        <v>13</v>
      </c>
      <c r="T2835">
        <f t="shared" si="489"/>
        <v>8</v>
      </c>
      <c r="U2835">
        <f t="shared" si="490"/>
        <v>5</v>
      </c>
      <c r="V2835" s="12">
        <f t="shared" si="491"/>
        <v>42268.127696759257</v>
      </c>
      <c r="W2835" s="12">
        <f t="shared" si="492"/>
        <v>42288.083333333328</v>
      </c>
      <c r="X2835" s="17" t="str">
        <f t="shared" si="493"/>
        <v>September</v>
      </c>
      <c r="Y2835" t="str">
        <f t="shared" si="494"/>
        <v>2015</v>
      </c>
    </row>
    <row r="2836" spans="1:25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484"/>
        <v>170</v>
      </c>
      <c r="P2836" s="8">
        <f t="shared" si="485"/>
        <v>64.761904761904759</v>
      </c>
      <c r="Q2836" t="str">
        <f t="shared" si="486"/>
        <v>theater</v>
      </c>
      <c r="R2836" t="str">
        <f t="shared" si="487"/>
        <v>plays</v>
      </c>
      <c r="S2836">
        <f t="shared" si="488"/>
        <v>13</v>
      </c>
      <c r="T2836">
        <f t="shared" si="489"/>
        <v>8</v>
      </c>
      <c r="U2836">
        <f t="shared" si="490"/>
        <v>5</v>
      </c>
      <c r="V2836" s="12">
        <f t="shared" si="491"/>
        <v>42019.959837962961</v>
      </c>
      <c r="W2836" s="12">
        <f t="shared" si="492"/>
        <v>42034.959837962961</v>
      </c>
      <c r="X2836" s="17" t="str">
        <f t="shared" si="493"/>
        <v>January</v>
      </c>
      <c r="Y2836" t="str">
        <f t="shared" si="494"/>
        <v>2015</v>
      </c>
    </row>
    <row r="2837" spans="1:25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484"/>
        <v>187.09899999999999</v>
      </c>
      <c r="P2837" s="8">
        <f t="shared" si="485"/>
        <v>20.118172043010752</v>
      </c>
      <c r="Q2837" t="str">
        <f t="shared" si="486"/>
        <v>theater</v>
      </c>
      <c r="R2837" t="str">
        <f t="shared" si="487"/>
        <v>plays</v>
      </c>
      <c r="S2837">
        <f t="shared" si="488"/>
        <v>13</v>
      </c>
      <c r="T2837">
        <f t="shared" si="489"/>
        <v>8</v>
      </c>
      <c r="U2837">
        <f t="shared" si="490"/>
        <v>5</v>
      </c>
      <c r="V2837" s="12">
        <f t="shared" si="491"/>
        <v>42313.703900462962</v>
      </c>
      <c r="W2837" s="12">
        <f t="shared" si="492"/>
        <v>42343</v>
      </c>
      <c r="X2837" s="17" t="str">
        <f t="shared" si="493"/>
        <v>November</v>
      </c>
      <c r="Y2837" t="str">
        <f t="shared" si="494"/>
        <v>2015</v>
      </c>
    </row>
    <row r="2838" spans="1:25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484"/>
        <v>107.77777777777777</v>
      </c>
      <c r="P2838" s="8">
        <f t="shared" si="485"/>
        <v>44.090909090909093</v>
      </c>
      <c r="Q2838" t="str">
        <f t="shared" si="486"/>
        <v>theater</v>
      </c>
      <c r="R2838" t="str">
        <f t="shared" si="487"/>
        <v>plays</v>
      </c>
      <c r="S2838">
        <f t="shared" si="488"/>
        <v>13</v>
      </c>
      <c r="T2838">
        <f t="shared" si="489"/>
        <v>8</v>
      </c>
      <c r="U2838">
        <f t="shared" si="490"/>
        <v>5</v>
      </c>
      <c r="V2838" s="12">
        <f t="shared" si="491"/>
        <v>42746.261782407411</v>
      </c>
      <c r="W2838" s="12">
        <f t="shared" si="492"/>
        <v>42784.207638888889</v>
      </c>
      <c r="X2838" s="17" t="str">
        <f t="shared" si="493"/>
        <v>January</v>
      </c>
      <c r="Y2838" t="str">
        <f t="shared" si="494"/>
        <v>2017</v>
      </c>
    </row>
    <row r="2839" spans="1:25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484"/>
        <v>100</v>
      </c>
      <c r="P2839" s="8">
        <f t="shared" si="485"/>
        <v>40.476190476190474</v>
      </c>
      <c r="Q2839" t="str">
        <f t="shared" si="486"/>
        <v>theater</v>
      </c>
      <c r="R2839" t="str">
        <f t="shared" si="487"/>
        <v>plays</v>
      </c>
      <c r="S2839">
        <f t="shared" si="488"/>
        <v>13</v>
      </c>
      <c r="T2839">
        <f t="shared" si="489"/>
        <v>8</v>
      </c>
      <c r="U2839">
        <f t="shared" si="490"/>
        <v>5</v>
      </c>
      <c r="V2839" s="12">
        <f t="shared" si="491"/>
        <v>42307.908379629633</v>
      </c>
      <c r="W2839" s="12">
        <f t="shared" si="492"/>
        <v>42347.950046296297</v>
      </c>
      <c r="X2839" s="17" t="str">
        <f t="shared" si="493"/>
        <v>October</v>
      </c>
      <c r="Y2839" t="str">
        <f t="shared" si="494"/>
        <v>2015</v>
      </c>
    </row>
    <row r="2840" spans="1:25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484"/>
        <v>120.24999999999999</v>
      </c>
      <c r="P2840" s="8">
        <f t="shared" si="485"/>
        <v>44.537037037037038</v>
      </c>
      <c r="Q2840" t="str">
        <f t="shared" si="486"/>
        <v>theater</v>
      </c>
      <c r="R2840" t="str">
        <f t="shared" si="487"/>
        <v>plays</v>
      </c>
      <c r="S2840">
        <f t="shared" si="488"/>
        <v>13</v>
      </c>
      <c r="T2840">
        <f t="shared" si="489"/>
        <v>8</v>
      </c>
      <c r="U2840">
        <f t="shared" si="490"/>
        <v>5</v>
      </c>
      <c r="V2840" s="12">
        <f t="shared" si="491"/>
        <v>41842.607592592591</v>
      </c>
      <c r="W2840" s="12">
        <f t="shared" si="492"/>
        <v>41864.916666666664</v>
      </c>
      <c r="X2840" s="17" t="str">
        <f t="shared" si="493"/>
        <v>July</v>
      </c>
      <c r="Y2840" t="str">
        <f t="shared" si="494"/>
        <v>2014</v>
      </c>
    </row>
    <row r="2841" spans="1:25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484"/>
        <v>111.42857142857143</v>
      </c>
      <c r="P2841" s="8">
        <f t="shared" si="485"/>
        <v>125.80645161290323</v>
      </c>
      <c r="Q2841" t="str">
        <f t="shared" si="486"/>
        <v>theater</v>
      </c>
      <c r="R2841" t="str">
        <f t="shared" si="487"/>
        <v>plays</v>
      </c>
      <c r="S2841">
        <f t="shared" si="488"/>
        <v>13</v>
      </c>
      <c r="T2841">
        <f t="shared" si="489"/>
        <v>8</v>
      </c>
      <c r="U2841">
        <f t="shared" si="490"/>
        <v>5</v>
      </c>
      <c r="V2841" s="12">
        <f t="shared" si="491"/>
        <v>41853.240208333329</v>
      </c>
      <c r="W2841" s="12">
        <f t="shared" si="492"/>
        <v>41876.207638888889</v>
      </c>
      <c r="X2841" s="17" t="str">
        <f t="shared" si="493"/>
        <v>August</v>
      </c>
      <c r="Y2841" t="str">
        <f t="shared" si="494"/>
        <v>2014</v>
      </c>
    </row>
    <row r="2842" spans="1:25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484"/>
        <v>104</v>
      </c>
      <c r="P2842" s="8">
        <f t="shared" si="485"/>
        <v>19.696969696969695</v>
      </c>
      <c r="Q2842" t="str">
        <f t="shared" si="486"/>
        <v>theater</v>
      </c>
      <c r="R2842" t="str">
        <f t="shared" si="487"/>
        <v>plays</v>
      </c>
      <c r="S2842">
        <f t="shared" si="488"/>
        <v>13</v>
      </c>
      <c r="T2842">
        <f t="shared" si="489"/>
        <v>8</v>
      </c>
      <c r="U2842">
        <f t="shared" si="490"/>
        <v>5</v>
      </c>
      <c r="V2842" s="12">
        <f t="shared" si="491"/>
        <v>42060.035636574074</v>
      </c>
      <c r="W2842" s="12">
        <f t="shared" si="492"/>
        <v>42081.708333333328</v>
      </c>
      <c r="X2842" s="17" t="str">
        <f t="shared" si="493"/>
        <v>February</v>
      </c>
      <c r="Y2842" t="str">
        <f t="shared" si="494"/>
        <v>2015</v>
      </c>
    </row>
    <row r="2843" spans="1:25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484"/>
        <v>1</v>
      </c>
      <c r="P2843" s="8">
        <f t="shared" si="485"/>
        <v>10</v>
      </c>
      <c r="Q2843" t="str">
        <f t="shared" si="486"/>
        <v>theater</v>
      </c>
      <c r="R2843" t="str">
        <f t="shared" si="487"/>
        <v>plays</v>
      </c>
      <c r="S2843">
        <f t="shared" si="488"/>
        <v>13</v>
      </c>
      <c r="T2843">
        <f t="shared" si="489"/>
        <v>8</v>
      </c>
      <c r="U2843">
        <f t="shared" si="490"/>
        <v>5</v>
      </c>
      <c r="V2843" s="12">
        <f t="shared" si="491"/>
        <v>42291.739548611105</v>
      </c>
      <c r="W2843" s="12">
        <f t="shared" si="492"/>
        <v>42351.781215277777</v>
      </c>
      <c r="X2843" s="17" t="str">
        <f t="shared" si="493"/>
        <v>October</v>
      </c>
      <c r="Y2843" t="str">
        <f t="shared" si="494"/>
        <v>2015</v>
      </c>
    </row>
    <row r="2844" spans="1:25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484"/>
        <v>0</v>
      </c>
      <c r="P2844" s="8" t="e">
        <f t="shared" si="485"/>
        <v>#DIV/0!</v>
      </c>
      <c r="Q2844" t="str">
        <f t="shared" si="486"/>
        <v>theater</v>
      </c>
      <c r="R2844" t="str">
        <f t="shared" si="487"/>
        <v>plays</v>
      </c>
      <c r="S2844">
        <f t="shared" si="488"/>
        <v>13</v>
      </c>
      <c r="T2844">
        <f t="shared" si="489"/>
        <v>8</v>
      </c>
      <c r="U2844">
        <f t="shared" si="490"/>
        <v>5</v>
      </c>
      <c r="V2844" s="12">
        <f t="shared" si="491"/>
        <v>41784.952488425923</v>
      </c>
      <c r="W2844" s="12">
        <f t="shared" si="492"/>
        <v>41811.458333333336</v>
      </c>
      <c r="X2844" s="17" t="str">
        <f t="shared" si="493"/>
        <v>May</v>
      </c>
      <c r="Y2844" t="str">
        <f t="shared" si="494"/>
        <v>2014</v>
      </c>
    </row>
    <row r="2845" spans="1:25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484"/>
        <v>0</v>
      </c>
      <c r="P2845" s="8" t="e">
        <f t="shared" si="485"/>
        <v>#DIV/0!</v>
      </c>
      <c r="Q2845" t="str">
        <f t="shared" si="486"/>
        <v>theater</v>
      </c>
      <c r="R2845" t="str">
        <f t="shared" si="487"/>
        <v>plays</v>
      </c>
      <c r="S2845">
        <f t="shared" si="488"/>
        <v>13</v>
      </c>
      <c r="T2845">
        <f t="shared" si="489"/>
        <v>8</v>
      </c>
      <c r="U2845">
        <f t="shared" si="490"/>
        <v>5</v>
      </c>
      <c r="V2845" s="12">
        <f t="shared" si="491"/>
        <v>42492.737847222219</v>
      </c>
      <c r="W2845" s="12">
        <f t="shared" si="492"/>
        <v>42534.166666666672</v>
      </c>
      <c r="X2845" s="17" t="str">
        <f t="shared" si="493"/>
        <v>May</v>
      </c>
      <c r="Y2845" t="str">
        <f t="shared" si="494"/>
        <v>2016</v>
      </c>
    </row>
    <row r="2846" spans="1:25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484"/>
        <v>5.4545454545454541</v>
      </c>
      <c r="P2846" s="8">
        <f t="shared" si="485"/>
        <v>30</v>
      </c>
      <c r="Q2846" t="str">
        <f t="shared" si="486"/>
        <v>theater</v>
      </c>
      <c r="R2846" t="str">
        <f t="shared" si="487"/>
        <v>plays</v>
      </c>
      <c r="S2846">
        <f t="shared" si="488"/>
        <v>13</v>
      </c>
      <c r="T2846">
        <f t="shared" si="489"/>
        <v>8</v>
      </c>
      <c r="U2846">
        <f t="shared" si="490"/>
        <v>5</v>
      </c>
      <c r="V2846" s="12">
        <f t="shared" si="491"/>
        <v>42709.546064814815</v>
      </c>
      <c r="W2846" s="12">
        <f t="shared" si="492"/>
        <v>42739.546064814815</v>
      </c>
      <c r="X2846" s="17" t="str">
        <f t="shared" si="493"/>
        <v>December</v>
      </c>
      <c r="Y2846" t="str">
        <f t="shared" si="494"/>
        <v>2016</v>
      </c>
    </row>
    <row r="2847" spans="1:25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484"/>
        <v>31.546666666666667</v>
      </c>
      <c r="P2847" s="8">
        <f t="shared" si="485"/>
        <v>60.666666666666664</v>
      </c>
      <c r="Q2847" t="str">
        <f t="shared" si="486"/>
        <v>theater</v>
      </c>
      <c r="R2847" t="str">
        <f t="shared" si="487"/>
        <v>plays</v>
      </c>
      <c r="S2847">
        <f t="shared" si="488"/>
        <v>13</v>
      </c>
      <c r="T2847">
        <f t="shared" si="489"/>
        <v>8</v>
      </c>
      <c r="U2847">
        <f t="shared" si="490"/>
        <v>5</v>
      </c>
      <c r="V2847" s="12">
        <f t="shared" si="491"/>
        <v>42103.016585648147</v>
      </c>
      <c r="W2847" s="12">
        <f t="shared" si="492"/>
        <v>42163.016585648147</v>
      </c>
      <c r="X2847" s="17" t="str">
        <f t="shared" si="493"/>
        <v>April</v>
      </c>
      <c r="Y2847" t="str">
        <f t="shared" si="494"/>
        <v>2015</v>
      </c>
    </row>
    <row r="2848" spans="1:25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484"/>
        <v>0</v>
      </c>
      <c r="P2848" s="8" t="e">
        <f t="shared" si="485"/>
        <v>#DIV/0!</v>
      </c>
      <c r="Q2848" t="str">
        <f t="shared" si="486"/>
        <v>theater</v>
      </c>
      <c r="R2848" t="str">
        <f t="shared" si="487"/>
        <v>plays</v>
      </c>
      <c r="S2848">
        <f t="shared" si="488"/>
        <v>13</v>
      </c>
      <c r="T2848">
        <f t="shared" si="489"/>
        <v>8</v>
      </c>
      <c r="U2848">
        <f t="shared" si="490"/>
        <v>5</v>
      </c>
      <c r="V2848" s="12">
        <f t="shared" si="491"/>
        <v>42108.692060185189</v>
      </c>
      <c r="W2848" s="12">
        <f t="shared" si="492"/>
        <v>42153.692060185189</v>
      </c>
      <c r="X2848" s="17" t="str">
        <f t="shared" si="493"/>
        <v>April</v>
      </c>
      <c r="Y2848" t="str">
        <f t="shared" si="494"/>
        <v>2015</v>
      </c>
    </row>
    <row r="2849" spans="1:25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484"/>
        <v>0</v>
      </c>
      <c r="P2849" s="8" t="e">
        <f t="shared" si="485"/>
        <v>#DIV/0!</v>
      </c>
      <c r="Q2849" t="str">
        <f t="shared" si="486"/>
        <v>theater</v>
      </c>
      <c r="R2849" t="str">
        <f t="shared" si="487"/>
        <v>plays</v>
      </c>
      <c r="S2849">
        <f t="shared" si="488"/>
        <v>13</v>
      </c>
      <c r="T2849">
        <f t="shared" si="489"/>
        <v>8</v>
      </c>
      <c r="U2849">
        <f t="shared" si="490"/>
        <v>5</v>
      </c>
      <c r="V2849" s="12">
        <f t="shared" si="491"/>
        <v>42453.806307870371</v>
      </c>
      <c r="W2849" s="12">
        <f t="shared" si="492"/>
        <v>42513.806307870371</v>
      </c>
      <c r="X2849" s="17" t="str">
        <f t="shared" si="493"/>
        <v>March</v>
      </c>
      <c r="Y2849" t="str">
        <f t="shared" si="494"/>
        <v>2016</v>
      </c>
    </row>
    <row r="2850" spans="1:25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484"/>
        <v>0.2</v>
      </c>
      <c r="P2850" s="8">
        <f t="shared" si="485"/>
        <v>23.333333333333332</v>
      </c>
      <c r="Q2850" t="str">
        <f t="shared" si="486"/>
        <v>theater</v>
      </c>
      <c r="R2850" t="str">
        <f t="shared" si="487"/>
        <v>plays</v>
      </c>
      <c r="S2850">
        <f t="shared" si="488"/>
        <v>13</v>
      </c>
      <c r="T2850">
        <f t="shared" si="489"/>
        <v>8</v>
      </c>
      <c r="U2850">
        <f t="shared" si="490"/>
        <v>5</v>
      </c>
      <c r="V2850" s="12">
        <f t="shared" si="491"/>
        <v>42123.648831018523</v>
      </c>
      <c r="W2850" s="12">
        <f t="shared" si="492"/>
        <v>42153.648831018523</v>
      </c>
      <c r="X2850" s="17" t="str">
        <f t="shared" si="493"/>
        <v>April</v>
      </c>
      <c r="Y2850" t="str">
        <f t="shared" si="494"/>
        <v>2015</v>
      </c>
    </row>
    <row r="2851" spans="1:25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484"/>
        <v>1</v>
      </c>
      <c r="P2851" s="8">
        <f t="shared" si="485"/>
        <v>5</v>
      </c>
      <c r="Q2851" t="str">
        <f t="shared" si="486"/>
        <v>theater</v>
      </c>
      <c r="R2851" t="str">
        <f t="shared" si="487"/>
        <v>plays</v>
      </c>
      <c r="S2851">
        <f t="shared" si="488"/>
        <v>13</v>
      </c>
      <c r="T2851">
        <f t="shared" si="489"/>
        <v>8</v>
      </c>
      <c r="U2851">
        <f t="shared" si="490"/>
        <v>5</v>
      </c>
      <c r="V2851" s="12">
        <f t="shared" si="491"/>
        <v>42453.428240740745</v>
      </c>
      <c r="W2851" s="12">
        <f t="shared" si="492"/>
        <v>42483.428240740745</v>
      </c>
      <c r="X2851" s="17" t="str">
        <f t="shared" si="493"/>
        <v>March</v>
      </c>
      <c r="Y2851" t="str">
        <f t="shared" si="494"/>
        <v>2016</v>
      </c>
    </row>
    <row r="2852" spans="1:25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484"/>
        <v>3.8875000000000002</v>
      </c>
      <c r="P2852" s="8">
        <f t="shared" si="485"/>
        <v>23.923076923076923</v>
      </c>
      <c r="Q2852" t="str">
        <f t="shared" si="486"/>
        <v>theater</v>
      </c>
      <c r="R2852" t="str">
        <f t="shared" si="487"/>
        <v>plays</v>
      </c>
      <c r="S2852">
        <f t="shared" si="488"/>
        <v>13</v>
      </c>
      <c r="T2852">
        <f t="shared" si="489"/>
        <v>8</v>
      </c>
      <c r="U2852">
        <f t="shared" si="490"/>
        <v>5</v>
      </c>
      <c r="V2852" s="12">
        <f t="shared" si="491"/>
        <v>41858.007071759261</v>
      </c>
      <c r="W2852" s="12">
        <f t="shared" si="492"/>
        <v>41888.007071759261</v>
      </c>
      <c r="X2852" s="17" t="str">
        <f t="shared" si="493"/>
        <v>August</v>
      </c>
      <c r="Y2852" t="str">
        <f t="shared" si="494"/>
        <v>2014</v>
      </c>
    </row>
    <row r="2853" spans="1:25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484"/>
        <v>0</v>
      </c>
      <c r="P2853" s="8" t="e">
        <f t="shared" si="485"/>
        <v>#DIV/0!</v>
      </c>
      <c r="Q2853" t="str">
        <f t="shared" si="486"/>
        <v>theater</v>
      </c>
      <c r="R2853" t="str">
        <f t="shared" si="487"/>
        <v>plays</v>
      </c>
      <c r="S2853">
        <f t="shared" si="488"/>
        <v>13</v>
      </c>
      <c r="T2853">
        <f t="shared" si="489"/>
        <v>8</v>
      </c>
      <c r="U2853">
        <f t="shared" si="490"/>
        <v>5</v>
      </c>
      <c r="V2853" s="12">
        <f t="shared" si="491"/>
        <v>42390.002650462964</v>
      </c>
      <c r="W2853" s="12">
        <f t="shared" si="492"/>
        <v>42398.970138888893</v>
      </c>
      <c r="X2853" s="17" t="str">
        <f t="shared" si="493"/>
        <v>January</v>
      </c>
      <c r="Y2853" t="str">
        <f t="shared" si="494"/>
        <v>2016</v>
      </c>
    </row>
    <row r="2854" spans="1:25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484"/>
        <v>1.9</v>
      </c>
      <c r="P2854" s="8">
        <f t="shared" si="485"/>
        <v>15.833333333333334</v>
      </c>
      <c r="Q2854" t="str">
        <f t="shared" si="486"/>
        <v>theater</v>
      </c>
      <c r="R2854" t="str">
        <f t="shared" si="487"/>
        <v>plays</v>
      </c>
      <c r="S2854">
        <f t="shared" si="488"/>
        <v>13</v>
      </c>
      <c r="T2854">
        <f t="shared" si="489"/>
        <v>8</v>
      </c>
      <c r="U2854">
        <f t="shared" si="490"/>
        <v>5</v>
      </c>
      <c r="V2854" s="12">
        <f t="shared" si="491"/>
        <v>41781.045173611114</v>
      </c>
      <c r="W2854" s="12">
        <f t="shared" si="492"/>
        <v>41811.045173611114</v>
      </c>
      <c r="X2854" s="17" t="str">
        <f t="shared" si="493"/>
        <v>May</v>
      </c>
      <c r="Y2854" t="str">
        <f t="shared" si="494"/>
        <v>2014</v>
      </c>
    </row>
    <row r="2855" spans="1:25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484"/>
        <v>0</v>
      </c>
      <c r="P2855" s="8" t="e">
        <f t="shared" si="485"/>
        <v>#DIV/0!</v>
      </c>
      <c r="Q2855" t="str">
        <f t="shared" si="486"/>
        <v>theater</v>
      </c>
      <c r="R2855" t="str">
        <f t="shared" si="487"/>
        <v>plays</v>
      </c>
      <c r="S2855">
        <f t="shared" si="488"/>
        <v>13</v>
      </c>
      <c r="T2855">
        <f t="shared" si="489"/>
        <v>8</v>
      </c>
      <c r="U2855">
        <f t="shared" si="490"/>
        <v>5</v>
      </c>
      <c r="V2855" s="12">
        <f t="shared" si="491"/>
        <v>41836.190937499996</v>
      </c>
      <c r="W2855" s="12">
        <f t="shared" si="492"/>
        <v>41896.190937499996</v>
      </c>
      <c r="X2855" s="17" t="str">
        <f t="shared" si="493"/>
        <v>July</v>
      </c>
      <c r="Y2855" t="str">
        <f t="shared" si="494"/>
        <v>2014</v>
      </c>
    </row>
    <row r="2856" spans="1:25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484"/>
        <v>41.699999999999996</v>
      </c>
      <c r="P2856" s="8">
        <f t="shared" si="485"/>
        <v>29.785714285714285</v>
      </c>
      <c r="Q2856" t="str">
        <f t="shared" si="486"/>
        <v>theater</v>
      </c>
      <c r="R2856" t="str">
        <f t="shared" si="487"/>
        <v>plays</v>
      </c>
      <c r="S2856">
        <f t="shared" si="488"/>
        <v>13</v>
      </c>
      <c r="T2856">
        <f t="shared" si="489"/>
        <v>8</v>
      </c>
      <c r="U2856">
        <f t="shared" si="490"/>
        <v>5</v>
      </c>
      <c r="V2856" s="12">
        <f t="shared" si="491"/>
        <v>42111.71665509259</v>
      </c>
      <c r="W2856" s="12">
        <f t="shared" si="492"/>
        <v>42131.71665509259</v>
      </c>
      <c r="X2856" s="17" t="str">
        <f t="shared" si="493"/>
        <v>April</v>
      </c>
      <c r="Y2856" t="str">
        <f t="shared" si="494"/>
        <v>2015</v>
      </c>
    </row>
    <row r="2857" spans="1:25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484"/>
        <v>50</v>
      </c>
      <c r="P2857" s="8">
        <f t="shared" si="485"/>
        <v>60</v>
      </c>
      <c r="Q2857" t="str">
        <f t="shared" si="486"/>
        <v>theater</v>
      </c>
      <c r="R2857" t="str">
        <f t="shared" si="487"/>
        <v>plays</v>
      </c>
      <c r="S2857">
        <f t="shared" si="488"/>
        <v>13</v>
      </c>
      <c r="T2857">
        <f t="shared" si="489"/>
        <v>8</v>
      </c>
      <c r="U2857">
        <f t="shared" si="490"/>
        <v>5</v>
      </c>
      <c r="V2857" s="12">
        <f t="shared" si="491"/>
        <v>42370.007766203707</v>
      </c>
      <c r="W2857" s="12">
        <f t="shared" si="492"/>
        <v>42398.981944444444</v>
      </c>
      <c r="X2857" s="17" t="str">
        <f t="shared" si="493"/>
        <v>January</v>
      </c>
      <c r="Y2857" t="str">
        <f t="shared" si="494"/>
        <v>2016</v>
      </c>
    </row>
    <row r="2858" spans="1:25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484"/>
        <v>4.8666666666666663</v>
      </c>
      <c r="P2858" s="8">
        <f t="shared" si="485"/>
        <v>24.333333333333332</v>
      </c>
      <c r="Q2858" t="str">
        <f t="shared" si="486"/>
        <v>theater</v>
      </c>
      <c r="R2858" t="str">
        <f t="shared" si="487"/>
        <v>plays</v>
      </c>
      <c r="S2858">
        <f t="shared" si="488"/>
        <v>13</v>
      </c>
      <c r="T2858">
        <f t="shared" si="489"/>
        <v>8</v>
      </c>
      <c r="U2858">
        <f t="shared" si="490"/>
        <v>5</v>
      </c>
      <c r="V2858" s="12">
        <f t="shared" si="491"/>
        <v>42165.037581018521</v>
      </c>
      <c r="W2858" s="12">
        <f t="shared" si="492"/>
        <v>42224.898611111115</v>
      </c>
      <c r="X2858" s="17" t="str">
        <f t="shared" si="493"/>
        <v>June</v>
      </c>
      <c r="Y2858" t="str">
        <f t="shared" si="494"/>
        <v>2015</v>
      </c>
    </row>
    <row r="2859" spans="1:25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484"/>
        <v>19.736842105263158</v>
      </c>
      <c r="P2859" s="8">
        <f t="shared" si="485"/>
        <v>500</v>
      </c>
      <c r="Q2859" t="str">
        <f t="shared" si="486"/>
        <v>theater</v>
      </c>
      <c r="R2859" t="str">
        <f t="shared" si="487"/>
        <v>plays</v>
      </c>
      <c r="S2859">
        <f t="shared" si="488"/>
        <v>13</v>
      </c>
      <c r="T2859">
        <f t="shared" si="489"/>
        <v>8</v>
      </c>
      <c r="U2859">
        <f t="shared" si="490"/>
        <v>5</v>
      </c>
      <c r="V2859" s="12">
        <f t="shared" si="491"/>
        <v>42726.920081018514</v>
      </c>
      <c r="W2859" s="12">
        <f t="shared" si="492"/>
        <v>42786.75</v>
      </c>
      <c r="X2859" s="17" t="str">
        <f t="shared" si="493"/>
        <v>December</v>
      </c>
      <c r="Y2859" t="str">
        <f t="shared" si="494"/>
        <v>2016</v>
      </c>
    </row>
    <row r="2860" spans="1:25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484"/>
        <v>0</v>
      </c>
      <c r="P2860" s="8" t="e">
        <f t="shared" si="485"/>
        <v>#DIV/0!</v>
      </c>
      <c r="Q2860" t="str">
        <f t="shared" si="486"/>
        <v>theater</v>
      </c>
      <c r="R2860" t="str">
        <f t="shared" si="487"/>
        <v>plays</v>
      </c>
      <c r="S2860">
        <f t="shared" si="488"/>
        <v>13</v>
      </c>
      <c r="T2860">
        <f t="shared" si="489"/>
        <v>8</v>
      </c>
      <c r="U2860">
        <f t="shared" si="490"/>
        <v>5</v>
      </c>
      <c r="V2860" s="12">
        <f t="shared" si="491"/>
        <v>41954.545081018514</v>
      </c>
      <c r="W2860" s="12">
        <f t="shared" si="492"/>
        <v>41978.477777777778</v>
      </c>
      <c r="X2860" s="17" t="str">
        <f t="shared" si="493"/>
        <v>November</v>
      </c>
      <c r="Y2860" t="str">
        <f t="shared" si="494"/>
        <v>2014</v>
      </c>
    </row>
    <row r="2861" spans="1:25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484"/>
        <v>1.7500000000000002</v>
      </c>
      <c r="P2861" s="8">
        <f t="shared" si="485"/>
        <v>35</v>
      </c>
      <c r="Q2861" t="str">
        <f t="shared" si="486"/>
        <v>theater</v>
      </c>
      <c r="R2861" t="str">
        <f t="shared" si="487"/>
        <v>plays</v>
      </c>
      <c r="S2861">
        <f t="shared" si="488"/>
        <v>13</v>
      </c>
      <c r="T2861">
        <f t="shared" si="489"/>
        <v>8</v>
      </c>
      <c r="U2861">
        <f t="shared" si="490"/>
        <v>5</v>
      </c>
      <c r="V2861" s="12">
        <f t="shared" si="491"/>
        <v>42233.362314814818</v>
      </c>
      <c r="W2861" s="12">
        <f t="shared" si="492"/>
        <v>42293.362314814818</v>
      </c>
      <c r="X2861" s="17" t="str">
        <f t="shared" si="493"/>
        <v>August</v>
      </c>
      <c r="Y2861" t="str">
        <f t="shared" si="494"/>
        <v>2015</v>
      </c>
    </row>
    <row r="2862" spans="1:25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484"/>
        <v>6.65</v>
      </c>
      <c r="P2862" s="8">
        <f t="shared" si="485"/>
        <v>29.555555555555557</v>
      </c>
      <c r="Q2862" t="str">
        <f t="shared" si="486"/>
        <v>theater</v>
      </c>
      <c r="R2862" t="str">
        <f t="shared" si="487"/>
        <v>plays</v>
      </c>
      <c r="S2862">
        <f t="shared" si="488"/>
        <v>13</v>
      </c>
      <c r="T2862">
        <f t="shared" si="489"/>
        <v>8</v>
      </c>
      <c r="U2862">
        <f t="shared" si="490"/>
        <v>5</v>
      </c>
      <c r="V2862" s="12">
        <f t="shared" si="491"/>
        <v>42480.800648148142</v>
      </c>
      <c r="W2862" s="12">
        <f t="shared" si="492"/>
        <v>42540.800648148142</v>
      </c>
      <c r="X2862" s="17" t="str">
        <f t="shared" si="493"/>
        <v>April</v>
      </c>
      <c r="Y2862" t="str">
        <f t="shared" si="494"/>
        <v>2016</v>
      </c>
    </row>
    <row r="2863" spans="1:25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484"/>
        <v>32</v>
      </c>
      <c r="P2863" s="8">
        <f t="shared" si="485"/>
        <v>26.666666666666668</v>
      </c>
      <c r="Q2863" t="str">
        <f t="shared" si="486"/>
        <v>theater</v>
      </c>
      <c r="R2863" t="str">
        <f t="shared" si="487"/>
        <v>plays</v>
      </c>
      <c r="S2863">
        <f t="shared" si="488"/>
        <v>13</v>
      </c>
      <c r="T2863">
        <f t="shared" si="489"/>
        <v>8</v>
      </c>
      <c r="U2863">
        <f t="shared" si="490"/>
        <v>5</v>
      </c>
      <c r="V2863" s="12">
        <f t="shared" si="491"/>
        <v>42257.590833333335</v>
      </c>
      <c r="W2863" s="12">
        <f t="shared" si="492"/>
        <v>42271.590833333335</v>
      </c>
      <c r="X2863" s="17" t="str">
        <f t="shared" si="493"/>
        <v>September</v>
      </c>
      <c r="Y2863" t="str">
        <f t="shared" si="494"/>
        <v>2015</v>
      </c>
    </row>
    <row r="2864" spans="1:25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484"/>
        <v>0.43307086614173229</v>
      </c>
      <c r="P2864" s="8">
        <f t="shared" si="485"/>
        <v>18.333333333333332</v>
      </c>
      <c r="Q2864" t="str">
        <f t="shared" si="486"/>
        <v>theater</v>
      </c>
      <c r="R2864" t="str">
        <f t="shared" si="487"/>
        <v>plays</v>
      </c>
      <c r="S2864">
        <f t="shared" si="488"/>
        <v>13</v>
      </c>
      <c r="T2864">
        <f t="shared" si="489"/>
        <v>8</v>
      </c>
      <c r="U2864">
        <f t="shared" si="490"/>
        <v>5</v>
      </c>
      <c r="V2864" s="12">
        <f t="shared" si="491"/>
        <v>41784.789687500001</v>
      </c>
      <c r="W2864" s="12">
        <f t="shared" si="492"/>
        <v>41814.789687500001</v>
      </c>
      <c r="X2864" s="17" t="str">
        <f t="shared" si="493"/>
        <v>May</v>
      </c>
      <c r="Y2864" t="str">
        <f t="shared" si="494"/>
        <v>2014</v>
      </c>
    </row>
    <row r="2865" spans="1:25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484"/>
        <v>0.04</v>
      </c>
      <c r="P2865" s="8">
        <f t="shared" si="485"/>
        <v>20</v>
      </c>
      <c r="Q2865" t="str">
        <f t="shared" si="486"/>
        <v>theater</v>
      </c>
      <c r="R2865" t="str">
        <f t="shared" si="487"/>
        <v>plays</v>
      </c>
      <c r="S2865">
        <f t="shared" si="488"/>
        <v>13</v>
      </c>
      <c r="T2865">
        <f t="shared" si="489"/>
        <v>8</v>
      </c>
      <c r="U2865">
        <f t="shared" si="490"/>
        <v>5</v>
      </c>
      <c r="V2865" s="12">
        <f t="shared" si="491"/>
        <v>41831.675034722226</v>
      </c>
      <c r="W2865" s="12">
        <f t="shared" si="492"/>
        <v>41891.675034722226</v>
      </c>
      <c r="X2865" s="17" t="str">
        <f t="shared" si="493"/>
        <v>July</v>
      </c>
      <c r="Y2865" t="str">
        <f t="shared" si="494"/>
        <v>2014</v>
      </c>
    </row>
    <row r="2866" spans="1:25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484"/>
        <v>1.6</v>
      </c>
      <c r="P2866" s="8">
        <f t="shared" si="485"/>
        <v>13.333333333333334</v>
      </c>
      <c r="Q2866" t="str">
        <f t="shared" si="486"/>
        <v>theater</v>
      </c>
      <c r="R2866" t="str">
        <f t="shared" si="487"/>
        <v>plays</v>
      </c>
      <c r="S2866">
        <f t="shared" si="488"/>
        <v>13</v>
      </c>
      <c r="T2866">
        <f t="shared" si="489"/>
        <v>8</v>
      </c>
      <c r="U2866">
        <f t="shared" si="490"/>
        <v>5</v>
      </c>
      <c r="V2866" s="12">
        <f t="shared" si="491"/>
        <v>42172.613506944443</v>
      </c>
      <c r="W2866" s="12">
        <f t="shared" si="492"/>
        <v>42202.554166666669</v>
      </c>
      <c r="X2866" s="17" t="str">
        <f t="shared" si="493"/>
        <v>June</v>
      </c>
      <c r="Y2866" t="str">
        <f t="shared" si="494"/>
        <v>2015</v>
      </c>
    </row>
    <row r="2867" spans="1:25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484"/>
        <v>0</v>
      </c>
      <c r="P2867" s="8" t="e">
        <f t="shared" si="485"/>
        <v>#DIV/0!</v>
      </c>
      <c r="Q2867" t="str">
        <f t="shared" si="486"/>
        <v>theater</v>
      </c>
      <c r="R2867" t="str">
        <f t="shared" si="487"/>
        <v>plays</v>
      </c>
      <c r="S2867">
        <f t="shared" si="488"/>
        <v>13</v>
      </c>
      <c r="T2867">
        <f t="shared" si="489"/>
        <v>8</v>
      </c>
      <c r="U2867">
        <f t="shared" si="490"/>
        <v>5</v>
      </c>
      <c r="V2867" s="12">
        <f t="shared" si="491"/>
        <v>41950.114108796297</v>
      </c>
      <c r="W2867" s="12">
        <f t="shared" si="492"/>
        <v>42010.114108796297</v>
      </c>
      <c r="X2867" s="17" t="str">
        <f t="shared" si="493"/>
        <v>November</v>
      </c>
      <c r="Y2867" t="str">
        <f t="shared" si="494"/>
        <v>2014</v>
      </c>
    </row>
    <row r="2868" spans="1:25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484"/>
        <v>0.89999999999999991</v>
      </c>
      <c r="P2868" s="8">
        <f t="shared" si="485"/>
        <v>22.5</v>
      </c>
      <c r="Q2868" t="str">
        <f t="shared" si="486"/>
        <v>theater</v>
      </c>
      <c r="R2868" t="str">
        <f t="shared" si="487"/>
        <v>plays</v>
      </c>
      <c r="S2868">
        <f t="shared" si="488"/>
        <v>13</v>
      </c>
      <c r="T2868">
        <f t="shared" si="489"/>
        <v>8</v>
      </c>
      <c r="U2868">
        <f t="shared" si="490"/>
        <v>5</v>
      </c>
      <c r="V2868" s="12">
        <f t="shared" si="491"/>
        <v>42627.955104166671</v>
      </c>
      <c r="W2868" s="12">
        <f t="shared" si="492"/>
        <v>42657.916666666672</v>
      </c>
      <c r="X2868" s="17" t="str">
        <f t="shared" si="493"/>
        <v>September</v>
      </c>
      <c r="Y2868" t="str">
        <f t="shared" si="494"/>
        <v>2016</v>
      </c>
    </row>
    <row r="2869" spans="1:25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484"/>
        <v>20.16</v>
      </c>
      <c r="P2869" s="8">
        <f t="shared" si="485"/>
        <v>50.4</v>
      </c>
      <c r="Q2869" t="str">
        <f t="shared" si="486"/>
        <v>theater</v>
      </c>
      <c r="R2869" t="str">
        <f t="shared" si="487"/>
        <v>plays</v>
      </c>
      <c r="S2869">
        <f t="shared" si="488"/>
        <v>13</v>
      </c>
      <c r="T2869">
        <f t="shared" si="489"/>
        <v>8</v>
      </c>
      <c r="U2869">
        <f t="shared" si="490"/>
        <v>5</v>
      </c>
      <c r="V2869" s="12">
        <f t="shared" si="491"/>
        <v>42531.195277777777</v>
      </c>
      <c r="W2869" s="12">
        <f t="shared" si="492"/>
        <v>42555.166666666672</v>
      </c>
      <c r="X2869" s="17" t="str">
        <f t="shared" si="493"/>
        <v>June</v>
      </c>
      <c r="Y2869" t="str">
        <f t="shared" si="494"/>
        <v>2016</v>
      </c>
    </row>
    <row r="2870" spans="1:25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484"/>
        <v>42.011733333333332</v>
      </c>
      <c r="P2870" s="8">
        <f t="shared" si="485"/>
        <v>105.02933333333334</v>
      </c>
      <c r="Q2870" t="str">
        <f t="shared" si="486"/>
        <v>theater</v>
      </c>
      <c r="R2870" t="str">
        <f t="shared" si="487"/>
        <v>plays</v>
      </c>
      <c r="S2870">
        <f t="shared" si="488"/>
        <v>13</v>
      </c>
      <c r="T2870">
        <f t="shared" si="489"/>
        <v>8</v>
      </c>
      <c r="U2870">
        <f t="shared" si="490"/>
        <v>5</v>
      </c>
      <c r="V2870" s="12">
        <f t="shared" si="491"/>
        <v>42618.827013888891</v>
      </c>
      <c r="W2870" s="12">
        <f t="shared" si="492"/>
        <v>42648.827013888891</v>
      </c>
      <c r="X2870" s="17" t="str">
        <f t="shared" si="493"/>
        <v>September</v>
      </c>
      <c r="Y2870" t="str">
        <f t="shared" si="494"/>
        <v>2016</v>
      </c>
    </row>
    <row r="2871" spans="1:25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484"/>
        <v>0.88500000000000001</v>
      </c>
      <c r="P2871" s="8">
        <f t="shared" si="485"/>
        <v>35.4</v>
      </c>
      <c r="Q2871" t="str">
        <f t="shared" si="486"/>
        <v>theater</v>
      </c>
      <c r="R2871" t="str">
        <f t="shared" si="487"/>
        <v>plays</v>
      </c>
      <c r="S2871">
        <f t="shared" si="488"/>
        <v>13</v>
      </c>
      <c r="T2871">
        <f t="shared" si="489"/>
        <v>8</v>
      </c>
      <c r="U2871">
        <f t="shared" si="490"/>
        <v>5</v>
      </c>
      <c r="V2871" s="12">
        <f t="shared" si="491"/>
        <v>42540.593530092592</v>
      </c>
      <c r="W2871" s="12">
        <f t="shared" si="492"/>
        <v>42570.593530092592</v>
      </c>
      <c r="X2871" s="17" t="str">
        <f t="shared" si="493"/>
        <v>June</v>
      </c>
      <c r="Y2871" t="str">
        <f t="shared" si="494"/>
        <v>2016</v>
      </c>
    </row>
    <row r="2872" spans="1:25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484"/>
        <v>15</v>
      </c>
      <c r="P2872" s="8">
        <f t="shared" si="485"/>
        <v>83.333333333333329</v>
      </c>
      <c r="Q2872" t="str">
        <f t="shared" si="486"/>
        <v>theater</v>
      </c>
      <c r="R2872" t="str">
        <f t="shared" si="487"/>
        <v>plays</v>
      </c>
      <c r="S2872">
        <f t="shared" si="488"/>
        <v>13</v>
      </c>
      <c r="T2872">
        <f t="shared" si="489"/>
        <v>8</v>
      </c>
      <c r="U2872">
        <f t="shared" si="490"/>
        <v>5</v>
      </c>
      <c r="V2872" s="12">
        <f t="shared" si="491"/>
        <v>41746.189409722225</v>
      </c>
      <c r="W2872" s="12">
        <f t="shared" si="492"/>
        <v>41776.189409722225</v>
      </c>
      <c r="X2872" s="17" t="str">
        <f t="shared" si="493"/>
        <v>April</v>
      </c>
      <c r="Y2872" t="str">
        <f t="shared" si="494"/>
        <v>2014</v>
      </c>
    </row>
    <row r="2873" spans="1:25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484"/>
        <v>4.67</v>
      </c>
      <c r="P2873" s="8">
        <f t="shared" si="485"/>
        <v>35.92307692307692</v>
      </c>
      <c r="Q2873" t="str">
        <f t="shared" si="486"/>
        <v>theater</v>
      </c>
      <c r="R2873" t="str">
        <f t="shared" si="487"/>
        <v>plays</v>
      </c>
      <c r="S2873">
        <f t="shared" si="488"/>
        <v>13</v>
      </c>
      <c r="T2873">
        <f t="shared" si="489"/>
        <v>8</v>
      </c>
      <c r="U2873">
        <f t="shared" si="490"/>
        <v>5</v>
      </c>
      <c r="V2873" s="12">
        <f t="shared" si="491"/>
        <v>41974.738576388889</v>
      </c>
      <c r="W2873" s="12">
        <f t="shared" si="492"/>
        <v>41994.738576388889</v>
      </c>
      <c r="X2873" s="17" t="str">
        <f t="shared" si="493"/>
        <v>December</v>
      </c>
      <c r="Y2873" t="str">
        <f t="shared" si="494"/>
        <v>2014</v>
      </c>
    </row>
    <row r="2874" spans="1:25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484"/>
        <v>0</v>
      </c>
      <c r="P2874" s="8" t="e">
        <f t="shared" si="485"/>
        <v>#DIV/0!</v>
      </c>
      <c r="Q2874" t="str">
        <f t="shared" si="486"/>
        <v>theater</v>
      </c>
      <c r="R2874" t="str">
        <f t="shared" si="487"/>
        <v>plays</v>
      </c>
      <c r="S2874">
        <f t="shared" si="488"/>
        <v>13</v>
      </c>
      <c r="T2874">
        <f t="shared" si="489"/>
        <v>8</v>
      </c>
      <c r="U2874">
        <f t="shared" si="490"/>
        <v>5</v>
      </c>
      <c r="V2874" s="12">
        <f t="shared" si="491"/>
        <v>42115.11618055556</v>
      </c>
      <c r="W2874" s="12">
        <f t="shared" si="492"/>
        <v>42175.11618055556</v>
      </c>
      <c r="X2874" s="17" t="str">
        <f t="shared" si="493"/>
        <v>April</v>
      </c>
      <c r="Y2874" t="str">
        <f t="shared" si="494"/>
        <v>2015</v>
      </c>
    </row>
    <row r="2875" spans="1:25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484"/>
        <v>38.119999999999997</v>
      </c>
      <c r="P2875" s="8">
        <f t="shared" si="485"/>
        <v>119.125</v>
      </c>
      <c r="Q2875" t="str">
        <f t="shared" si="486"/>
        <v>theater</v>
      </c>
      <c r="R2875" t="str">
        <f t="shared" si="487"/>
        <v>plays</v>
      </c>
      <c r="S2875">
        <f t="shared" si="488"/>
        <v>13</v>
      </c>
      <c r="T2875">
        <f t="shared" si="489"/>
        <v>8</v>
      </c>
      <c r="U2875">
        <f t="shared" si="490"/>
        <v>5</v>
      </c>
      <c r="V2875" s="12">
        <f t="shared" si="491"/>
        <v>42002.817488425921</v>
      </c>
      <c r="W2875" s="12">
        <f t="shared" si="492"/>
        <v>42032.817488425921</v>
      </c>
      <c r="X2875" s="17" t="str">
        <f t="shared" si="493"/>
        <v>December</v>
      </c>
      <c r="Y2875" t="str">
        <f t="shared" si="494"/>
        <v>2014</v>
      </c>
    </row>
    <row r="2876" spans="1:25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484"/>
        <v>5.42</v>
      </c>
      <c r="P2876" s="8">
        <f t="shared" si="485"/>
        <v>90.333333333333329</v>
      </c>
      <c r="Q2876" t="str">
        <f t="shared" si="486"/>
        <v>theater</v>
      </c>
      <c r="R2876" t="str">
        <f t="shared" si="487"/>
        <v>plays</v>
      </c>
      <c r="S2876">
        <f t="shared" si="488"/>
        <v>13</v>
      </c>
      <c r="T2876">
        <f t="shared" si="489"/>
        <v>8</v>
      </c>
      <c r="U2876">
        <f t="shared" si="490"/>
        <v>5</v>
      </c>
      <c r="V2876" s="12">
        <f t="shared" si="491"/>
        <v>42722.84474537037</v>
      </c>
      <c r="W2876" s="12">
        <f t="shared" si="492"/>
        <v>42752.84474537037</v>
      </c>
      <c r="X2876" s="17" t="str">
        <f t="shared" si="493"/>
        <v>December</v>
      </c>
      <c r="Y2876" t="str">
        <f t="shared" si="494"/>
        <v>2016</v>
      </c>
    </row>
    <row r="2877" spans="1:25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484"/>
        <v>3.4999999999999996E-2</v>
      </c>
      <c r="P2877" s="8">
        <f t="shared" si="485"/>
        <v>2.3333333333333335</v>
      </c>
      <c r="Q2877" t="str">
        <f t="shared" si="486"/>
        <v>theater</v>
      </c>
      <c r="R2877" t="str">
        <f t="shared" si="487"/>
        <v>plays</v>
      </c>
      <c r="S2877">
        <f t="shared" si="488"/>
        <v>13</v>
      </c>
      <c r="T2877">
        <f t="shared" si="489"/>
        <v>8</v>
      </c>
      <c r="U2877">
        <f t="shared" si="490"/>
        <v>5</v>
      </c>
      <c r="V2877" s="12">
        <f t="shared" si="491"/>
        <v>42465.128391203703</v>
      </c>
      <c r="W2877" s="12">
        <f t="shared" si="492"/>
        <v>42495.128391203703</v>
      </c>
      <c r="X2877" s="17" t="str">
        <f t="shared" si="493"/>
        <v>April</v>
      </c>
      <c r="Y2877" t="str">
        <f t="shared" si="494"/>
        <v>2016</v>
      </c>
    </row>
    <row r="2878" spans="1:25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484"/>
        <v>0</v>
      </c>
      <c r="P2878" s="8" t="e">
        <f t="shared" si="485"/>
        <v>#DIV/0!</v>
      </c>
      <c r="Q2878" t="str">
        <f t="shared" si="486"/>
        <v>theater</v>
      </c>
      <c r="R2878" t="str">
        <f t="shared" si="487"/>
        <v>plays</v>
      </c>
      <c r="S2878">
        <f t="shared" si="488"/>
        <v>13</v>
      </c>
      <c r="T2878">
        <f t="shared" si="489"/>
        <v>8</v>
      </c>
      <c r="U2878">
        <f t="shared" si="490"/>
        <v>5</v>
      </c>
      <c r="V2878" s="12">
        <f t="shared" si="491"/>
        <v>42171.743969907402</v>
      </c>
      <c r="W2878" s="12">
        <f t="shared" si="492"/>
        <v>42201.743969907402</v>
      </c>
      <c r="X2878" s="17" t="str">
        <f t="shared" si="493"/>
        <v>June</v>
      </c>
      <c r="Y2878" t="str">
        <f t="shared" si="494"/>
        <v>2015</v>
      </c>
    </row>
    <row r="2879" spans="1:25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484"/>
        <v>10.833333333333334</v>
      </c>
      <c r="P2879" s="8">
        <f t="shared" si="485"/>
        <v>108.33333333333333</v>
      </c>
      <c r="Q2879" t="str">
        <f t="shared" si="486"/>
        <v>theater</v>
      </c>
      <c r="R2879" t="str">
        <f t="shared" si="487"/>
        <v>plays</v>
      </c>
      <c r="S2879">
        <f t="shared" si="488"/>
        <v>13</v>
      </c>
      <c r="T2879">
        <f t="shared" si="489"/>
        <v>8</v>
      </c>
      <c r="U2879">
        <f t="shared" si="490"/>
        <v>5</v>
      </c>
      <c r="V2879" s="12">
        <f t="shared" si="491"/>
        <v>42672.955138888887</v>
      </c>
      <c r="W2879" s="12">
        <f t="shared" si="492"/>
        <v>42704.708333333328</v>
      </c>
      <c r="X2879" s="17" t="str">
        <f t="shared" si="493"/>
        <v>October</v>
      </c>
      <c r="Y2879" t="str">
        <f t="shared" si="494"/>
        <v>2016</v>
      </c>
    </row>
    <row r="2880" spans="1:25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484"/>
        <v>2.1</v>
      </c>
      <c r="P2880" s="8">
        <f t="shared" si="485"/>
        <v>15.75</v>
      </c>
      <c r="Q2880" t="str">
        <f t="shared" si="486"/>
        <v>theater</v>
      </c>
      <c r="R2880" t="str">
        <f t="shared" si="487"/>
        <v>plays</v>
      </c>
      <c r="S2880">
        <f t="shared" si="488"/>
        <v>13</v>
      </c>
      <c r="T2880">
        <f t="shared" si="489"/>
        <v>8</v>
      </c>
      <c r="U2880">
        <f t="shared" si="490"/>
        <v>5</v>
      </c>
      <c r="V2880" s="12">
        <f t="shared" si="491"/>
        <v>42128.615682870368</v>
      </c>
      <c r="W2880" s="12">
        <f t="shared" si="492"/>
        <v>42188.615682870368</v>
      </c>
      <c r="X2880" s="17" t="str">
        <f t="shared" si="493"/>
        <v>May</v>
      </c>
      <c r="Y2880" t="str">
        <f t="shared" si="494"/>
        <v>2015</v>
      </c>
    </row>
    <row r="2881" spans="1:25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484"/>
        <v>0.2589285714285714</v>
      </c>
      <c r="P2881" s="8">
        <f t="shared" si="485"/>
        <v>29</v>
      </c>
      <c r="Q2881" t="str">
        <f t="shared" si="486"/>
        <v>theater</v>
      </c>
      <c r="R2881" t="str">
        <f t="shared" si="487"/>
        <v>plays</v>
      </c>
      <c r="S2881">
        <f t="shared" si="488"/>
        <v>13</v>
      </c>
      <c r="T2881">
        <f t="shared" si="489"/>
        <v>8</v>
      </c>
      <c r="U2881">
        <f t="shared" si="490"/>
        <v>5</v>
      </c>
      <c r="V2881" s="12">
        <f t="shared" si="491"/>
        <v>42359.725243055553</v>
      </c>
      <c r="W2881" s="12">
        <f t="shared" si="492"/>
        <v>42389.725243055553</v>
      </c>
      <c r="X2881" s="17" t="str">
        <f t="shared" si="493"/>
        <v>December</v>
      </c>
      <c r="Y2881" t="str">
        <f t="shared" si="494"/>
        <v>2015</v>
      </c>
    </row>
    <row r="2882" spans="1:25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495">E2882/D2882*100</f>
        <v>23.333333333333332</v>
      </c>
      <c r="P2882" s="8">
        <f t="shared" ref="P2882:P2945" si="496">E2882/L2882</f>
        <v>96.551724137931032</v>
      </c>
      <c r="Q2882" t="str">
        <f t="shared" ref="Q2882:Q2945" si="497">LEFT(N2882,T2882-1)</f>
        <v>theater</v>
      </c>
      <c r="R2882" t="str">
        <f t="shared" ref="R2882:R2945" si="498">RIGHT(N2882,U2882)</f>
        <v>plays</v>
      </c>
      <c r="S2882">
        <f t="shared" ref="S2882:S2945" si="499">LEN(N2882)</f>
        <v>13</v>
      </c>
      <c r="T2882">
        <f t="shared" ref="T2882:T2945" si="500">FIND("/",N2882)</f>
        <v>8</v>
      </c>
      <c r="U2882">
        <f t="shared" ref="U2882:U2945" si="501">S2882-T2882</f>
        <v>5</v>
      </c>
      <c r="V2882" s="12">
        <f t="shared" ref="V2882:V2945" si="502">(((J2882/60)/60)/24)+DATE(1970,1,1)</f>
        <v>42192.905694444446</v>
      </c>
      <c r="W2882" s="12">
        <f t="shared" ref="W2882:W2945" si="503">(((I2882/60)/60)/24)+DATE(1970,1,1)</f>
        <v>42236.711805555555</v>
      </c>
      <c r="X2882" s="17" t="str">
        <f t="shared" ref="X2882:X2945" si="504">TEXT(V2882,"mmmm")</f>
        <v>July</v>
      </c>
      <c r="Y2882" t="str">
        <f t="shared" ref="Y2882:Y2945" si="505">TEXT(V2882,"yyyy")</f>
        <v>2015</v>
      </c>
    </row>
    <row r="2883" spans="1:25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495"/>
        <v>0</v>
      </c>
      <c r="P2883" s="8" t="e">
        <f t="shared" si="496"/>
        <v>#DIV/0!</v>
      </c>
      <c r="Q2883" t="str">
        <f t="shared" si="497"/>
        <v>theater</v>
      </c>
      <c r="R2883" t="str">
        <f t="shared" si="498"/>
        <v>plays</v>
      </c>
      <c r="S2883">
        <f t="shared" si="499"/>
        <v>13</v>
      </c>
      <c r="T2883">
        <f t="shared" si="500"/>
        <v>8</v>
      </c>
      <c r="U2883">
        <f t="shared" si="501"/>
        <v>5</v>
      </c>
      <c r="V2883" s="12">
        <f t="shared" si="502"/>
        <v>41916.597638888888</v>
      </c>
      <c r="W2883" s="12">
        <f t="shared" si="503"/>
        <v>41976.639305555553</v>
      </c>
      <c r="X2883" s="17" t="str">
        <f t="shared" si="504"/>
        <v>October</v>
      </c>
      <c r="Y2883" t="str">
        <f t="shared" si="505"/>
        <v>2014</v>
      </c>
    </row>
    <row r="2884" spans="1:25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495"/>
        <v>33.6</v>
      </c>
      <c r="P2884" s="8">
        <f t="shared" si="496"/>
        <v>63</v>
      </c>
      <c r="Q2884" t="str">
        <f t="shared" si="497"/>
        <v>theater</v>
      </c>
      <c r="R2884" t="str">
        <f t="shared" si="498"/>
        <v>plays</v>
      </c>
      <c r="S2884">
        <f t="shared" si="499"/>
        <v>13</v>
      </c>
      <c r="T2884">
        <f t="shared" si="500"/>
        <v>8</v>
      </c>
      <c r="U2884">
        <f t="shared" si="501"/>
        <v>5</v>
      </c>
      <c r="V2884" s="12">
        <f t="shared" si="502"/>
        <v>42461.596273148149</v>
      </c>
      <c r="W2884" s="12">
        <f t="shared" si="503"/>
        <v>42491.596273148149</v>
      </c>
      <c r="X2884" s="17" t="str">
        <f t="shared" si="504"/>
        <v>April</v>
      </c>
      <c r="Y2884" t="str">
        <f t="shared" si="505"/>
        <v>2016</v>
      </c>
    </row>
    <row r="2885" spans="1:25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495"/>
        <v>19.079999999999998</v>
      </c>
      <c r="P2885" s="8">
        <f t="shared" si="496"/>
        <v>381.6</v>
      </c>
      <c r="Q2885" t="str">
        <f t="shared" si="497"/>
        <v>theater</v>
      </c>
      <c r="R2885" t="str">
        <f t="shared" si="498"/>
        <v>plays</v>
      </c>
      <c r="S2885">
        <f t="shared" si="499"/>
        <v>13</v>
      </c>
      <c r="T2885">
        <f t="shared" si="500"/>
        <v>8</v>
      </c>
      <c r="U2885">
        <f t="shared" si="501"/>
        <v>5</v>
      </c>
      <c r="V2885" s="12">
        <f t="shared" si="502"/>
        <v>42370.90320601852</v>
      </c>
      <c r="W2885" s="12">
        <f t="shared" si="503"/>
        <v>42406.207638888889</v>
      </c>
      <c r="X2885" s="17" t="str">
        <f t="shared" si="504"/>
        <v>January</v>
      </c>
      <c r="Y2885" t="str">
        <f t="shared" si="505"/>
        <v>2016</v>
      </c>
    </row>
    <row r="2886" spans="1:25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495"/>
        <v>0.41111111111111115</v>
      </c>
      <c r="P2886" s="8">
        <f t="shared" si="496"/>
        <v>46.25</v>
      </c>
      <c r="Q2886" t="str">
        <f t="shared" si="497"/>
        <v>theater</v>
      </c>
      <c r="R2886" t="str">
        <f t="shared" si="498"/>
        <v>plays</v>
      </c>
      <c r="S2886">
        <f t="shared" si="499"/>
        <v>13</v>
      </c>
      <c r="T2886">
        <f t="shared" si="500"/>
        <v>8</v>
      </c>
      <c r="U2886">
        <f t="shared" si="501"/>
        <v>5</v>
      </c>
      <c r="V2886" s="12">
        <f t="shared" si="502"/>
        <v>41948.727256944447</v>
      </c>
      <c r="W2886" s="12">
        <f t="shared" si="503"/>
        <v>41978.727256944447</v>
      </c>
      <c r="X2886" s="17" t="str">
        <f t="shared" si="504"/>
        <v>November</v>
      </c>
      <c r="Y2886" t="str">
        <f t="shared" si="505"/>
        <v>2014</v>
      </c>
    </row>
    <row r="2887" spans="1:25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495"/>
        <v>32.5</v>
      </c>
      <c r="P2887" s="8">
        <f t="shared" si="496"/>
        <v>26</v>
      </c>
      <c r="Q2887" t="str">
        <f t="shared" si="497"/>
        <v>theater</v>
      </c>
      <c r="R2887" t="str">
        <f t="shared" si="498"/>
        <v>plays</v>
      </c>
      <c r="S2887">
        <f t="shared" si="499"/>
        <v>13</v>
      </c>
      <c r="T2887">
        <f t="shared" si="500"/>
        <v>8</v>
      </c>
      <c r="U2887">
        <f t="shared" si="501"/>
        <v>5</v>
      </c>
      <c r="V2887" s="12">
        <f t="shared" si="502"/>
        <v>42047.07640046296</v>
      </c>
      <c r="W2887" s="12">
        <f t="shared" si="503"/>
        <v>42077.034733796296</v>
      </c>
      <c r="X2887" s="17" t="str">
        <f t="shared" si="504"/>
        <v>February</v>
      </c>
      <c r="Y2887" t="str">
        <f t="shared" si="505"/>
        <v>2015</v>
      </c>
    </row>
    <row r="2888" spans="1:25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495"/>
        <v>5</v>
      </c>
      <c r="P2888" s="8">
        <f t="shared" si="496"/>
        <v>10</v>
      </c>
      <c r="Q2888" t="str">
        <f t="shared" si="497"/>
        <v>theater</v>
      </c>
      <c r="R2888" t="str">
        <f t="shared" si="498"/>
        <v>plays</v>
      </c>
      <c r="S2888">
        <f t="shared" si="499"/>
        <v>13</v>
      </c>
      <c r="T2888">
        <f t="shared" si="500"/>
        <v>8</v>
      </c>
      <c r="U2888">
        <f t="shared" si="501"/>
        <v>5</v>
      </c>
      <c r="V2888" s="12">
        <f t="shared" si="502"/>
        <v>42261.632916666669</v>
      </c>
      <c r="W2888" s="12">
        <f t="shared" si="503"/>
        <v>42266.165972222225</v>
      </c>
      <c r="X2888" s="17" t="str">
        <f t="shared" si="504"/>
        <v>September</v>
      </c>
      <c r="Y2888" t="str">
        <f t="shared" si="505"/>
        <v>2015</v>
      </c>
    </row>
    <row r="2889" spans="1:25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495"/>
        <v>0.16666666666666669</v>
      </c>
      <c r="P2889" s="8">
        <f t="shared" si="496"/>
        <v>5</v>
      </c>
      <c r="Q2889" t="str">
        <f t="shared" si="497"/>
        <v>theater</v>
      </c>
      <c r="R2889" t="str">
        <f t="shared" si="498"/>
        <v>plays</v>
      </c>
      <c r="S2889">
        <f t="shared" si="499"/>
        <v>13</v>
      </c>
      <c r="T2889">
        <f t="shared" si="500"/>
        <v>8</v>
      </c>
      <c r="U2889">
        <f t="shared" si="501"/>
        <v>5</v>
      </c>
      <c r="V2889" s="12">
        <f t="shared" si="502"/>
        <v>41985.427361111113</v>
      </c>
      <c r="W2889" s="12">
        <f t="shared" si="503"/>
        <v>42015.427361111113</v>
      </c>
      <c r="X2889" s="17" t="str">
        <f t="shared" si="504"/>
        <v>December</v>
      </c>
      <c r="Y2889" t="str">
        <f t="shared" si="505"/>
        <v>2014</v>
      </c>
    </row>
    <row r="2890" spans="1:25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495"/>
        <v>0</v>
      </c>
      <c r="P2890" s="8" t="e">
        <f t="shared" si="496"/>
        <v>#DIV/0!</v>
      </c>
      <c r="Q2890" t="str">
        <f t="shared" si="497"/>
        <v>theater</v>
      </c>
      <c r="R2890" t="str">
        <f t="shared" si="498"/>
        <v>plays</v>
      </c>
      <c r="S2890">
        <f t="shared" si="499"/>
        <v>13</v>
      </c>
      <c r="T2890">
        <f t="shared" si="500"/>
        <v>8</v>
      </c>
      <c r="U2890">
        <f t="shared" si="501"/>
        <v>5</v>
      </c>
      <c r="V2890" s="12">
        <f t="shared" si="502"/>
        <v>41922.535185185188</v>
      </c>
      <c r="W2890" s="12">
        <f t="shared" si="503"/>
        <v>41930.207638888889</v>
      </c>
      <c r="X2890" s="17" t="str">
        <f t="shared" si="504"/>
        <v>October</v>
      </c>
      <c r="Y2890" t="str">
        <f t="shared" si="505"/>
        <v>2014</v>
      </c>
    </row>
    <row r="2891" spans="1:25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495"/>
        <v>38.066666666666663</v>
      </c>
      <c r="P2891" s="8">
        <f t="shared" si="496"/>
        <v>81.571428571428569</v>
      </c>
      <c r="Q2891" t="str">
        <f t="shared" si="497"/>
        <v>theater</v>
      </c>
      <c r="R2891" t="str">
        <f t="shared" si="498"/>
        <v>plays</v>
      </c>
      <c r="S2891">
        <f t="shared" si="499"/>
        <v>13</v>
      </c>
      <c r="T2891">
        <f t="shared" si="500"/>
        <v>8</v>
      </c>
      <c r="U2891">
        <f t="shared" si="501"/>
        <v>5</v>
      </c>
      <c r="V2891" s="12">
        <f t="shared" si="502"/>
        <v>41850.863252314812</v>
      </c>
      <c r="W2891" s="12">
        <f t="shared" si="503"/>
        <v>41880.863252314812</v>
      </c>
      <c r="X2891" s="17" t="str">
        <f t="shared" si="504"/>
        <v>July</v>
      </c>
      <c r="Y2891" t="str">
        <f t="shared" si="505"/>
        <v>2014</v>
      </c>
    </row>
    <row r="2892" spans="1:25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495"/>
        <v>1.05</v>
      </c>
      <c r="P2892" s="8">
        <f t="shared" si="496"/>
        <v>7</v>
      </c>
      <c r="Q2892" t="str">
        <f t="shared" si="497"/>
        <v>theater</v>
      </c>
      <c r="R2892" t="str">
        <f t="shared" si="498"/>
        <v>plays</v>
      </c>
      <c r="S2892">
        <f t="shared" si="499"/>
        <v>13</v>
      </c>
      <c r="T2892">
        <f t="shared" si="500"/>
        <v>8</v>
      </c>
      <c r="U2892">
        <f t="shared" si="501"/>
        <v>5</v>
      </c>
      <c r="V2892" s="12">
        <f t="shared" si="502"/>
        <v>41831.742962962962</v>
      </c>
      <c r="W2892" s="12">
        <f t="shared" si="503"/>
        <v>41860.125</v>
      </c>
      <c r="X2892" s="17" t="str">
        <f t="shared" si="504"/>
        <v>July</v>
      </c>
      <c r="Y2892" t="str">
        <f t="shared" si="505"/>
        <v>2014</v>
      </c>
    </row>
    <row r="2893" spans="1:25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495"/>
        <v>2.73</v>
      </c>
      <c r="P2893" s="8">
        <f t="shared" si="496"/>
        <v>27.3</v>
      </c>
      <c r="Q2893" t="str">
        <f t="shared" si="497"/>
        <v>theater</v>
      </c>
      <c r="R2893" t="str">
        <f t="shared" si="498"/>
        <v>plays</v>
      </c>
      <c r="S2893">
        <f t="shared" si="499"/>
        <v>13</v>
      </c>
      <c r="T2893">
        <f t="shared" si="500"/>
        <v>8</v>
      </c>
      <c r="U2893">
        <f t="shared" si="501"/>
        <v>5</v>
      </c>
      <c r="V2893" s="12">
        <f t="shared" si="502"/>
        <v>42415.883425925931</v>
      </c>
      <c r="W2893" s="12">
        <f t="shared" si="503"/>
        <v>42475.84175925926</v>
      </c>
      <c r="X2893" s="17" t="str">
        <f t="shared" si="504"/>
        <v>February</v>
      </c>
      <c r="Y2893" t="str">
        <f t="shared" si="505"/>
        <v>2016</v>
      </c>
    </row>
    <row r="2894" spans="1:25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495"/>
        <v>9.0909090909090917</v>
      </c>
      <c r="P2894" s="8">
        <f t="shared" si="496"/>
        <v>29.411764705882351</v>
      </c>
      <c r="Q2894" t="str">
        <f t="shared" si="497"/>
        <v>theater</v>
      </c>
      <c r="R2894" t="str">
        <f t="shared" si="498"/>
        <v>plays</v>
      </c>
      <c r="S2894">
        <f t="shared" si="499"/>
        <v>13</v>
      </c>
      <c r="T2894">
        <f t="shared" si="500"/>
        <v>8</v>
      </c>
      <c r="U2894">
        <f t="shared" si="501"/>
        <v>5</v>
      </c>
      <c r="V2894" s="12">
        <f t="shared" si="502"/>
        <v>41869.714166666665</v>
      </c>
      <c r="W2894" s="12">
        <f t="shared" si="503"/>
        <v>41876.875</v>
      </c>
      <c r="X2894" s="17" t="str">
        <f t="shared" si="504"/>
        <v>August</v>
      </c>
      <c r="Y2894" t="str">
        <f t="shared" si="505"/>
        <v>2014</v>
      </c>
    </row>
    <row r="2895" spans="1:25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495"/>
        <v>0.5</v>
      </c>
      <c r="P2895" s="8">
        <f t="shared" si="496"/>
        <v>12.5</v>
      </c>
      <c r="Q2895" t="str">
        <f t="shared" si="497"/>
        <v>theater</v>
      </c>
      <c r="R2895" t="str">
        <f t="shared" si="498"/>
        <v>plays</v>
      </c>
      <c r="S2895">
        <f t="shared" si="499"/>
        <v>13</v>
      </c>
      <c r="T2895">
        <f t="shared" si="500"/>
        <v>8</v>
      </c>
      <c r="U2895">
        <f t="shared" si="501"/>
        <v>5</v>
      </c>
      <c r="V2895" s="12">
        <f t="shared" si="502"/>
        <v>41953.773090277777</v>
      </c>
      <c r="W2895" s="12">
        <f t="shared" si="503"/>
        <v>42013.083333333328</v>
      </c>
      <c r="X2895" s="17" t="str">
        <f t="shared" si="504"/>
        <v>November</v>
      </c>
      <c r="Y2895" t="str">
        <f t="shared" si="505"/>
        <v>2014</v>
      </c>
    </row>
    <row r="2896" spans="1:25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495"/>
        <v>0</v>
      </c>
      <c r="P2896" s="8" t="e">
        <f t="shared" si="496"/>
        <v>#DIV/0!</v>
      </c>
      <c r="Q2896" t="str">
        <f t="shared" si="497"/>
        <v>theater</v>
      </c>
      <c r="R2896" t="str">
        <f t="shared" si="498"/>
        <v>plays</v>
      </c>
      <c r="S2896">
        <f t="shared" si="499"/>
        <v>13</v>
      </c>
      <c r="T2896">
        <f t="shared" si="500"/>
        <v>8</v>
      </c>
      <c r="U2896">
        <f t="shared" si="501"/>
        <v>5</v>
      </c>
      <c r="V2896" s="12">
        <f t="shared" si="502"/>
        <v>42037.986284722225</v>
      </c>
      <c r="W2896" s="12">
        <f t="shared" si="503"/>
        <v>42097.944618055553</v>
      </c>
      <c r="X2896" s="17" t="str">
        <f t="shared" si="504"/>
        <v>February</v>
      </c>
      <c r="Y2896" t="str">
        <f t="shared" si="505"/>
        <v>2015</v>
      </c>
    </row>
    <row r="2897" spans="1:25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495"/>
        <v>4.5999999999999996</v>
      </c>
      <c r="P2897" s="8">
        <f t="shared" si="496"/>
        <v>5.75</v>
      </c>
      <c r="Q2897" t="str">
        <f t="shared" si="497"/>
        <v>theater</v>
      </c>
      <c r="R2897" t="str">
        <f t="shared" si="498"/>
        <v>plays</v>
      </c>
      <c r="S2897">
        <f t="shared" si="499"/>
        <v>13</v>
      </c>
      <c r="T2897">
        <f t="shared" si="500"/>
        <v>8</v>
      </c>
      <c r="U2897">
        <f t="shared" si="501"/>
        <v>5</v>
      </c>
      <c r="V2897" s="12">
        <f t="shared" si="502"/>
        <v>41811.555462962962</v>
      </c>
      <c r="W2897" s="12">
        <f t="shared" si="503"/>
        <v>41812.875</v>
      </c>
      <c r="X2897" s="17" t="str">
        <f t="shared" si="504"/>
        <v>June</v>
      </c>
      <c r="Y2897" t="str">
        <f t="shared" si="505"/>
        <v>2014</v>
      </c>
    </row>
    <row r="2898" spans="1:25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495"/>
        <v>20.833333333333336</v>
      </c>
      <c r="P2898" s="8">
        <f t="shared" si="496"/>
        <v>52.083333333333336</v>
      </c>
      <c r="Q2898" t="str">
        <f t="shared" si="497"/>
        <v>theater</v>
      </c>
      <c r="R2898" t="str">
        <f t="shared" si="498"/>
        <v>plays</v>
      </c>
      <c r="S2898">
        <f t="shared" si="499"/>
        <v>13</v>
      </c>
      <c r="T2898">
        <f t="shared" si="500"/>
        <v>8</v>
      </c>
      <c r="U2898">
        <f t="shared" si="501"/>
        <v>5</v>
      </c>
      <c r="V2898" s="12">
        <f t="shared" si="502"/>
        <v>42701.908807870372</v>
      </c>
      <c r="W2898" s="12">
        <f t="shared" si="503"/>
        <v>42716.25</v>
      </c>
      <c r="X2898" s="17" t="str">
        <f t="shared" si="504"/>
        <v>November</v>
      </c>
      <c r="Y2898" t="str">
        <f t="shared" si="505"/>
        <v>2016</v>
      </c>
    </row>
    <row r="2899" spans="1:25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495"/>
        <v>4.583333333333333</v>
      </c>
      <c r="P2899" s="8">
        <f t="shared" si="496"/>
        <v>183.33333333333334</v>
      </c>
      <c r="Q2899" t="str">
        <f t="shared" si="497"/>
        <v>theater</v>
      </c>
      <c r="R2899" t="str">
        <f t="shared" si="498"/>
        <v>plays</v>
      </c>
      <c r="S2899">
        <f t="shared" si="499"/>
        <v>13</v>
      </c>
      <c r="T2899">
        <f t="shared" si="500"/>
        <v>8</v>
      </c>
      <c r="U2899">
        <f t="shared" si="501"/>
        <v>5</v>
      </c>
      <c r="V2899" s="12">
        <f t="shared" si="502"/>
        <v>42258.646504629629</v>
      </c>
      <c r="W2899" s="12">
        <f t="shared" si="503"/>
        <v>42288.645196759258</v>
      </c>
      <c r="X2899" s="17" t="str">
        <f t="shared" si="504"/>
        <v>September</v>
      </c>
      <c r="Y2899" t="str">
        <f t="shared" si="505"/>
        <v>2015</v>
      </c>
    </row>
    <row r="2900" spans="1:25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495"/>
        <v>4.2133333333333338</v>
      </c>
      <c r="P2900" s="8">
        <f t="shared" si="496"/>
        <v>26.333333333333332</v>
      </c>
      <c r="Q2900" t="str">
        <f t="shared" si="497"/>
        <v>theater</v>
      </c>
      <c r="R2900" t="str">
        <f t="shared" si="498"/>
        <v>plays</v>
      </c>
      <c r="S2900">
        <f t="shared" si="499"/>
        <v>13</v>
      </c>
      <c r="T2900">
        <f t="shared" si="500"/>
        <v>8</v>
      </c>
      <c r="U2900">
        <f t="shared" si="501"/>
        <v>5</v>
      </c>
      <c r="V2900" s="12">
        <f t="shared" si="502"/>
        <v>42278.664965277778</v>
      </c>
      <c r="W2900" s="12">
        <f t="shared" si="503"/>
        <v>42308.664965277778</v>
      </c>
      <c r="X2900" s="17" t="str">
        <f t="shared" si="504"/>
        <v>October</v>
      </c>
      <c r="Y2900" t="str">
        <f t="shared" si="505"/>
        <v>2015</v>
      </c>
    </row>
    <row r="2901" spans="1:25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495"/>
        <v>0</v>
      </c>
      <c r="P2901" s="8" t="e">
        <f t="shared" si="496"/>
        <v>#DIV/0!</v>
      </c>
      <c r="Q2901" t="str">
        <f t="shared" si="497"/>
        <v>theater</v>
      </c>
      <c r="R2901" t="str">
        <f t="shared" si="498"/>
        <v>plays</v>
      </c>
      <c r="S2901">
        <f t="shared" si="499"/>
        <v>13</v>
      </c>
      <c r="T2901">
        <f t="shared" si="500"/>
        <v>8</v>
      </c>
      <c r="U2901">
        <f t="shared" si="501"/>
        <v>5</v>
      </c>
      <c r="V2901" s="12">
        <f t="shared" si="502"/>
        <v>42515.078217592592</v>
      </c>
      <c r="W2901" s="12">
        <f t="shared" si="503"/>
        <v>42575.078217592592</v>
      </c>
      <c r="X2901" s="17" t="str">
        <f t="shared" si="504"/>
        <v>May</v>
      </c>
      <c r="Y2901" t="str">
        <f t="shared" si="505"/>
        <v>2016</v>
      </c>
    </row>
    <row r="2902" spans="1:25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495"/>
        <v>61.909090909090914</v>
      </c>
      <c r="P2902" s="8">
        <f t="shared" si="496"/>
        <v>486.42857142857144</v>
      </c>
      <c r="Q2902" t="str">
        <f t="shared" si="497"/>
        <v>theater</v>
      </c>
      <c r="R2902" t="str">
        <f t="shared" si="498"/>
        <v>plays</v>
      </c>
      <c r="S2902">
        <f t="shared" si="499"/>
        <v>13</v>
      </c>
      <c r="T2902">
        <f t="shared" si="500"/>
        <v>8</v>
      </c>
      <c r="U2902">
        <f t="shared" si="501"/>
        <v>5</v>
      </c>
      <c r="V2902" s="12">
        <f t="shared" si="502"/>
        <v>41830.234166666669</v>
      </c>
      <c r="W2902" s="12">
        <f t="shared" si="503"/>
        <v>41860.234166666669</v>
      </c>
      <c r="X2902" s="17" t="str">
        <f t="shared" si="504"/>
        <v>July</v>
      </c>
      <c r="Y2902" t="str">
        <f t="shared" si="505"/>
        <v>2014</v>
      </c>
    </row>
    <row r="2903" spans="1:25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495"/>
        <v>0.8</v>
      </c>
      <c r="P2903" s="8">
        <f t="shared" si="496"/>
        <v>3</v>
      </c>
      <c r="Q2903" t="str">
        <f t="shared" si="497"/>
        <v>theater</v>
      </c>
      <c r="R2903" t="str">
        <f t="shared" si="498"/>
        <v>plays</v>
      </c>
      <c r="S2903">
        <f t="shared" si="499"/>
        <v>13</v>
      </c>
      <c r="T2903">
        <f t="shared" si="500"/>
        <v>8</v>
      </c>
      <c r="U2903">
        <f t="shared" si="501"/>
        <v>5</v>
      </c>
      <c r="V2903" s="12">
        <f t="shared" si="502"/>
        <v>41982.904386574075</v>
      </c>
      <c r="W2903" s="12">
        <f t="shared" si="503"/>
        <v>42042.904386574075</v>
      </c>
      <c r="X2903" s="17" t="str">
        <f t="shared" si="504"/>
        <v>December</v>
      </c>
      <c r="Y2903" t="str">
        <f t="shared" si="505"/>
        <v>2014</v>
      </c>
    </row>
    <row r="2904" spans="1:25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495"/>
        <v>1.6666666666666666E-2</v>
      </c>
      <c r="P2904" s="8">
        <f t="shared" si="496"/>
        <v>25</v>
      </c>
      <c r="Q2904" t="str">
        <f t="shared" si="497"/>
        <v>theater</v>
      </c>
      <c r="R2904" t="str">
        <f t="shared" si="498"/>
        <v>plays</v>
      </c>
      <c r="S2904">
        <f t="shared" si="499"/>
        <v>13</v>
      </c>
      <c r="T2904">
        <f t="shared" si="500"/>
        <v>8</v>
      </c>
      <c r="U2904">
        <f t="shared" si="501"/>
        <v>5</v>
      </c>
      <c r="V2904" s="12">
        <f t="shared" si="502"/>
        <v>42210.439768518518</v>
      </c>
      <c r="W2904" s="12">
        <f t="shared" si="503"/>
        <v>42240.439768518518</v>
      </c>
      <c r="X2904" s="17" t="str">
        <f t="shared" si="504"/>
        <v>July</v>
      </c>
      <c r="Y2904" t="str">
        <f t="shared" si="505"/>
        <v>2015</v>
      </c>
    </row>
    <row r="2905" spans="1:25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495"/>
        <v>0.77999999999999992</v>
      </c>
      <c r="P2905" s="8">
        <f t="shared" si="496"/>
        <v>9.75</v>
      </c>
      <c r="Q2905" t="str">
        <f t="shared" si="497"/>
        <v>theater</v>
      </c>
      <c r="R2905" t="str">
        <f t="shared" si="498"/>
        <v>plays</v>
      </c>
      <c r="S2905">
        <f t="shared" si="499"/>
        <v>13</v>
      </c>
      <c r="T2905">
        <f t="shared" si="500"/>
        <v>8</v>
      </c>
      <c r="U2905">
        <f t="shared" si="501"/>
        <v>5</v>
      </c>
      <c r="V2905" s="12">
        <f t="shared" si="502"/>
        <v>42196.166874999995</v>
      </c>
      <c r="W2905" s="12">
        <f t="shared" si="503"/>
        <v>42256.166874999995</v>
      </c>
      <c r="X2905" s="17" t="str">
        <f t="shared" si="504"/>
        <v>July</v>
      </c>
      <c r="Y2905" t="str">
        <f t="shared" si="505"/>
        <v>2015</v>
      </c>
    </row>
    <row r="2906" spans="1:25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495"/>
        <v>5</v>
      </c>
      <c r="P2906" s="8">
        <f t="shared" si="496"/>
        <v>18.75</v>
      </c>
      <c r="Q2906" t="str">
        <f t="shared" si="497"/>
        <v>theater</v>
      </c>
      <c r="R2906" t="str">
        <f t="shared" si="498"/>
        <v>plays</v>
      </c>
      <c r="S2906">
        <f t="shared" si="499"/>
        <v>13</v>
      </c>
      <c r="T2906">
        <f t="shared" si="500"/>
        <v>8</v>
      </c>
      <c r="U2906">
        <f t="shared" si="501"/>
        <v>5</v>
      </c>
      <c r="V2906" s="12">
        <f t="shared" si="502"/>
        <v>41940.967951388891</v>
      </c>
      <c r="W2906" s="12">
        <f t="shared" si="503"/>
        <v>41952.5</v>
      </c>
      <c r="X2906" s="17" t="str">
        <f t="shared" si="504"/>
        <v>October</v>
      </c>
      <c r="Y2906" t="str">
        <f t="shared" si="505"/>
        <v>2014</v>
      </c>
    </row>
    <row r="2907" spans="1:25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495"/>
        <v>17.771428571428572</v>
      </c>
      <c r="P2907" s="8">
        <f t="shared" si="496"/>
        <v>36.588235294117645</v>
      </c>
      <c r="Q2907" t="str">
        <f t="shared" si="497"/>
        <v>theater</v>
      </c>
      <c r="R2907" t="str">
        <f t="shared" si="498"/>
        <v>plays</v>
      </c>
      <c r="S2907">
        <f t="shared" si="499"/>
        <v>13</v>
      </c>
      <c r="T2907">
        <f t="shared" si="500"/>
        <v>8</v>
      </c>
      <c r="U2907">
        <f t="shared" si="501"/>
        <v>5</v>
      </c>
      <c r="V2907" s="12">
        <f t="shared" si="502"/>
        <v>42606.056863425925</v>
      </c>
      <c r="W2907" s="12">
        <f t="shared" si="503"/>
        <v>42620.056863425925</v>
      </c>
      <c r="X2907" s="17" t="str">
        <f t="shared" si="504"/>
        <v>August</v>
      </c>
      <c r="Y2907" t="str">
        <f t="shared" si="505"/>
        <v>2016</v>
      </c>
    </row>
    <row r="2908" spans="1:25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495"/>
        <v>9.4166666666666661</v>
      </c>
      <c r="P2908" s="8">
        <f t="shared" si="496"/>
        <v>80.714285714285708</v>
      </c>
      <c r="Q2908" t="str">
        <f t="shared" si="497"/>
        <v>theater</v>
      </c>
      <c r="R2908" t="str">
        <f t="shared" si="498"/>
        <v>plays</v>
      </c>
      <c r="S2908">
        <f t="shared" si="499"/>
        <v>13</v>
      </c>
      <c r="T2908">
        <f t="shared" si="500"/>
        <v>8</v>
      </c>
      <c r="U2908">
        <f t="shared" si="501"/>
        <v>5</v>
      </c>
      <c r="V2908" s="12">
        <f t="shared" si="502"/>
        <v>42199.648912037039</v>
      </c>
      <c r="W2908" s="12">
        <f t="shared" si="503"/>
        <v>42217.041666666672</v>
      </c>
      <c r="X2908" s="17" t="str">
        <f t="shared" si="504"/>
        <v>July</v>
      </c>
      <c r="Y2908" t="str">
        <f t="shared" si="505"/>
        <v>2015</v>
      </c>
    </row>
    <row r="2909" spans="1:25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495"/>
        <v>0.08</v>
      </c>
      <c r="P2909" s="8">
        <f t="shared" si="496"/>
        <v>1</v>
      </c>
      <c r="Q2909" t="str">
        <f t="shared" si="497"/>
        <v>theater</v>
      </c>
      <c r="R2909" t="str">
        <f t="shared" si="498"/>
        <v>plays</v>
      </c>
      <c r="S2909">
        <f t="shared" si="499"/>
        <v>13</v>
      </c>
      <c r="T2909">
        <f t="shared" si="500"/>
        <v>8</v>
      </c>
      <c r="U2909">
        <f t="shared" si="501"/>
        <v>5</v>
      </c>
      <c r="V2909" s="12">
        <f t="shared" si="502"/>
        <v>42444.877743055549</v>
      </c>
      <c r="W2909" s="12">
        <f t="shared" si="503"/>
        <v>42504.877743055549</v>
      </c>
      <c r="X2909" s="17" t="str">
        <f t="shared" si="504"/>
        <v>March</v>
      </c>
      <c r="Y2909" t="str">
        <f t="shared" si="505"/>
        <v>2016</v>
      </c>
    </row>
    <row r="2910" spans="1:25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495"/>
        <v>2.75</v>
      </c>
      <c r="P2910" s="8">
        <f t="shared" si="496"/>
        <v>52.8</v>
      </c>
      <c r="Q2910" t="str">
        <f t="shared" si="497"/>
        <v>theater</v>
      </c>
      <c r="R2910" t="str">
        <f t="shared" si="498"/>
        <v>plays</v>
      </c>
      <c r="S2910">
        <f t="shared" si="499"/>
        <v>13</v>
      </c>
      <c r="T2910">
        <f t="shared" si="500"/>
        <v>8</v>
      </c>
      <c r="U2910">
        <f t="shared" si="501"/>
        <v>5</v>
      </c>
      <c r="V2910" s="12">
        <f t="shared" si="502"/>
        <v>42499.731701388882</v>
      </c>
      <c r="W2910" s="12">
        <f t="shared" si="503"/>
        <v>42529.731701388882</v>
      </c>
      <c r="X2910" s="17" t="str">
        <f t="shared" si="504"/>
        <v>May</v>
      </c>
      <c r="Y2910" t="str">
        <f t="shared" si="505"/>
        <v>2016</v>
      </c>
    </row>
    <row r="2911" spans="1:25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495"/>
        <v>1.1111111111111112E-2</v>
      </c>
      <c r="P2911" s="8">
        <f t="shared" si="496"/>
        <v>20</v>
      </c>
      <c r="Q2911" t="str">
        <f t="shared" si="497"/>
        <v>theater</v>
      </c>
      <c r="R2911" t="str">
        <f t="shared" si="498"/>
        <v>plays</v>
      </c>
      <c r="S2911">
        <f t="shared" si="499"/>
        <v>13</v>
      </c>
      <c r="T2911">
        <f t="shared" si="500"/>
        <v>8</v>
      </c>
      <c r="U2911">
        <f t="shared" si="501"/>
        <v>5</v>
      </c>
      <c r="V2911" s="12">
        <f t="shared" si="502"/>
        <v>41929.266215277778</v>
      </c>
      <c r="W2911" s="12">
        <f t="shared" si="503"/>
        <v>41968.823611111111</v>
      </c>
      <c r="X2911" s="17" t="str">
        <f t="shared" si="504"/>
        <v>October</v>
      </c>
      <c r="Y2911" t="str">
        <f t="shared" si="505"/>
        <v>2014</v>
      </c>
    </row>
    <row r="2912" spans="1:25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495"/>
        <v>3.3333333333333335E-3</v>
      </c>
      <c r="P2912" s="8">
        <f t="shared" si="496"/>
        <v>1</v>
      </c>
      <c r="Q2912" t="str">
        <f t="shared" si="497"/>
        <v>theater</v>
      </c>
      <c r="R2912" t="str">
        <f t="shared" si="498"/>
        <v>plays</v>
      </c>
      <c r="S2912">
        <f t="shared" si="499"/>
        <v>13</v>
      </c>
      <c r="T2912">
        <f t="shared" si="500"/>
        <v>8</v>
      </c>
      <c r="U2912">
        <f t="shared" si="501"/>
        <v>5</v>
      </c>
      <c r="V2912" s="12">
        <f t="shared" si="502"/>
        <v>42107.841284722221</v>
      </c>
      <c r="W2912" s="12">
        <f t="shared" si="503"/>
        <v>42167.841284722221</v>
      </c>
      <c r="X2912" s="17" t="str">
        <f t="shared" si="504"/>
        <v>April</v>
      </c>
      <c r="Y2912" t="str">
        <f t="shared" si="505"/>
        <v>2015</v>
      </c>
    </row>
    <row r="2913" spans="1:25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495"/>
        <v>36.5</v>
      </c>
      <c r="P2913" s="8">
        <f t="shared" si="496"/>
        <v>46.928571428571431</v>
      </c>
      <c r="Q2913" t="str">
        <f t="shared" si="497"/>
        <v>theater</v>
      </c>
      <c r="R2913" t="str">
        <f t="shared" si="498"/>
        <v>plays</v>
      </c>
      <c r="S2913">
        <f t="shared" si="499"/>
        <v>13</v>
      </c>
      <c r="T2913">
        <f t="shared" si="500"/>
        <v>8</v>
      </c>
      <c r="U2913">
        <f t="shared" si="501"/>
        <v>5</v>
      </c>
      <c r="V2913" s="12">
        <f t="shared" si="502"/>
        <v>42142.768819444449</v>
      </c>
      <c r="W2913" s="12">
        <f t="shared" si="503"/>
        <v>42182.768819444449</v>
      </c>
      <c r="X2913" s="17" t="str">
        <f t="shared" si="504"/>
        <v>May</v>
      </c>
      <c r="Y2913" t="str">
        <f t="shared" si="505"/>
        <v>2015</v>
      </c>
    </row>
    <row r="2914" spans="1:25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495"/>
        <v>14.058171745152354</v>
      </c>
      <c r="P2914" s="8">
        <f t="shared" si="496"/>
        <v>78.07692307692308</v>
      </c>
      <c r="Q2914" t="str">
        <f t="shared" si="497"/>
        <v>theater</v>
      </c>
      <c r="R2914" t="str">
        <f t="shared" si="498"/>
        <v>plays</v>
      </c>
      <c r="S2914">
        <f t="shared" si="499"/>
        <v>13</v>
      </c>
      <c r="T2914">
        <f t="shared" si="500"/>
        <v>8</v>
      </c>
      <c r="U2914">
        <f t="shared" si="501"/>
        <v>5</v>
      </c>
      <c r="V2914" s="12">
        <f t="shared" si="502"/>
        <v>42354.131643518514</v>
      </c>
      <c r="W2914" s="12">
        <f t="shared" si="503"/>
        <v>42384.131643518514</v>
      </c>
      <c r="X2914" s="17" t="str">
        <f t="shared" si="504"/>
        <v>December</v>
      </c>
      <c r="Y2914" t="str">
        <f t="shared" si="505"/>
        <v>2015</v>
      </c>
    </row>
    <row r="2915" spans="1:25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495"/>
        <v>0.02</v>
      </c>
      <c r="P2915" s="8">
        <f t="shared" si="496"/>
        <v>1</v>
      </c>
      <c r="Q2915" t="str">
        <f t="shared" si="497"/>
        <v>theater</v>
      </c>
      <c r="R2915" t="str">
        <f t="shared" si="498"/>
        <v>plays</v>
      </c>
      <c r="S2915">
        <f t="shared" si="499"/>
        <v>13</v>
      </c>
      <c r="T2915">
        <f t="shared" si="500"/>
        <v>8</v>
      </c>
      <c r="U2915">
        <f t="shared" si="501"/>
        <v>5</v>
      </c>
      <c r="V2915" s="12">
        <f t="shared" si="502"/>
        <v>41828.922905092593</v>
      </c>
      <c r="W2915" s="12">
        <f t="shared" si="503"/>
        <v>41888.922905092593</v>
      </c>
      <c r="X2915" s="17" t="str">
        <f t="shared" si="504"/>
        <v>July</v>
      </c>
      <c r="Y2915" t="str">
        <f t="shared" si="505"/>
        <v>2014</v>
      </c>
    </row>
    <row r="2916" spans="1:25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495"/>
        <v>4.0000000000000001E-3</v>
      </c>
      <c r="P2916" s="8">
        <f t="shared" si="496"/>
        <v>1</v>
      </c>
      <c r="Q2916" t="str">
        <f t="shared" si="497"/>
        <v>theater</v>
      </c>
      <c r="R2916" t="str">
        <f t="shared" si="498"/>
        <v>plays</v>
      </c>
      <c r="S2916">
        <f t="shared" si="499"/>
        <v>13</v>
      </c>
      <c r="T2916">
        <f t="shared" si="500"/>
        <v>8</v>
      </c>
      <c r="U2916">
        <f t="shared" si="501"/>
        <v>5</v>
      </c>
      <c r="V2916" s="12">
        <f t="shared" si="502"/>
        <v>42017.907337962963</v>
      </c>
      <c r="W2916" s="12">
        <f t="shared" si="503"/>
        <v>42077.865671296298</v>
      </c>
      <c r="X2916" s="17" t="str">
        <f t="shared" si="504"/>
        <v>January</v>
      </c>
      <c r="Y2916" t="str">
        <f t="shared" si="505"/>
        <v>2015</v>
      </c>
    </row>
    <row r="2917" spans="1:25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495"/>
        <v>61.1</v>
      </c>
      <c r="P2917" s="8">
        <f t="shared" si="496"/>
        <v>203.66666666666666</v>
      </c>
      <c r="Q2917" t="str">
        <f t="shared" si="497"/>
        <v>theater</v>
      </c>
      <c r="R2917" t="str">
        <f t="shared" si="498"/>
        <v>plays</v>
      </c>
      <c r="S2917">
        <f t="shared" si="499"/>
        <v>13</v>
      </c>
      <c r="T2917">
        <f t="shared" si="500"/>
        <v>8</v>
      </c>
      <c r="U2917">
        <f t="shared" si="501"/>
        <v>5</v>
      </c>
      <c r="V2917" s="12">
        <f t="shared" si="502"/>
        <v>42415.398032407407</v>
      </c>
      <c r="W2917" s="12">
        <f t="shared" si="503"/>
        <v>42445.356365740736</v>
      </c>
      <c r="X2917" s="17" t="str">
        <f t="shared" si="504"/>
        <v>February</v>
      </c>
      <c r="Y2917" t="str">
        <f t="shared" si="505"/>
        <v>2016</v>
      </c>
    </row>
    <row r="2918" spans="1:25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495"/>
        <v>7.8378378378378386</v>
      </c>
      <c r="P2918" s="8">
        <f t="shared" si="496"/>
        <v>20.714285714285715</v>
      </c>
      <c r="Q2918" t="str">
        <f t="shared" si="497"/>
        <v>theater</v>
      </c>
      <c r="R2918" t="str">
        <f t="shared" si="498"/>
        <v>plays</v>
      </c>
      <c r="S2918">
        <f t="shared" si="499"/>
        <v>13</v>
      </c>
      <c r="T2918">
        <f t="shared" si="500"/>
        <v>8</v>
      </c>
      <c r="U2918">
        <f t="shared" si="501"/>
        <v>5</v>
      </c>
      <c r="V2918" s="12">
        <f t="shared" si="502"/>
        <v>41755.476724537039</v>
      </c>
      <c r="W2918" s="12">
        <f t="shared" si="503"/>
        <v>41778.476724537039</v>
      </c>
      <c r="X2918" s="17" t="str">
        <f t="shared" si="504"/>
        <v>April</v>
      </c>
      <c r="Y2918" t="str">
        <f t="shared" si="505"/>
        <v>2014</v>
      </c>
    </row>
    <row r="2919" spans="1:25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495"/>
        <v>21.85</v>
      </c>
      <c r="P2919" s="8">
        <f t="shared" si="496"/>
        <v>48.555555555555557</v>
      </c>
      <c r="Q2919" t="str">
        <f t="shared" si="497"/>
        <v>theater</v>
      </c>
      <c r="R2919" t="str">
        <f t="shared" si="498"/>
        <v>plays</v>
      </c>
      <c r="S2919">
        <f t="shared" si="499"/>
        <v>13</v>
      </c>
      <c r="T2919">
        <f t="shared" si="500"/>
        <v>8</v>
      </c>
      <c r="U2919">
        <f t="shared" si="501"/>
        <v>5</v>
      </c>
      <c r="V2919" s="12">
        <f t="shared" si="502"/>
        <v>42245.234340277777</v>
      </c>
      <c r="W2919" s="12">
        <f t="shared" si="503"/>
        <v>42263.234340277777</v>
      </c>
      <c r="X2919" s="17" t="str">
        <f t="shared" si="504"/>
        <v>August</v>
      </c>
      <c r="Y2919" t="str">
        <f t="shared" si="505"/>
        <v>2015</v>
      </c>
    </row>
    <row r="2920" spans="1:25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495"/>
        <v>27.24</v>
      </c>
      <c r="P2920" s="8">
        <f t="shared" si="496"/>
        <v>68.099999999999994</v>
      </c>
      <c r="Q2920" t="str">
        <f t="shared" si="497"/>
        <v>theater</v>
      </c>
      <c r="R2920" t="str">
        <f t="shared" si="498"/>
        <v>plays</v>
      </c>
      <c r="S2920">
        <f t="shared" si="499"/>
        <v>13</v>
      </c>
      <c r="T2920">
        <f t="shared" si="500"/>
        <v>8</v>
      </c>
      <c r="U2920">
        <f t="shared" si="501"/>
        <v>5</v>
      </c>
      <c r="V2920" s="12">
        <f t="shared" si="502"/>
        <v>42278.629710648151</v>
      </c>
      <c r="W2920" s="12">
        <f t="shared" si="503"/>
        <v>42306.629710648151</v>
      </c>
      <c r="X2920" s="17" t="str">
        <f t="shared" si="504"/>
        <v>October</v>
      </c>
      <c r="Y2920" t="str">
        <f t="shared" si="505"/>
        <v>2015</v>
      </c>
    </row>
    <row r="2921" spans="1:25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495"/>
        <v>8.5</v>
      </c>
      <c r="P2921" s="8">
        <f t="shared" si="496"/>
        <v>8.5</v>
      </c>
      <c r="Q2921" t="str">
        <f t="shared" si="497"/>
        <v>theater</v>
      </c>
      <c r="R2921" t="str">
        <f t="shared" si="498"/>
        <v>plays</v>
      </c>
      <c r="S2921">
        <f t="shared" si="499"/>
        <v>13</v>
      </c>
      <c r="T2921">
        <f t="shared" si="500"/>
        <v>8</v>
      </c>
      <c r="U2921">
        <f t="shared" si="501"/>
        <v>5</v>
      </c>
      <c r="V2921" s="12">
        <f t="shared" si="502"/>
        <v>41826.61954861111</v>
      </c>
      <c r="W2921" s="12">
        <f t="shared" si="503"/>
        <v>41856.61954861111</v>
      </c>
      <c r="X2921" s="17" t="str">
        <f t="shared" si="504"/>
        <v>July</v>
      </c>
      <c r="Y2921" t="str">
        <f t="shared" si="505"/>
        <v>2014</v>
      </c>
    </row>
    <row r="2922" spans="1:25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495"/>
        <v>26.840000000000003</v>
      </c>
      <c r="P2922" s="8">
        <f t="shared" si="496"/>
        <v>51.615384615384613</v>
      </c>
      <c r="Q2922" t="str">
        <f t="shared" si="497"/>
        <v>theater</v>
      </c>
      <c r="R2922" t="str">
        <f t="shared" si="498"/>
        <v>plays</v>
      </c>
      <c r="S2922">
        <f t="shared" si="499"/>
        <v>13</v>
      </c>
      <c r="T2922">
        <f t="shared" si="500"/>
        <v>8</v>
      </c>
      <c r="U2922">
        <f t="shared" si="501"/>
        <v>5</v>
      </c>
      <c r="V2922" s="12">
        <f t="shared" si="502"/>
        <v>42058.792476851857</v>
      </c>
      <c r="W2922" s="12">
        <f t="shared" si="503"/>
        <v>42088.750810185185</v>
      </c>
      <c r="X2922" s="17" t="str">
        <f t="shared" si="504"/>
        <v>February</v>
      </c>
      <c r="Y2922" t="str">
        <f t="shared" si="505"/>
        <v>2015</v>
      </c>
    </row>
    <row r="2923" spans="1:25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495"/>
        <v>129</v>
      </c>
      <c r="P2923" s="8">
        <f t="shared" si="496"/>
        <v>43</v>
      </c>
      <c r="Q2923" t="str">
        <f t="shared" si="497"/>
        <v>theater</v>
      </c>
      <c r="R2923" t="str">
        <f t="shared" si="498"/>
        <v>musical</v>
      </c>
      <c r="S2923">
        <f t="shared" si="499"/>
        <v>15</v>
      </c>
      <c r="T2923">
        <f t="shared" si="500"/>
        <v>8</v>
      </c>
      <c r="U2923">
        <f t="shared" si="501"/>
        <v>7</v>
      </c>
      <c r="V2923" s="12">
        <f t="shared" si="502"/>
        <v>41877.886620370373</v>
      </c>
      <c r="W2923" s="12">
        <f t="shared" si="503"/>
        <v>41907.886620370373</v>
      </c>
      <c r="X2923" s="17" t="str">
        <f t="shared" si="504"/>
        <v>August</v>
      </c>
      <c r="Y2923" t="str">
        <f t="shared" si="505"/>
        <v>2014</v>
      </c>
    </row>
    <row r="2924" spans="1:25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495"/>
        <v>100</v>
      </c>
      <c r="P2924" s="8">
        <f t="shared" si="496"/>
        <v>83.333333333333329</v>
      </c>
      <c r="Q2924" t="str">
        <f t="shared" si="497"/>
        <v>theater</v>
      </c>
      <c r="R2924" t="str">
        <f t="shared" si="498"/>
        <v>musical</v>
      </c>
      <c r="S2924">
        <f t="shared" si="499"/>
        <v>15</v>
      </c>
      <c r="T2924">
        <f t="shared" si="500"/>
        <v>8</v>
      </c>
      <c r="U2924">
        <f t="shared" si="501"/>
        <v>7</v>
      </c>
      <c r="V2924" s="12">
        <f t="shared" si="502"/>
        <v>42097.874155092592</v>
      </c>
      <c r="W2924" s="12">
        <f t="shared" si="503"/>
        <v>42142.874155092592</v>
      </c>
      <c r="X2924" s="17" t="str">
        <f t="shared" si="504"/>
        <v>April</v>
      </c>
      <c r="Y2924" t="str">
        <f t="shared" si="505"/>
        <v>2015</v>
      </c>
    </row>
    <row r="2925" spans="1:25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495"/>
        <v>100</v>
      </c>
      <c r="P2925" s="8">
        <f t="shared" si="496"/>
        <v>30</v>
      </c>
      <c r="Q2925" t="str">
        <f t="shared" si="497"/>
        <v>theater</v>
      </c>
      <c r="R2925" t="str">
        <f t="shared" si="498"/>
        <v>musical</v>
      </c>
      <c r="S2925">
        <f t="shared" si="499"/>
        <v>15</v>
      </c>
      <c r="T2925">
        <f t="shared" si="500"/>
        <v>8</v>
      </c>
      <c r="U2925">
        <f t="shared" si="501"/>
        <v>7</v>
      </c>
      <c r="V2925" s="12">
        <f t="shared" si="502"/>
        <v>42013.15253472222</v>
      </c>
      <c r="W2925" s="12">
        <f t="shared" si="503"/>
        <v>42028.125</v>
      </c>
      <c r="X2925" s="17" t="str">
        <f t="shared" si="504"/>
        <v>January</v>
      </c>
      <c r="Y2925" t="str">
        <f t="shared" si="505"/>
        <v>2015</v>
      </c>
    </row>
    <row r="2926" spans="1:25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495"/>
        <v>103.2</v>
      </c>
      <c r="P2926" s="8">
        <f t="shared" si="496"/>
        <v>175.51020408163265</v>
      </c>
      <c r="Q2926" t="str">
        <f t="shared" si="497"/>
        <v>theater</v>
      </c>
      <c r="R2926" t="str">
        <f t="shared" si="498"/>
        <v>musical</v>
      </c>
      <c r="S2926">
        <f t="shared" si="499"/>
        <v>15</v>
      </c>
      <c r="T2926">
        <f t="shared" si="500"/>
        <v>8</v>
      </c>
      <c r="U2926">
        <f t="shared" si="501"/>
        <v>7</v>
      </c>
      <c r="V2926" s="12">
        <f t="shared" si="502"/>
        <v>42103.556828703702</v>
      </c>
      <c r="W2926" s="12">
        <f t="shared" si="503"/>
        <v>42133.165972222225</v>
      </c>
      <c r="X2926" s="17" t="str">
        <f t="shared" si="504"/>
        <v>April</v>
      </c>
      <c r="Y2926" t="str">
        <f t="shared" si="505"/>
        <v>2015</v>
      </c>
    </row>
    <row r="2927" spans="1:25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495"/>
        <v>102.44597777777777</v>
      </c>
      <c r="P2927" s="8">
        <f t="shared" si="496"/>
        <v>231.66175879396985</v>
      </c>
      <c r="Q2927" t="str">
        <f t="shared" si="497"/>
        <v>theater</v>
      </c>
      <c r="R2927" t="str">
        <f t="shared" si="498"/>
        <v>musical</v>
      </c>
      <c r="S2927">
        <f t="shared" si="499"/>
        <v>15</v>
      </c>
      <c r="T2927">
        <f t="shared" si="500"/>
        <v>8</v>
      </c>
      <c r="U2927">
        <f t="shared" si="501"/>
        <v>7</v>
      </c>
      <c r="V2927" s="12">
        <f t="shared" si="502"/>
        <v>41863.584120370368</v>
      </c>
      <c r="W2927" s="12">
        <f t="shared" si="503"/>
        <v>41893.584120370368</v>
      </c>
      <c r="X2927" s="17" t="str">
        <f t="shared" si="504"/>
        <v>August</v>
      </c>
      <c r="Y2927" t="str">
        <f t="shared" si="505"/>
        <v>2014</v>
      </c>
    </row>
    <row r="2928" spans="1:25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495"/>
        <v>125</v>
      </c>
      <c r="P2928" s="8">
        <f t="shared" si="496"/>
        <v>75</v>
      </c>
      <c r="Q2928" t="str">
        <f t="shared" si="497"/>
        <v>theater</v>
      </c>
      <c r="R2928" t="str">
        <f t="shared" si="498"/>
        <v>musical</v>
      </c>
      <c r="S2928">
        <f t="shared" si="499"/>
        <v>15</v>
      </c>
      <c r="T2928">
        <f t="shared" si="500"/>
        <v>8</v>
      </c>
      <c r="U2928">
        <f t="shared" si="501"/>
        <v>7</v>
      </c>
      <c r="V2928" s="12">
        <f t="shared" si="502"/>
        <v>42044.765960648147</v>
      </c>
      <c r="W2928" s="12">
        <f t="shared" si="503"/>
        <v>42058.765960648147</v>
      </c>
      <c r="X2928" s="17" t="str">
        <f t="shared" si="504"/>
        <v>February</v>
      </c>
      <c r="Y2928" t="str">
        <f t="shared" si="505"/>
        <v>2015</v>
      </c>
    </row>
    <row r="2929" spans="1:25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495"/>
        <v>130.83333333333334</v>
      </c>
      <c r="P2929" s="8">
        <f t="shared" si="496"/>
        <v>112.14285714285714</v>
      </c>
      <c r="Q2929" t="str">
        <f t="shared" si="497"/>
        <v>theater</v>
      </c>
      <c r="R2929" t="str">
        <f t="shared" si="498"/>
        <v>musical</v>
      </c>
      <c r="S2929">
        <f t="shared" si="499"/>
        <v>15</v>
      </c>
      <c r="T2929">
        <f t="shared" si="500"/>
        <v>8</v>
      </c>
      <c r="U2929">
        <f t="shared" si="501"/>
        <v>7</v>
      </c>
      <c r="V2929" s="12">
        <f t="shared" si="502"/>
        <v>41806.669317129628</v>
      </c>
      <c r="W2929" s="12">
        <f t="shared" si="503"/>
        <v>41835.208333333336</v>
      </c>
      <c r="X2929" s="17" t="str">
        <f t="shared" si="504"/>
        <v>June</v>
      </c>
      <c r="Y2929" t="str">
        <f t="shared" si="505"/>
        <v>2014</v>
      </c>
    </row>
    <row r="2930" spans="1:25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495"/>
        <v>100</v>
      </c>
      <c r="P2930" s="8">
        <f t="shared" si="496"/>
        <v>41.666666666666664</v>
      </c>
      <c r="Q2930" t="str">
        <f t="shared" si="497"/>
        <v>theater</v>
      </c>
      <c r="R2930" t="str">
        <f t="shared" si="498"/>
        <v>musical</v>
      </c>
      <c r="S2930">
        <f t="shared" si="499"/>
        <v>15</v>
      </c>
      <c r="T2930">
        <f t="shared" si="500"/>
        <v>8</v>
      </c>
      <c r="U2930">
        <f t="shared" si="501"/>
        <v>7</v>
      </c>
      <c r="V2930" s="12">
        <f t="shared" si="502"/>
        <v>42403.998217592598</v>
      </c>
      <c r="W2930" s="12">
        <f t="shared" si="503"/>
        <v>42433.998217592598</v>
      </c>
      <c r="X2930" s="17" t="str">
        <f t="shared" si="504"/>
        <v>February</v>
      </c>
      <c r="Y2930" t="str">
        <f t="shared" si="505"/>
        <v>2016</v>
      </c>
    </row>
    <row r="2931" spans="1:25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495"/>
        <v>102.06937499999999</v>
      </c>
      <c r="P2931" s="8">
        <f t="shared" si="496"/>
        <v>255.17343750000001</v>
      </c>
      <c r="Q2931" t="str">
        <f t="shared" si="497"/>
        <v>theater</v>
      </c>
      <c r="R2931" t="str">
        <f t="shared" si="498"/>
        <v>musical</v>
      </c>
      <c r="S2931">
        <f t="shared" si="499"/>
        <v>15</v>
      </c>
      <c r="T2931">
        <f t="shared" si="500"/>
        <v>8</v>
      </c>
      <c r="U2931">
        <f t="shared" si="501"/>
        <v>7</v>
      </c>
      <c r="V2931" s="12">
        <f t="shared" si="502"/>
        <v>41754.564328703702</v>
      </c>
      <c r="W2931" s="12">
        <f t="shared" si="503"/>
        <v>41784.564328703702</v>
      </c>
      <c r="X2931" s="17" t="str">
        <f t="shared" si="504"/>
        <v>April</v>
      </c>
      <c r="Y2931" t="str">
        <f t="shared" si="505"/>
        <v>2014</v>
      </c>
    </row>
    <row r="2932" spans="1:25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495"/>
        <v>100.92000000000002</v>
      </c>
      <c r="P2932" s="8">
        <f t="shared" si="496"/>
        <v>162.7741935483871</v>
      </c>
      <c r="Q2932" t="str">
        <f t="shared" si="497"/>
        <v>theater</v>
      </c>
      <c r="R2932" t="str">
        <f t="shared" si="498"/>
        <v>musical</v>
      </c>
      <c r="S2932">
        <f t="shared" si="499"/>
        <v>15</v>
      </c>
      <c r="T2932">
        <f t="shared" si="500"/>
        <v>8</v>
      </c>
      <c r="U2932">
        <f t="shared" si="501"/>
        <v>7</v>
      </c>
      <c r="V2932" s="12">
        <f t="shared" si="502"/>
        <v>42101.584074074075</v>
      </c>
      <c r="W2932" s="12">
        <f t="shared" si="503"/>
        <v>42131.584074074075</v>
      </c>
      <c r="X2932" s="17" t="str">
        <f t="shared" si="504"/>
        <v>April</v>
      </c>
      <c r="Y2932" t="str">
        <f t="shared" si="505"/>
        <v>2015</v>
      </c>
    </row>
    <row r="2933" spans="1:25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495"/>
        <v>106</v>
      </c>
      <c r="P2933" s="8">
        <f t="shared" si="496"/>
        <v>88.333333333333329</v>
      </c>
      <c r="Q2933" t="str">
        <f t="shared" si="497"/>
        <v>theater</v>
      </c>
      <c r="R2933" t="str">
        <f t="shared" si="498"/>
        <v>musical</v>
      </c>
      <c r="S2933">
        <f t="shared" si="499"/>
        <v>15</v>
      </c>
      <c r="T2933">
        <f t="shared" si="500"/>
        <v>8</v>
      </c>
      <c r="U2933">
        <f t="shared" si="501"/>
        <v>7</v>
      </c>
      <c r="V2933" s="12">
        <f t="shared" si="502"/>
        <v>41872.291238425925</v>
      </c>
      <c r="W2933" s="12">
        <f t="shared" si="503"/>
        <v>41897.255555555559</v>
      </c>
      <c r="X2933" s="17" t="str">
        <f t="shared" si="504"/>
        <v>August</v>
      </c>
      <c r="Y2933" t="str">
        <f t="shared" si="505"/>
        <v>2014</v>
      </c>
    </row>
    <row r="2934" spans="1:25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495"/>
        <v>105.0967741935484</v>
      </c>
      <c r="P2934" s="8">
        <f t="shared" si="496"/>
        <v>85.736842105263165</v>
      </c>
      <c r="Q2934" t="str">
        <f t="shared" si="497"/>
        <v>theater</v>
      </c>
      <c r="R2934" t="str">
        <f t="shared" si="498"/>
        <v>musical</v>
      </c>
      <c r="S2934">
        <f t="shared" si="499"/>
        <v>15</v>
      </c>
      <c r="T2934">
        <f t="shared" si="500"/>
        <v>8</v>
      </c>
      <c r="U2934">
        <f t="shared" si="501"/>
        <v>7</v>
      </c>
      <c r="V2934" s="12">
        <f t="shared" si="502"/>
        <v>42025.164780092593</v>
      </c>
      <c r="W2934" s="12">
        <f t="shared" si="503"/>
        <v>42056.458333333328</v>
      </c>
      <c r="X2934" s="17" t="str">
        <f t="shared" si="504"/>
        <v>January</v>
      </c>
      <c r="Y2934" t="str">
        <f t="shared" si="505"/>
        <v>2015</v>
      </c>
    </row>
    <row r="2935" spans="1:25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495"/>
        <v>102.76</v>
      </c>
      <c r="P2935" s="8">
        <f t="shared" si="496"/>
        <v>47.574074074074076</v>
      </c>
      <c r="Q2935" t="str">
        <f t="shared" si="497"/>
        <v>theater</v>
      </c>
      <c r="R2935" t="str">
        <f t="shared" si="498"/>
        <v>musical</v>
      </c>
      <c r="S2935">
        <f t="shared" si="499"/>
        <v>15</v>
      </c>
      <c r="T2935">
        <f t="shared" si="500"/>
        <v>8</v>
      </c>
      <c r="U2935">
        <f t="shared" si="501"/>
        <v>7</v>
      </c>
      <c r="V2935" s="12">
        <f t="shared" si="502"/>
        <v>42495.956631944442</v>
      </c>
      <c r="W2935" s="12">
        <f t="shared" si="503"/>
        <v>42525.956631944442</v>
      </c>
      <c r="X2935" s="17" t="str">
        <f t="shared" si="504"/>
        <v>May</v>
      </c>
      <c r="Y2935" t="str">
        <f t="shared" si="505"/>
        <v>2016</v>
      </c>
    </row>
    <row r="2936" spans="1:25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495"/>
        <v>108</v>
      </c>
      <c r="P2936" s="8">
        <f t="shared" si="496"/>
        <v>72.972972972972968</v>
      </c>
      <c r="Q2936" t="str">
        <f t="shared" si="497"/>
        <v>theater</v>
      </c>
      <c r="R2936" t="str">
        <f t="shared" si="498"/>
        <v>musical</v>
      </c>
      <c r="S2936">
        <f t="shared" si="499"/>
        <v>15</v>
      </c>
      <c r="T2936">
        <f t="shared" si="500"/>
        <v>8</v>
      </c>
      <c r="U2936">
        <f t="shared" si="501"/>
        <v>7</v>
      </c>
      <c r="V2936" s="12">
        <f t="shared" si="502"/>
        <v>41775.636157407411</v>
      </c>
      <c r="W2936" s="12">
        <f t="shared" si="503"/>
        <v>41805.636157407411</v>
      </c>
      <c r="X2936" s="17" t="str">
        <f t="shared" si="504"/>
        <v>May</v>
      </c>
      <c r="Y2936" t="str">
        <f t="shared" si="505"/>
        <v>2014</v>
      </c>
    </row>
    <row r="2937" spans="1:25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495"/>
        <v>100.88571428571429</v>
      </c>
      <c r="P2937" s="8">
        <f t="shared" si="496"/>
        <v>90.538461538461533</v>
      </c>
      <c r="Q2937" t="str">
        <f t="shared" si="497"/>
        <v>theater</v>
      </c>
      <c r="R2937" t="str">
        <f t="shared" si="498"/>
        <v>musical</v>
      </c>
      <c r="S2937">
        <f t="shared" si="499"/>
        <v>15</v>
      </c>
      <c r="T2937">
        <f t="shared" si="500"/>
        <v>8</v>
      </c>
      <c r="U2937">
        <f t="shared" si="501"/>
        <v>7</v>
      </c>
      <c r="V2937" s="12">
        <f t="shared" si="502"/>
        <v>42553.583425925928</v>
      </c>
      <c r="W2937" s="12">
        <f t="shared" si="503"/>
        <v>42611.708333333328</v>
      </c>
      <c r="X2937" s="17" t="str">
        <f t="shared" si="504"/>
        <v>July</v>
      </c>
      <c r="Y2937" t="str">
        <f t="shared" si="505"/>
        <v>2016</v>
      </c>
    </row>
    <row r="2938" spans="1:25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495"/>
        <v>128</v>
      </c>
      <c r="P2938" s="8">
        <f t="shared" si="496"/>
        <v>37.647058823529413</v>
      </c>
      <c r="Q2938" t="str">
        <f t="shared" si="497"/>
        <v>theater</v>
      </c>
      <c r="R2938" t="str">
        <f t="shared" si="498"/>
        <v>musical</v>
      </c>
      <c r="S2938">
        <f t="shared" si="499"/>
        <v>15</v>
      </c>
      <c r="T2938">
        <f t="shared" si="500"/>
        <v>8</v>
      </c>
      <c r="U2938">
        <f t="shared" si="501"/>
        <v>7</v>
      </c>
      <c r="V2938" s="12">
        <f t="shared" si="502"/>
        <v>41912.650729166664</v>
      </c>
      <c r="W2938" s="12">
        <f t="shared" si="503"/>
        <v>41925.207638888889</v>
      </c>
      <c r="X2938" s="17" t="str">
        <f t="shared" si="504"/>
        <v>September</v>
      </c>
      <c r="Y2938" t="str">
        <f t="shared" si="505"/>
        <v>2014</v>
      </c>
    </row>
    <row r="2939" spans="1:25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495"/>
        <v>133.33333333333331</v>
      </c>
      <c r="P2939" s="8">
        <f t="shared" si="496"/>
        <v>36.363636363636367</v>
      </c>
      <c r="Q2939" t="str">
        <f t="shared" si="497"/>
        <v>theater</v>
      </c>
      <c r="R2939" t="str">
        <f t="shared" si="498"/>
        <v>musical</v>
      </c>
      <c r="S2939">
        <f t="shared" si="499"/>
        <v>15</v>
      </c>
      <c r="T2939">
        <f t="shared" si="500"/>
        <v>8</v>
      </c>
      <c r="U2939">
        <f t="shared" si="501"/>
        <v>7</v>
      </c>
      <c r="V2939" s="12">
        <f t="shared" si="502"/>
        <v>41803.457326388889</v>
      </c>
      <c r="W2939" s="12">
        <f t="shared" si="503"/>
        <v>41833.457326388889</v>
      </c>
      <c r="X2939" s="17" t="str">
        <f t="shared" si="504"/>
        <v>June</v>
      </c>
      <c r="Y2939" t="str">
        <f t="shared" si="505"/>
        <v>2014</v>
      </c>
    </row>
    <row r="2940" spans="1:25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495"/>
        <v>101.375</v>
      </c>
      <c r="P2940" s="8">
        <f t="shared" si="496"/>
        <v>126.71875</v>
      </c>
      <c r="Q2940" t="str">
        <f t="shared" si="497"/>
        <v>theater</v>
      </c>
      <c r="R2940" t="str">
        <f t="shared" si="498"/>
        <v>musical</v>
      </c>
      <c r="S2940">
        <f t="shared" si="499"/>
        <v>15</v>
      </c>
      <c r="T2940">
        <f t="shared" si="500"/>
        <v>8</v>
      </c>
      <c r="U2940">
        <f t="shared" si="501"/>
        <v>7</v>
      </c>
      <c r="V2940" s="12">
        <f t="shared" si="502"/>
        <v>42004.703865740739</v>
      </c>
      <c r="W2940" s="12">
        <f t="shared" si="503"/>
        <v>42034.703865740739</v>
      </c>
      <c r="X2940" s="17" t="str">
        <f t="shared" si="504"/>
        <v>December</v>
      </c>
      <c r="Y2940" t="str">
        <f t="shared" si="505"/>
        <v>2014</v>
      </c>
    </row>
    <row r="2941" spans="1:25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495"/>
        <v>102.875</v>
      </c>
      <c r="P2941" s="8">
        <f t="shared" si="496"/>
        <v>329.2</v>
      </c>
      <c r="Q2941" t="str">
        <f t="shared" si="497"/>
        <v>theater</v>
      </c>
      <c r="R2941" t="str">
        <f t="shared" si="498"/>
        <v>musical</v>
      </c>
      <c r="S2941">
        <f t="shared" si="499"/>
        <v>15</v>
      </c>
      <c r="T2941">
        <f t="shared" si="500"/>
        <v>8</v>
      </c>
      <c r="U2941">
        <f t="shared" si="501"/>
        <v>7</v>
      </c>
      <c r="V2941" s="12">
        <f t="shared" si="502"/>
        <v>41845.809166666666</v>
      </c>
      <c r="W2941" s="12">
        <f t="shared" si="503"/>
        <v>41879.041666666664</v>
      </c>
      <c r="X2941" s="17" t="str">
        <f t="shared" si="504"/>
        <v>July</v>
      </c>
      <c r="Y2941" t="str">
        <f t="shared" si="505"/>
        <v>2014</v>
      </c>
    </row>
    <row r="2942" spans="1:25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495"/>
        <v>107.24000000000001</v>
      </c>
      <c r="P2942" s="8">
        <f t="shared" si="496"/>
        <v>81.242424242424249</v>
      </c>
      <c r="Q2942" t="str">
        <f t="shared" si="497"/>
        <v>theater</v>
      </c>
      <c r="R2942" t="str">
        <f t="shared" si="498"/>
        <v>musical</v>
      </c>
      <c r="S2942">
        <f t="shared" si="499"/>
        <v>15</v>
      </c>
      <c r="T2942">
        <f t="shared" si="500"/>
        <v>8</v>
      </c>
      <c r="U2942">
        <f t="shared" si="501"/>
        <v>7</v>
      </c>
      <c r="V2942" s="12">
        <f t="shared" si="502"/>
        <v>41982.773356481484</v>
      </c>
      <c r="W2942" s="12">
        <f t="shared" si="503"/>
        <v>42022.773356481484</v>
      </c>
      <c r="X2942" s="17" t="str">
        <f t="shared" si="504"/>
        <v>December</v>
      </c>
      <c r="Y2942" t="str">
        <f t="shared" si="505"/>
        <v>2014</v>
      </c>
    </row>
    <row r="2943" spans="1:25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495"/>
        <v>4.0000000000000001E-3</v>
      </c>
      <c r="P2943" s="8">
        <f t="shared" si="496"/>
        <v>1</v>
      </c>
      <c r="Q2943" t="str">
        <f t="shared" si="497"/>
        <v>theater</v>
      </c>
      <c r="R2943" t="str">
        <f t="shared" si="498"/>
        <v>spaces</v>
      </c>
      <c r="S2943">
        <f t="shared" si="499"/>
        <v>14</v>
      </c>
      <c r="T2943">
        <f t="shared" si="500"/>
        <v>8</v>
      </c>
      <c r="U2943">
        <f t="shared" si="501"/>
        <v>6</v>
      </c>
      <c r="V2943" s="12">
        <f t="shared" si="502"/>
        <v>42034.960127314815</v>
      </c>
      <c r="W2943" s="12">
        <f t="shared" si="503"/>
        <v>42064.960127314815</v>
      </c>
      <c r="X2943" s="17" t="str">
        <f t="shared" si="504"/>
        <v>January</v>
      </c>
      <c r="Y2943" t="str">
        <f t="shared" si="505"/>
        <v>2015</v>
      </c>
    </row>
    <row r="2944" spans="1:25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495"/>
        <v>20.424999999999997</v>
      </c>
      <c r="P2944" s="8">
        <f t="shared" si="496"/>
        <v>202.22772277227722</v>
      </c>
      <c r="Q2944" t="str">
        <f t="shared" si="497"/>
        <v>theater</v>
      </c>
      <c r="R2944" t="str">
        <f t="shared" si="498"/>
        <v>spaces</v>
      </c>
      <c r="S2944">
        <f t="shared" si="499"/>
        <v>14</v>
      </c>
      <c r="T2944">
        <f t="shared" si="500"/>
        <v>8</v>
      </c>
      <c r="U2944">
        <f t="shared" si="501"/>
        <v>6</v>
      </c>
      <c r="V2944" s="12">
        <f t="shared" si="502"/>
        <v>42334.803923611107</v>
      </c>
      <c r="W2944" s="12">
        <f t="shared" si="503"/>
        <v>42354.845833333333</v>
      </c>
      <c r="X2944" s="17" t="str">
        <f t="shared" si="504"/>
        <v>November</v>
      </c>
      <c r="Y2944" t="str">
        <f t="shared" si="505"/>
        <v>2015</v>
      </c>
    </row>
    <row r="2945" spans="1:25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495"/>
        <v>0</v>
      </c>
      <c r="P2945" s="8" t="e">
        <f t="shared" si="496"/>
        <v>#DIV/0!</v>
      </c>
      <c r="Q2945" t="str">
        <f t="shared" si="497"/>
        <v>theater</v>
      </c>
      <c r="R2945" t="str">
        <f t="shared" si="498"/>
        <v>spaces</v>
      </c>
      <c r="S2945">
        <f t="shared" si="499"/>
        <v>14</v>
      </c>
      <c r="T2945">
        <f t="shared" si="500"/>
        <v>8</v>
      </c>
      <c r="U2945">
        <f t="shared" si="501"/>
        <v>6</v>
      </c>
      <c r="V2945" s="12">
        <f t="shared" si="502"/>
        <v>42077.129398148143</v>
      </c>
      <c r="W2945" s="12">
        <f t="shared" si="503"/>
        <v>42107.129398148143</v>
      </c>
      <c r="X2945" s="17" t="str">
        <f t="shared" si="504"/>
        <v>March</v>
      </c>
      <c r="Y2945" t="str">
        <f t="shared" si="505"/>
        <v>2015</v>
      </c>
    </row>
    <row r="2946" spans="1:25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506">E2946/D2946*100</f>
        <v>1</v>
      </c>
      <c r="P2946" s="8">
        <f t="shared" ref="P2946:P3009" si="507">E2946/L2946</f>
        <v>100</v>
      </c>
      <c r="Q2946" t="str">
        <f t="shared" ref="Q2946:Q3009" si="508">LEFT(N2946,T2946-1)</f>
        <v>theater</v>
      </c>
      <c r="R2946" t="str">
        <f t="shared" ref="R2946:R3009" si="509">RIGHT(N2946,U2946)</f>
        <v>spaces</v>
      </c>
      <c r="S2946">
        <f t="shared" ref="S2946:S3009" si="510">LEN(N2946)</f>
        <v>14</v>
      </c>
      <c r="T2946">
        <f t="shared" ref="T2946:T3009" si="511">FIND("/",N2946)</f>
        <v>8</v>
      </c>
      <c r="U2946">
        <f t="shared" ref="U2946:U3009" si="512">S2946-T2946</f>
        <v>6</v>
      </c>
      <c r="V2946" s="12">
        <f t="shared" ref="V2946:V3009" si="513">(((J2946/60)/60)/24)+DATE(1970,1,1)</f>
        <v>42132.9143287037</v>
      </c>
      <c r="W2946" s="12">
        <f t="shared" ref="W2946:W3009" si="514">(((I2946/60)/60)/24)+DATE(1970,1,1)</f>
        <v>42162.9143287037</v>
      </c>
      <c r="X2946" s="17" t="str">
        <f t="shared" ref="X2946:X3009" si="515">TEXT(V2946,"mmmm")</f>
        <v>May</v>
      </c>
      <c r="Y2946" t="str">
        <f t="shared" ref="Y2946:Y3009" si="516">TEXT(V2946,"yyyy")</f>
        <v>2015</v>
      </c>
    </row>
    <row r="2947" spans="1:25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506"/>
        <v>0</v>
      </c>
      <c r="P2947" s="8" t="e">
        <f t="shared" si="507"/>
        <v>#DIV/0!</v>
      </c>
      <c r="Q2947" t="str">
        <f t="shared" si="508"/>
        <v>theater</v>
      </c>
      <c r="R2947" t="str">
        <f t="shared" si="509"/>
        <v>spaces</v>
      </c>
      <c r="S2947">
        <f t="shared" si="510"/>
        <v>14</v>
      </c>
      <c r="T2947">
        <f t="shared" si="511"/>
        <v>8</v>
      </c>
      <c r="U2947">
        <f t="shared" si="512"/>
        <v>6</v>
      </c>
      <c r="V2947" s="12">
        <f t="shared" si="513"/>
        <v>42118.139583333337</v>
      </c>
      <c r="W2947" s="12">
        <f t="shared" si="514"/>
        <v>42148.139583333337</v>
      </c>
      <c r="X2947" s="17" t="str">
        <f t="shared" si="515"/>
        <v>April</v>
      </c>
      <c r="Y2947" t="str">
        <f t="shared" si="516"/>
        <v>2015</v>
      </c>
    </row>
    <row r="2948" spans="1:25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506"/>
        <v>0.1</v>
      </c>
      <c r="P2948" s="8">
        <f t="shared" si="507"/>
        <v>1</v>
      </c>
      <c r="Q2948" t="str">
        <f t="shared" si="508"/>
        <v>theater</v>
      </c>
      <c r="R2948" t="str">
        <f t="shared" si="509"/>
        <v>spaces</v>
      </c>
      <c r="S2948">
        <f t="shared" si="510"/>
        <v>14</v>
      </c>
      <c r="T2948">
        <f t="shared" si="511"/>
        <v>8</v>
      </c>
      <c r="U2948">
        <f t="shared" si="512"/>
        <v>6</v>
      </c>
      <c r="V2948" s="12">
        <f t="shared" si="513"/>
        <v>42567.531157407408</v>
      </c>
      <c r="W2948" s="12">
        <f t="shared" si="514"/>
        <v>42597.531157407408</v>
      </c>
      <c r="X2948" s="17" t="str">
        <f t="shared" si="515"/>
        <v>July</v>
      </c>
      <c r="Y2948" t="str">
        <f t="shared" si="516"/>
        <v>2016</v>
      </c>
    </row>
    <row r="2949" spans="1:25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506"/>
        <v>4.2880000000000003</v>
      </c>
      <c r="P2949" s="8">
        <f t="shared" si="507"/>
        <v>82.461538461538467</v>
      </c>
      <c r="Q2949" t="str">
        <f t="shared" si="508"/>
        <v>theater</v>
      </c>
      <c r="R2949" t="str">
        <f t="shared" si="509"/>
        <v>spaces</v>
      </c>
      <c r="S2949">
        <f t="shared" si="510"/>
        <v>14</v>
      </c>
      <c r="T2949">
        <f t="shared" si="511"/>
        <v>8</v>
      </c>
      <c r="U2949">
        <f t="shared" si="512"/>
        <v>6</v>
      </c>
      <c r="V2949" s="12">
        <f t="shared" si="513"/>
        <v>42649.562118055561</v>
      </c>
      <c r="W2949" s="12">
        <f t="shared" si="514"/>
        <v>42698.715972222228</v>
      </c>
      <c r="X2949" s="17" t="str">
        <f t="shared" si="515"/>
        <v>October</v>
      </c>
      <c r="Y2949" t="str">
        <f t="shared" si="516"/>
        <v>2016</v>
      </c>
    </row>
    <row r="2950" spans="1:25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506"/>
        <v>4.8000000000000004E-3</v>
      </c>
      <c r="P2950" s="8">
        <f t="shared" si="507"/>
        <v>2.6666666666666665</v>
      </c>
      <c r="Q2950" t="str">
        <f t="shared" si="508"/>
        <v>theater</v>
      </c>
      <c r="R2950" t="str">
        <f t="shared" si="509"/>
        <v>spaces</v>
      </c>
      <c r="S2950">
        <f t="shared" si="510"/>
        <v>14</v>
      </c>
      <c r="T2950">
        <f t="shared" si="511"/>
        <v>8</v>
      </c>
      <c r="U2950">
        <f t="shared" si="512"/>
        <v>6</v>
      </c>
      <c r="V2950" s="12">
        <f t="shared" si="513"/>
        <v>42097.649224537032</v>
      </c>
      <c r="W2950" s="12">
        <f t="shared" si="514"/>
        <v>42157.649224537032</v>
      </c>
      <c r="X2950" s="17" t="str">
        <f t="shared" si="515"/>
        <v>April</v>
      </c>
      <c r="Y2950" t="str">
        <f t="shared" si="516"/>
        <v>2015</v>
      </c>
    </row>
    <row r="2951" spans="1:25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506"/>
        <v>2.5</v>
      </c>
      <c r="P2951" s="8">
        <f t="shared" si="507"/>
        <v>12.5</v>
      </c>
      <c r="Q2951" t="str">
        <f t="shared" si="508"/>
        <v>theater</v>
      </c>
      <c r="R2951" t="str">
        <f t="shared" si="509"/>
        <v>spaces</v>
      </c>
      <c r="S2951">
        <f t="shared" si="510"/>
        <v>14</v>
      </c>
      <c r="T2951">
        <f t="shared" si="511"/>
        <v>8</v>
      </c>
      <c r="U2951">
        <f t="shared" si="512"/>
        <v>6</v>
      </c>
      <c r="V2951" s="12">
        <f t="shared" si="513"/>
        <v>42297.823113425926</v>
      </c>
      <c r="W2951" s="12">
        <f t="shared" si="514"/>
        <v>42327.864780092597</v>
      </c>
      <c r="X2951" s="17" t="str">
        <f t="shared" si="515"/>
        <v>October</v>
      </c>
      <c r="Y2951" t="str">
        <f t="shared" si="516"/>
        <v>2015</v>
      </c>
    </row>
    <row r="2952" spans="1:25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506"/>
        <v>0</v>
      </c>
      <c r="P2952" s="8" t="e">
        <f t="shared" si="507"/>
        <v>#DIV/0!</v>
      </c>
      <c r="Q2952" t="str">
        <f t="shared" si="508"/>
        <v>theater</v>
      </c>
      <c r="R2952" t="str">
        <f t="shared" si="509"/>
        <v>spaces</v>
      </c>
      <c r="S2952">
        <f t="shared" si="510"/>
        <v>14</v>
      </c>
      <c r="T2952">
        <f t="shared" si="511"/>
        <v>8</v>
      </c>
      <c r="U2952">
        <f t="shared" si="512"/>
        <v>6</v>
      </c>
      <c r="V2952" s="12">
        <f t="shared" si="513"/>
        <v>42362.36518518519</v>
      </c>
      <c r="W2952" s="12">
        <f t="shared" si="514"/>
        <v>42392.36518518519</v>
      </c>
      <c r="X2952" s="17" t="str">
        <f t="shared" si="515"/>
        <v>December</v>
      </c>
      <c r="Y2952" t="str">
        <f t="shared" si="516"/>
        <v>2015</v>
      </c>
    </row>
    <row r="2953" spans="1:25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506"/>
        <v>2.1919999999999997</v>
      </c>
      <c r="P2953" s="8">
        <f t="shared" si="507"/>
        <v>18.896551724137932</v>
      </c>
      <c r="Q2953" t="str">
        <f t="shared" si="508"/>
        <v>theater</v>
      </c>
      <c r="R2953" t="str">
        <f t="shared" si="509"/>
        <v>spaces</v>
      </c>
      <c r="S2953">
        <f t="shared" si="510"/>
        <v>14</v>
      </c>
      <c r="T2953">
        <f t="shared" si="511"/>
        <v>8</v>
      </c>
      <c r="U2953">
        <f t="shared" si="512"/>
        <v>6</v>
      </c>
      <c r="V2953" s="12">
        <f t="shared" si="513"/>
        <v>41872.802928240737</v>
      </c>
      <c r="W2953" s="12">
        <f t="shared" si="514"/>
        <v>41917.802928240737</v>
      </c>
      <c r="X2953" s="17" t="str">
        <f t="shared" si="515"/>
        <v>August</v>
      </c>
      <c r="Y2953" t="str">
        <f t="shared" si="516"/>
        <v>2014</v>
      </c>
    </row>
    <row r="2954" spans="1:25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506"/>
        <v>8.0250000000000004</v>
      </c>
      <c r="P2954" s="8">
        <f t="shared" si="507"/>
        <v>200.625</v>
      </c>
      <c r="Q2954" t="str">
        <f t="shared" si="508"/>
        <v>theater</v>
      </c>
      <c r="R2954" t="str">
        <f t="shared" si="509"/>
        <v>spaces</v>
      </c>
      <c r="S2954">
        <f t="shared" si="510"/>
        <v>14</v>
      </c>
      <c r="T2954">
        <f t="shared" si="511"/>
        <v>8</v>
      </c>
      <c r="U2954">
        <f t="shared" si="512"/>
        <v>6</v>
      </c>
      <c r="V2954" s="12">
        <f t="shared" si="513"/>
        <v>42628.690266203703</v>
      </c>
      <c r="W2954" s="12">
        <f t="shared" si="514"/>
        <v>42660.166666666672</v>
      </c>
      <c r="X2954" s="17" t="str">
        <f t="shared" si="515"/>
        <v>September</v>
      </c>
      <c r="Y2954" t="str">
        <f t="shared" si="516"/>
        <v>2016</v>
      </c>
    </row>
    <row r="2955" spans="1:25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506"/>
        <v>0.15125</v>
      </c>
      <c r="P2955" s="8">
        <f t="shared" si="507"/>
        <v>201.66666666666666</v>
      </c>
      <c r="Q2955" t="str">
        <f t="shared" si="508"/>
        <v>theater</v>
      </c>
      <c r="R2955" t="str">
        <f t="shared" si="509"/>
        <v>spaces</v>
      </c>
      <c r="S2955">
        <f t="shared" si="510"/>
        <v>14</v>
      </c>
      <c r="T2955">
        <f t="shared" si="511"/>
        <v>8</v>
      </c>
      <c r="U2955">
        <f t="shared" si="512"/>
        <v>6</v>
      </c>
      <c r="V2955" s="12">
        <f t="shared" si="513"/>
        <v>42255.791909722218</v>
      </c>
      <c r="W2955" s="12">
        <f t="shared" si="514"/>
        <v>42285.791909722218</v>
      </c>
      <c r="X2955" s="17" t="str">
        <f t="shared" si="515"/>
        <v>September</v>
      </c>
      <c r="Y2955" t="str">
        <f t="shared" si="516"/>
        <v>2015</v>
      </c>
    </row>
    <row r="2956" spans="1:25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506"/>
        <v>0</v>
      </c>
      <c r="P2956" s="8" t="e">
        <f t="shared" si="507"/>
        <v>#DIV/0!</v>
      </c>
      <c r="Q2956" t="str">
        <f t="shared" si="508"/>
        <v>theater</v>
      </c>
      <c r="R2956" t="str">
        <f t="shared" si="509"/>
        <v>spaces</v>
      </c>
      <c r="S2956">
        <f t="shared" si="510"/>
        <v>14</v>
      </c>
      <c r="T2956">
        <f t="shared" si="511"/>
        <v>8</v>
      </c>
      <c r="U2956">
        <f t="shared" si="512"/>
        <v>6</v>
      </c>
      <c r="V2956" s="12">
        <f t="shared" si="513"/>
        <v>42790.583368055552</v>
      </c>
      <c r="W2956" s="12">
        <f t="shared" si="514"/>
        <v>42810.541701388895</v>
      </c>
      <c r="X2956" s="17" t="str">
        <f t="shared" si="515"/>
        <v>February</v>
      </c>
      <c r="Y2956" t="str">
        <f t="shared" si="516"/>
        <v>2017</v>
      </c>
    </row>
    <row r="2957" spans="1:25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506"/>
        <v>59.583333333333336</v>
      </c>
      <c r="P2957" s="8">
        <f t="shared" si="507"/>
        <v>65</v>
      </c>
      <c r="Q2957" t="str">
        <f t="shared" si="508"/>
        <v>theater</v>
      </c>
      <c r="R2957" t="str">
        <f t="shared" si="509"/>
        <v>spaces</v>
      </c>
      <c r="S2957">
        <f t="shared" si="510"/>
        <v>14</v>
      </c>
      <c r="T2957">
        <f t="shared" si="511"/>
        <v>8</v>
      </c>
      <c r="U2957">
        <f t="shared" si="512"/>
        <v>6</v>
      </c>
      <c r="V2957" s="12">
        <f t="shared" si="513"/>
        <v>42141.741307870368</v>
      </c>
      <c r="W2957" s="12">
        <f t="shared" si="514"/>
        <v>42171.741307870368</v>
      </c>
      <c r="X2957" s="17" t="str">
        <f t="shared" si="515"/>
        <v>May</v>
      </c>
      <c r="Y2957" t="str">
        <f t="shared" si="516"/>
        <v>2015</v>
      </c>
    </row>
    <row r="2958" spans="1:25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506"/>
        <v>16.734177215189874</v>
      </c>
      <c r="P2958" s="8">
        <f t="shared" si="507"/>
        <v>66.099999999999994</v>
      </c>
      <c r="Q2958" t="str">
        <f t="shared" si="508"/>
        <v>theater</v>
      </c>
      <c r="R2958" t="str">
        <f t="shared" si="509"/>
        <v>spaces</v>
      </c>
      <c r="S2958">
        <f t="shared" si="510"/>
        <v>14</v>
      </c>
      <c r="T2958">
        <f t="shared" si="511"/>
        <v>8</v>
      </c>
      <c r="U2958">
        <f t="shared" si="512"/>
        <v>6</v>
      </c>
      <c r="V2958" s="12">
        <f t="shared" si="513"/>
        <v>42464.958912037036</v>
      </c>
      <c r="W2958" s="12">
        <f t="shared" si="514"/>
        <v>42494.958912037036</v>
      </c>
      <c r="X2958" s="17" t="str">
        <f t="shared" si="515"/>
        <v>April</v>
      </c>
      <c r="Y2958" t="str">
        <f t="shared" si="516"/>
        <v>2016</v>
      </c>
    </row>
    <row r="2959" spans="1:25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506"/>
        <v>1.8666666666666669</v>
      </c>
      <c r="P2959" s="8">
        <f t="shared" si="507"/>
        <v>93.333333333333329</v>
      </c>
      <c r="Q2959" t="str">
        <f t="shared" si="508"/>
        <v>theater</v>
      </c>
      <c r="R2959" t="str">
        <f t="shared" si="509"/>
        <v>spaces</v>
      </c>
      <c r="S2959">
        <f t="shared" si="510"/>
        <v>14</v>
      </c>
      <c r="T2959">
        <f t="shared" si="511"/>
        <v>8</v>
      </c>
      <c r="U2959">
        <f t="shared" si="512"/>
        <v>6</v>
      </c>
      <c r="V2959" s="12">
        <f t="shared" si="513"/>
        <v>42031.011249999996</v>
      </c>
      <c r="W2959" s="12">
        <f t="shared" si="514"/>
        <v>42090.969583333332</v>
      </c>
      <c r="X2959" s="17" t="str">
        <f t="shared" si="515"/>
        <v>January</v>
      </c>
      <c r="Y2959" t="str">
        <f t="shared" si="516"/>
        <v>2015</v>
      </c>
    </row>
    <row r="2960" spans="1:25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506"/>
        <v>0</v>
      </c>
      <c r="P2960" s="8" t="e">
        <f t="shared" si="507"/>
        <v>#DIV/0!</v>
      </c>
      <c r="Q2960" t="str">
        <f t="shared" si="508"/>
        <v>theater</v>
      </c>
      <c r="R2960" t="str">
        <f t="shared" si="509"/>
        <v>spaces</v>
      </c>
      <c r="S2960">
        <f t="shared" si="510"/>
        <v>14</v>
      </c>
      <c r="T2960">
        <f t="shared" si="511"/>
        <v>8</v>
      </c>
      <c r="U2960">
        <f t="shared" si="512"/>
        <v>6</v>
      </c>
      <c r="V2960" s="12">
        <f t="shared" si="513"/>
        <v>42438.779131944444</v>
      </c>
      <c r="W2960" s="12">
        <f t="shared" si="514"/>
        <v>42498.73746527778</v>
      </c>
      <c r="X2960" s="17" t="str">
        <f t="shared" si="515"/>
        <v>March</v>
      </c>
      <c r="Y2960" t="str">
        <f t="shared" si="516"/>
        <v>2016</v>
      </c>
    </row>
    <row r="2961" spans="1:25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506"/>
        <v>0</v>
      </c>
      <c r="P2961" s="8" t="e">
        <f t="shared" si="507"/>
        <v>#DIV/0!</v>
      </c>
      <c r="Q2961" t="str">
        <f t="shared" si="508"/>
        <v>theater</v>
      </c>
      <c r="R2961" t="str">
        <f t="shared" si="509"/>
        <v>spaces</v>
      </c>
      <c r="S2961">
        <f t="shared" si="510"/>
        <v>14</v>
      </c>
      <c r="T2961">
        <f t="shared" si="511"/>
        <v>8</v>
      </c>
      <c r="U2961">
        <f t="shared" si="512"/>
        <v>6</v>
      </c>
      <c r="V2961" s="12">
        <f t="shared" si="513"/>
        <v>42498.008391203708</v>
      </c>
      <c r="W2961" s="12">
        <f t="shared" si="514"/>
        <v>42528.008391203708</v>
      </c>
      <c r="X2961" s="17" t="str">
        <f t="shared" si="515"/>
        <v>May</v>
      </c>
      <c r="Y2961" t="str">
        <f t="shared" si="516"/>
        <v>2016</v>
      </c>
    </row>
    <row r="2962" spans="1:25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506"/>
        <v>0</v>
      </c>
      <c r="P2962" s="8" t="e">
        <f t="shared" si="507"/>
        <v>#DIV/0!</v>
      </c>
      <c r="Q2962" t="str">
        <f t="shared" si="508"/>
        <v>theater</v>
      </c>
      <c r="R2962" t="str">
        <f t="shared" si="509"/>
        <v>spaces</v>
      </c>
      <c r="S2962">
        <f t="shared" si="510"/>
        <v>14</v>
      </c>
      <c r="T2962">
        <f t="shared" si="511"/>
        <v>8</v>
      </c>
      <c r="U2962">
        <f t="shared" si="512"/>
        <v>6</v>
      </c>
      <c r="V2962" s="12">
        <f t="shared" si="513"/>
        <v>41863.757210648146</v>
      </c>
      <c r="W2962" s="12">
        <f t="shared" si="514"/>
        <v>41893.757210648146</v>
      </c>
      <c r="X2962" s="17" t="str">
        <f t="shared" si="515"/>
        <v>August</v>
      </c>
      <c r="Y2962" t="str">
        <f t="shared" si="516"/>
        <v>2014</v>
      </c>
    </row>
    <row r="2963" spans="1:25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506"/>
        <v>109.62</v>
      </c>
      <c r="P2963" s="8">
        <f t="shared" si="507"/>
        <v>50.75</v>
      </c>
      <c r="Q2963" t="str">
        <f t="shared" si="508"/>
        <v>theater</v>
      </c>
      <c r="R2963" t="str">
        <f t="shared" si="509"/>
        <v>plays</v>
      </c>
      <c r="S2963">
        <f t="shared" si="510"/>
        <v>13</v>
      </c>
      <c r="T2963">
        <f t="shared" si="511"/>
        <v>8</v>
      </c>
      <c r="U2963">
        <f t="shared" si="512"/>
        <v>5</v>
      </c>
      <c r="V2963" s="12">
        <f t="shared" si="513"/>
        <v>42061.212488425925</v>
      </c>
      <c r="W2963" s="12">
        <f t="shared" si="514"/>
        <v>42089.166666666672</v>
      </c>
      <c r="X2963" s="17" t="str">
        <f t="shared" si="515"/>
        <v>February</v>
      </c>
      <c r="Y2963" t="str">
        <f t="shared" si="516"/>
        <v>2015</v>
      </c>
    </row>
    <row r="2964" spans="1:25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506"/>
        <v>121.8</v>
      </c>
      <c r="P2964" s="8">
        <f t="shared" si="507"/>
        <v>60.9</v>
      </c>
      <c r="Q2964" t="str">
        <f t="shared" si="508"/>
        <v>theater</v>
      </c>
      <c r="R2964" t="str">
        <f t="shared" si="509"/>
        <v>plays</v>
      </c>
      <c r="S2964">
        <f t="shared" si="510"/>
        <v>13</v>
      </c>
      <c r="T2964">
        <f t="shared" si="511"/>
        <v>8</v>
      </c>
      <c r="U2964">
        <f t="shared" si="512"/>
        <v>5</v>
      </c>
      <c r="V2964" s="12">
        <f t="shared" si="513"/>
        <v>42036.24428240741</v>
      </c>
      <c r="W2964" s="12">
        <f t="shared" si="514"/>
        <v>42064.290972222225</v>
      </c>
      <c r="X2964" s="17" t="str">
        <f t="shared" si="515"/>
        <v>February</v>
      </c>
      <c r="Y2964" t="str">
        <f t="shared" si="516"/>
        <v>2015</v>
      </c>
    </row>
    <row r="2965" spans="1:25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506"/>
        <v>106.85</v>
      </c>
      <c r="P2965" s="8">
        <f t="shared" si="507"/>
        <v>109.03061224489795</v>
      </c>
      <c r="Q2965" t="str">
        <f t="shared" si="508"/>
        <v>theater</v>
      </c>
      <c r="R2965" t="str">
        <f t="shared" si="509"/>
        <v>plays</v>
      </c>
      <c r="S2965">
        <f t="shared" si="510"/>
        <v>13</v>
      </c>
      <c r="T2965">
        <f t="shared" si="511"/>
        <v>8</v>
      </c>
      <c r="U2965">
        <f t="shared" si="512"/>
        <v>5</v>
      </c>
      <c r="V2965" s="12">
        <f t="shared" si="513"/>
        <v>42157.470185185186</v>
      </c>
      <c r="W2965" s="12">
        <f t="shared" si="514"/>
        <v>42187.470185185186</v>
      </c>
      <c r="X2965" s="17" t="str">
        <f t="shared" si="515"/>
        <v>June</v>
      </c>
      <c r="Y2965" t="str">
        <f t="shared" si="516"/>
        <v>2015</v>
      </c>
    </row>
    <row r="2966" spans="1:25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506"/>
        <v>100.71379999999999</v>
      </c>
      <c r="P2966" s="8">
        <f t="shared" si="507"/>
        <v>25.692295918367346</v>
      </c>
      <c r="Q2966" t="str">
        <f t="shared" si="508"/>
        <v>theater</v>
      </c>
      <c r="R2966" t="str">
        <f t="shared" si="509"/>
        <v>plays</v>
      </c>
      <c r="S2966">
        <f t="shared" si="510"/>
        <v>13</v>
      </c>
      <c r="T2966">
        <f t="shared" si="511"/>
        <v>8</v>
      </c>
      <c r="U2966">
        <f t="shared" si="512"/>
        <v>5</v>
      </c>
      <c r="V2966" s="12">
        <f t="shared" si="513"/>
        <v>41827.909942129627</v>
      </c>
      <c r="W2966" s="12">
        <f t="shared" si="514"/>
        <v>41857.897222222222</v>
      </c>
      <c r="X2966" s="17" t="str">
        <f t="shared" si="515"/>
        <v>July</v>
      </c>
      <c r="Y2966" t="str">
        <f t="shared" si="516"/>
        <v>2014</v>
      </c>
    </row>
    <row r="2967" spans="1:25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506"/>
        <v>109.00000000000001</v>
      </c>
      <c r="P2967" s="8">
        <f t="shared" si="507"/>
        <v>41.92307692307692</v>
      </c>
      <c r="Q2967" t="str">
        <f t="shared" si="508"/>
        <v>theater</v>
      </c>
      <c r="R2967" t="str">
        <f t="shared" si="509"/>
        <v>plays</v>
      </c>
      <c r="S2967">
        <f t="shared" si="510"/>
        <v>13</v>
      </c>
      <c r="T2967">
        <f t="shared" si="511"/>
        <v>8</v>
      </c>
      <c r="U2967">
        <f t="shared" si="512"/>
        <v>5</v>
      </c>
      <c r="V2967" s="12">
        <f t="shared" si="513"/>
        <v>42162.729548611111</v>
      </c>
      <c r="W2967" s="12">
        <f t="shared" si="514"/>
        <v>42192.729548611111</v>
      </c>
      <c r="X2967" s="17" t="str">
        <f t="shared" si="515"/>
        <v>June</v>
      </c>
      <c r="Y2967" t="str">
        <f t="shared" si="516"/>
        <v>2015</v>
      </c>
    </row>
    <row r="2968" spans="1:25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506"/>
        <v>113.63000000000001</v>
      </c>
      <c r="P2968" s="8">
        <f t="shared" si="507"/>
        <v>88.7734375</v>
      </c>
      <c r="Q2968" t="str">
        <f t="shared" si="508"/>
        <v>theater</v>
      </c>
      <c r="R2968" t="str">
        <f t="shared" si="509"/>
        <v>plays</v>
      </c>
      <c r="S2968">
        <f t="shared" si="510"/>
        <v>13</v>
      </c>
      <c r="T2968">
        <f t="shared" si="511"/>
        <v>8</v>
      </c>
      <c r="U2968">
        <f t="shared" si="512"/>
        <v>5</v>
      </c>
      <c r="V2968" s="12">
        <f t="shared" si="513"/>
        <v>42233.738564814819</v>
      </c>
      <c r="W2968" s="12">
        <f t="shared" si="514"/>
        <v>42263.738564814819</v>
      </c>
      <c r="X2968" s="17" t="str">
        <f t="shared" si="515"/>
        <v>August</v>
      </c>
      <c r="Y2968" t="str">
        <f t="shared" si="516"/>
        <v>2015</v>
      </c>
    </row>
    <row r="2969" spans="1:25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506"/>
        <v>113.92</v>
      </c>
      <c r="P2969" s="8">
        <f t="shared" si="507"/>
        <v>80.225352112676063</v>
      </c>
      <c r="Q2969" t="str">
        <f t="shared" si="508"/>
        <v>theater</v>
      </c>
      <c r="R2969" t="str">
        <f t="shared" si="509"/>
        <v>plays</v>
      </c>
      <c r="S2969">
        <f t="shared" si="510"/>
        <v>13</v>
      </c>
      <c r="T2969">
        <f t="shared" si="511"/>
        <v>8</v>
      </c>
      <c r="U2969">
        <f t="shared" si="512"/>
        <v>5</v>
      </c>
      <c r="V2969" s="12">
        <f t="shared" si="513"/>
        <v>42042.197824074072</v>
      </c>
      <c r="W2969" s="12">
        <f t="shared" si="514"/>
        <v>42072.156157407408</v>
      </c>
      <c r="X2969" s="17" t="str">
        <f t="shared" si="515"/>
        <v>February</v>
      </c>
      <c r="Y2969" t="str">
        <f t="shared" si="516"/>
        <v>2015</v>
      </c>
    </row>
    <row r="2970" spans="1:25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506"/>
        <v>106</v>
      </c>
      <c r="P2970" s="8">
        <f t="shared" si="507"/>
        <v>78.936170212765958</v>
      </c>
      <c r="Q2970" t="str">
        <f t="shared" si="508"/>
        <v>theater</v>
      </c>
      <c r="R2970" t="str">
        <f t="shared" si="509"/>
        <v>plays</v>
      </c>
      <c r="S2970">
        <f t="shared" si="510"/>
        <v>13</v>
      </c>
      <c r="T2970">
        <f t="shared" si="511"/>
        <v>8</v>
      </c>
      <c r="U2970">
        <f t="shared" si="512"/>
        <v>5</v>
      </c>
      <c r="V2970" s="12">
        <f t="shared" si="513"/>
        <v>42585.523842592593</v>
      </c>
      <c r="W2970" s="12">
        <f t="shared" si="514"/>
        <v>42599.165972222225</v>
      </c>
      <c r="X2970" s="17" t="str">
        <f t="shared" si="515"/>
        <v>August</v>
      </c>
      <c r="Y2970" t="str">
        <f t="shared" si="516"/>
        <v>2016</v>
      </c>
    </row>
    <row r="2971" spans="1:25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506"/>
        <v>162.5</v>
      </c>
      <c r="P2971" s="8">
        <f t="shared" si="507"/>
        <v>95.588235294117652</v>
      </c>
      <c r="Q2971" t="str">
        <f t="shared" si="508"/>
        <v>theater</v>
      </c>
      <c r="R2971" t="str">
        <f t="shared" si="509"/>
        <v>plays</v>
      </c>
      <c r="S2971">
        <f t="shared" si="510"/>
        <v>13</v>
      </c>
      <c r="T2971">
        <f t="shared" si="511"/>
        <v>8</v>
      </c>
      <c r="U2971">
        <f t="shared" si="512"/>
        <v>5</v>
      </c>
      <c r="V2971" s="12">
        <f t="shared" si="513"/>
        <v>42097.786493055552</v>
      </c>
      <c r="W2971" s="12">
        <f t="shared" si="514"/>
        <v>42127.952083333337</v>
      </c>
      <c r="X2971" s="17" t="str">
        <f t="shared" si="515"/>
        <v>April</v>
      </c>
      <c r="Y2971" t="str">
        <f t="shared" si="516"/>
        <v>2015</v>
      </c>
    </row>
    <row r="2972" spans="1:25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506"/>
        <v>106</v>
      </c>
      <c r="P2972" s="8">
        <f t="shared" si="507"/>
        <v>69.890109890109883</v>
      </c>
      <c r="Q2972" t="str">
        <f t="shared" si="508"/>
        <v>theater</v>
      </c>
      <c r="R2972" t="str">
        <f t="shared" si="509"/>
        <v>plays</v>
      </c>
      <c r="S2972">
        <f t="shared" si="510"/>
        <v>13</v>
      </c>
      <c r="T2972">
        <f t="shared" si="511"/>
        <v>8</v>
      </c>
      <c r="U2972">
        <f t="shared" si="512"/>
        <v>5</v>
      </c>
      <c r="V2972" s="12">
        <f t="shared" si="513"/>
        <v>41808.669571759259</v>
      </c>
      <c r="W2972" s="12">
        <f t="shared" si="514"/>
        <v>41838.669571759259</v>
      </c>
      <c r="X2972" s="17" t="str">
        <f t="shared" si="515"/>
        <v>June</v>
      </c>
      <c r="Y2972" t="str">
        <f t="shared" si="516"/>
        <v>2014</v>
      </c>
    </row>
    <row r="2973" spans="1:25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506"/>
        <v>100.15624999999999</v>
      </c>
      <c r="P2973" s="8">
        <f t="shared" si="507"/>
        <v>74.534883720930239</v>
      </c>
      <c r="Q2973" t="str">
        <f t="shared" si="508"/>
        <v>theater</v>
      </c>
      <c r="R2973" t="str">
        <f t="shared" si="509"/>
        <v>plays</v>
      </c>
      <c r="S2973">
        <f t="shared" si="510"/>
        <v>13</v>
      </c>
      <c r="T2973">
        <f t="shared" si="511"/>
        <v>8</v>
      </c>
      <c r="U2973">
        <f t="shared" si="512"/>
        <v>5</v>
      </c>
      <c r="V2973" s="12">
        <f t="shared" si="513"/>
        <v>41852.658310185187</v>
      </c>
      <c r="W2973" s="12">
        <f t="shared" si="514"/>
        <v>41882.658310185187</v>
      </c>
      <c r="X2973" s="17" t="str">
        <f t="shared" si="515"/>
        <v>August</v>
      </c>
      <c r="Y2973" t="str">
        <f t="shared" si="516"/>
        <v>2014</v>
      </c>
    </row>
    <row r="2974" spans="1:25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506"/>
        <v>105.35000000000001</v>
      </c>
      <c r="P2974" s="8">
        <f t="shared" si="507"/>
        <v>123.94117647058823</v>
      </c>
      <c r="Q2974" t="str">
        <f t="shared" si="508"/>
        <v>theater</v>
      </c>
      <c r="R2974" t="str">
        <f t="shared" si="509"/>
        <v>plays</v>
      </c>
      <c r="S2974">
        <f t="shared" si="510"/>
        <v>13</v>
      </c>
      <c r="T2974">
        <f t="shared" si="511"/>
        <v>8</v>
      </c>
      <c r="U2974">
        <f t="shared" si="512"/>
        <v>5</v>
      </c>
      <c r="V2974" s="12">
        <f t="shared" si="513"/>
        <v>42694.110185185185</v>
      </c>
      <c r="W2974" s="12">
        <f t="shared" si="514"/>
        <v>42709.041666666672</v>
      </c>
      <c r="X2974" s="17" t="str">
        <f t="shared" si="515"/>
        <v>November</v>
      </c>
      <c r="Y2974" t="str">
        <f t="shared" si="516"/>
        <v>2016</v>
      </c>
    </row>
    <row r="2975" spans="1:25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506"/>
        <v>174.8</v>
      </c>
      <c r="P2975" s="8">
        <f t="shared" si="507"/>
        <v>264.84848484848487</v>
      </c>
      <c r="Q2975" t="str">
        <f t="shared" si="508"/>
        <v>theater</v>
      </c>
      <c r="R2975" t="str">
        <f t="shared" si="509"/>
        <v>plays</v>
      </c>
      <c r="S2975">
        <f t="shared" si="510"/>
        <v>13</v>
      </c>
      <c r="T2975">
        <f t="shared" si="511"/>
        <v>8</v>
      </c>
      <c r="U2975">
        <f t="shared" si="512"/>
        <v>5</v>
      </c>
      <c r="V2975" s="12">
        <f t="shared" si="513"/>
        <v>42341.818379629629</v>
      </c>
      <c r="W2975" s="12">
        <f t="shared" si="514"/>
        <v>42370.166666666672</v>
      </c>
      <c r="X2975" s="17" t="str">
        <f t="shared" si="515"/>
        <v>December</v>
      </c>
      <c r="Y2975" t="str">
        <f t="shared" si="516"/>
        <v>2015</v>
      </c>
    </row>
    <row r="2976" spans="1:25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506"/>
        <v>102</v>
      </c>
      <c r="P2976" s="8">
        <f t="shared" si="507"/>
        <v>58.620689655172413</v>
      </c>
      <c r="Q2976" t="str">
        <f t="shared" si="508"/>
        <v>theater</v>
      </c>
      <c r="R2976" t="str">
        <f t="shared" si="509"/>
        <v>plays</v>
      </c>
      <c r="S2976">
        <f t="shared" si="510"/>
        <v>13</v>
      </c>
      <c r="T2976">
        <f t="shared" si="511"/>
        <v>8</v>
      </c>
      <c r="U2976">
        <f t="shared" si="512"/>
        <v>5</v>
      </c>
      <c r="V2976" s="12">
        <f t="shared" si="513"/>
        <v>41880.061006944445</v>
      </c>
      <c r="W2976" s="12">
        <f t="shared" si="514"/>
        <v>41908.065972222219</v>
      </c>
      <c r="X2976" s="17" t="str">
        <f t="shared" si="515"/>
        <v>August</v>
      </c>
      <c r="Y2976" t="str">
        <f t="shared" si="516"/>
        <v>2014</v>
      </c>
    </row>
    <row r="2977" spans="1:25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506"/>
        <v>100.125</v>
      </c>
      <c r="P2977" s="8">
        <f t="shared" si="507"/>
        <v>70.884955752212392</v>
      </c>
      <c r="Q2977" t="str">
        <f t="shared" si="508"/>
        <v>theater</v>
      </c>
      <c r="R2977" t="str">
        <f t="shared" si="509"/>
        <v>plays</v>
      </c>
      <c r="S2977">
        <f t="shared" si="510"/>
        <v>13</v>
      </c>
      <c r="T2977">
        <f t="shared" si="511"/>
        <v>8</v>
      </c>
      <c r="U2977">
        <f t="shared" si="512"/>
        <v>5</v>
      </c>
      <c r="V2977" s="12">
        <f t="shared" si="513"/>
        <v>41941.683865740742</v>
      </c>
      <c r="W2977" s="12">
        <f t="shared" si="514"/>
        <v>41970.125</v>
      </c>
      <c r="X2977" s="17" t="str">
        <f t="shared" si="515"/>
        <v>October</v>
      </c>
      <c r="Y2977" t="str">
        <f t="shared" si="516"/>
        <v>2014</v>
      </c>
    </row>
    <row r="2978" spans="1:25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506"/>
        <v>171.42857142857142</v>
      </c>
      <c r="P2978" s="8">
        <f t="shared" si="507"/>
        <v>8.5714285714285712</v>
      </c>
      <c r="Q2978" t="str">
        <f t="shared" si="508"/>
        <v>theater</v>
      </c>
      <c r="R2978" t="str">
        <f t="shared" si="509"/>
        <v>plays</v>
      </c>
      <c r="S2978">
        <f t="shared" si="510"/>
        <v>13</v>
      </c>
      <c r="T2978">
        <f t="shared" si="511"/>
        <v>8</v>
      </c>
      <c r="U2978">
        <f t="shared" si="512"/>
        <v>5</v>
      </c>
      <c r="V2978" s="12">
        <f t="shared" si="513"/>
        <v>42425.730671296296</v>
      </c>
      <c r="W2978" s="12">
        <f t="shared" si="514"/>
        <v>42442.5</v>
      </c>
      <c r="X2978" s="17" t="str">
        <f t="shared" si="515"/>
        <v>February</v>
      </c>
      <c r="Y2978" t="str">
        <f t="shared" si="516"/>
        <v>2016</v>
      </c>
    </row>
    <row r="2979" spans="1:25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506"/>
        <v>113.56666666666666</v>
      </c>
      <c r="P2979" s="8">
        <f t="shared" si="507"/>
        <v>113.56666666666666</v>
      </c>
      <c r="Q2979" t="str">
        <f t="shared" si="508"/>
        <v>theater</v>
      </c>
      <c r="R2979" t="str">
        <f t="shared" si="509"/>
        <v>plays</v>
      </c>
      <c r="S2979">
        <f t="shared" si="510"/>
        <v>13</v>
      </c>
      <c r="T2979">
        <f t="shared" si="511"/>
        <v>8</v>
      </c>
      <c r="U2979">
        <f t="shared" si="512"/>
        <v>5</v>
      </c>
      <c r="V2979" s="12">
        <f t="shared" si="513"/>
        <v>42026.88118055556</v>
      </c>
      <c r="W2979" s="12">
        <f t="shared" si="514"/>
        <v>42086.093055555553</v>
      </c>
      <c r="X2979" s="17" t="str">
        <f t="shared" si="515"/>
        <v>January</v>
      </c>
      <c r="Y2979" t="str">
        <f t="shared" si="516"/>
        <v>2015</v>
      </c>
    </row>
    <row r="2980" spans="1:25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506"/>
        <v>129.46666666666667</v>
      </c>
      <c r="P2980" s="8">
        <f t="shared" si="507"/>
        <v>60.6875</v>
      </c>
      <c r="Q2980" t="str">
        <f t="shared" si="508"/>
        <v>theater</v>
      </c>
      <c r="R2980" t="str">
        <f t="shared" si="509"/>
        <v>plays</v>
      </c>
      <c r="S2980">
        <f t="shared" si="510"/>
        <v>13</v>
      </c>
      <c r="T2980">
        <f t="shared" si="511"/>
        <v>8</v>
      </c>
      <c r="U2980">
        <f t="shared" si="512"/>
        <v>5</v>
      </c>
      <c r="V2980" s="12">
        <f t="shared" si="513"/>
        <v>41922.640590277777</v>
      </c>
      <c r="W2980" s="12">
        <f t="shared" si="514"/>
        <v>41932.249305555553</v>
      </c>
      <c r="X2980" s="17" t="str">
        <f t="shared" si="515"/>
        <v>October</v>
      </c>
      <c r="Y2980" t="str">
        <f t="shared" si="516"/>
        <v>2014</v>
      </c>
    </row>
    <row r="2981" spans="1:25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506"/>
        <v>101.4</v>
      </c>
      <c r="P2981" s="8">
        <f t="shared" si="507"/>
        <v>110.21739130434783</v>
      </c>
      <c r="Q2981" t="str">
        <f t="shared" si="508"/>
        <v>theater</v>
      </c>
      <c r="R2981" t="str">
        <f t="shared" si="509"/>
        <v>plays</v>
      </c>
      <c r="S2981">
        <f t="shared" si="510"/>
        <v>13</v>
      </c>
      <c r="T2981">
        <f t="shared" si="511"/>
        <v>8</v>
      </c>
      <c r="U2981">
        <f t="shared" si="512"/>
        <v>5</v>
      </c>
      <c r="V2981" s="12">
        <f t="shared" si="513"/>
        <v>41993.824340277773</v>
      </c>
      <c r="W2981" s="12">
        <f t="shared" si="514"/>
        <v>42010.25</v>
      </c>
      <c r="X2981" s="17" t="str">
        <f t="shared" si="515"/>
        <v>December</v>
      </c>
      <c r="Y2981" t="str">
        <f t="shared" si="516"/>
        <v>2014</v>
      </c>
    </row>
    <row r="2982" spans="1:25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506"/>
        <v>109.16666666666666</v>
      </c>
      <c r="P2982" s="8">
        <f t="shared" si="507"/>
        <v>136.45833333333334</v>
      </c>
      <c r="Q2982" t="str">
        <f t="shared" si="508"/>
        <v>theater</v>
      </c>
      <c r="R2982" t="str">
        <f t="shared" si="509"/>
        <v>plays</v>
      </c>
      <c r="S2982">
        <f t="shared" si="510"/>
        <v>13</v>
      </c>
      <c r="T2982">
        <f t="shared" si="511"/>
        <v>8</v>
      </c>
      <c r="U2982">
        <f t="shared" si="512"/>
        <v>5</v>
      </c>
      <c r="V2982" s="12">
        <f t="shared" si="513"/>
        <v>42219.915856481486</v>
      </c>
      <c r="W2982" s="12">
        <f t="shared" si="514"/>
        <v>42240.083333333328</v>
      </c>
      <c r="X2982" s="17" t="str">
        <f t="shared" si="515"/>
        <v>August</v>
      </c>
      <c r="Y2982" t="str">
        <f t="shared" si="516"/>
        <v>2015</v>
      </c>
    </row>
    <row r="2983" spans="1:25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506"/>
        <v>128.92500000000001</v>
      </c>
      <c r="P2983" s="8">
        <f t="shared" si="507"/>
        <v>53.164948453608247</v>
      </c>
      <c r="Q2983" t="str">
        <f t="shared" si="508"/>
        <v>theater</v>
      </c>
      <c r="R2983" t="str">
        <f t="shared" si="509"/>
        <v>spaces</v>
      </c>
      <c r="S2983">
        <f t="shared" si="510"/>
        <v>14</v>
      </c>
      <c r="T2983">
        <f t="shared" si="511"/>
        <v>8</v>
      </c>
      <c r="U2983">
        <f t="shared" si="512"/>
        <v>6</v>
      </c>
      <c r="V2983" s="12">
        <f t="shared" si="513"/>
        <v>42225.559675925921</v>
      </c>
      <c r="W2983" s="12">
        <f t="shared" si="514"/>
        <v>42270.559675925921</v>
      </c>
      <c r="X2983" s="17" t="str">
        <f t="shared" si="515"/>
        <v>August</v>
      </c>
      <c r="Y2983" t="str">
        <f t="shared" si="516"/>
        <v>2015</v>
      </c>
    </row>
    <row r="2984" spans="1:25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506"/>
        <v>102.06</v>
      </c>
      <c r="P2984" s="8">
        <f t="shared" si="507"/>
        <v>86.491525423728817</v>
      </c>
      <c r="Q2984" t="str">
        <f t="shared" si="508"/>
        <v>theater</v>
      </c>
      <c r="R2984" t="str">
        <f t="shared" si="509"/>
        <v>spaces</v>
      </c>
      <c r="S2984">
        <f t="shared" si="510"/>
        <v>14</v>
      </c>
      <c r="T2984">
        <f t="shared" si="511"/>
        <v>8</v>
      </c>
      <c r="U2984">
        <f t="shared" si="512"/>
        <v>6</v>
      </c>
      <c r="V2984" s="12">
        <f t="shared" si="513"/>
        <v>42381.686840277776</v>
      </c>
      <c r="W2984" s="12">
        <f t="shared" si="514"/>
        <v>42411.686840277776</v>
      </c>
      <c r="X2984" s="17" t="str">
        <f t="shared" si="515"/>
        <v>January</v>
      </c>
      <c r="Y2984" t="str">
        <f t="shared" si="516"/>
        <v>2016</v>
      </c>
    </row>
    <row r="2985" spans="1:25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506"/>
        <v>146.53957758620692</v>
      </c>
      <c r="P2985" s="8">
        <f t="shared" si="507"/>
        <v>155.23827397260274</v>
      </c>
      <c r="Q2985" t="str">
        <f t="shared" si="508"/>
        <v>theater</v>
      </c>
      <c r="R2985" t="str">
        <f t="shared" si="509"/>
        <v>spaces</v>
      </c>
      <c r="S2985">
        <f t="shared" si="510"/>
        <v>14</v>
      </c>
      <c r="T2985">
        <f t="shared" si="511"/>
        <v>8</v>
      </c>
      <c r="U2985">
        <f t="shared" si="512"/>
        <v>6</v>
      </c>
      <c r="V2985" s="12">
        <f t="shared" si="513"/>
        <v>41894.632361111115</v>
      </c>
      <c r="W2985" s="12">
        <f t="shared" si="514"/>
        <v>41954.674027777779</v>
      </c>
      <c r="X2985" s="17" t="str">
        <f t="shared" si="515"/>
        <v>September</v>
      </c>
      <c r="Y2985" t="str">
        <f t="shared" si="516"/>
        <v>2014</v>
      </c>
    </row>
    <row r="2986" spans="1:25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506"/>
        <v>100.352</v>
      </c>
      <c r="P2986" s="8">
        <f t="shared" si="507"/>
        <v>115.08256880733946</v>
      </c>
      <c r="Q2986" t="str">
        <f t="shared" si="508"/>
        <v>theater</v>
      </c>
      <c r="R2986" t="str">
        <f t="shared" si="509"/>
        <v>spaces</v>
      </c>
      <c r="S2986">
        <f t="shared" si="510"/>
        <v>14</v>
      </c>
      <c r="T2986">
        <f t="shared" si="511"/>
        <v>8</v>
      </c>
      <c r="U2986">
        <f t="shared" si="512"/>
        <v>6</v>
      </c>
      <c r="V2986" s="12">
        <f t="shared" si="513"/>
        <v>42576.278715277775</v>
      </c>
      <c r="W2986" s="12">
        <f t="shared" si="514"/>
        <v>42606.278715277775</v>
      </c>
      <c r="X2986" s="17" t="str">
        <f t="shared" si="515"/>
        <v>July</v>
      </c>
      <c r="Y2986" t="str">
        <f t="shared" si="516"/>
        <v>2016</v>
      </c>
    </row>
    <row r="2987" spans="1:25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506"/>
        <v>121.64999999999999</v>
      </c>
      <c r="P2987" s="8">
        <f t="shared" si="507"/>
        <v>109.5945945945946</v>
      </c>
      <c r="Q2987" t="str">
        <f t="shared" si="508"/>
        <v>theater</v>
      </c>
      <c r="R2987" t="str">
        <f t="shared" si="509"/>
        <v>spaces</v>
      </c>
      <c r="S2987">
        <f t="shared" si="510"/>
        <v>14</v>
      </c>
      <c r="T2987">
        <f t="shared" si="511"/>
        <v>8</v>
      </c>
      <c r="U2987">
        <f t="shared" si="512"/>
        <v>6</v>
      </c>
      <c r="V2987" s="12">
        <f t="shared" si="513"/>
        <v>42654.973703703698</v>
      </c>
      <c r="W2987" s="12">
        <f t="shared" si="514"/>
        <v>42674.166666666672</v>
      </c>
      <c r="X2987" s="17" t="str">
        <f t="shared" si="515"/>
        <v>October</v>
      </c>
      <c r="Y2987" t="str">
        <f t="shared" si="516"/>
        <v>2016</v>
      </c>
    </row>
    <row r="2988" spans="1:25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506"/>
        <v>105.5</v>
      </c>
      <c r="P2988" s="8">
        <f t="shared" si="507"/>
        <v>45.214285714285715</v>
      </c>
      <c r="Q2988" t="str">
        <f t="shared" si="508"/>
        <v>theater</v>
      </c>
      <c r="R2988" t="str">
        <f t="shared" si="509"/>
        <v>spaces</v>
      </c>
      <c r="S2988">
        <f t="shared" si="510"/>
        <v>14</v>
      </c>
      <c r="T2988">
        <f t="shared" si="511"/>
        <v>8</v>
      </c>
      <c r="U2988">
        <f t="shared" si="512"/>
        <v>6</v>
      </c>
      <c r="V2988" s="12">
        <f t="shared" si="513"/>
        <v>42431.500069444446</v>
      </c>
      <c r="W2988" s="12">
        <f t="shared" si="514"/>
        <v>42491.458402777775</v>
      </c>
      <c r="X2988" s="17" t="str">
        <f t="shared" si="515"/>
        <v>March</v>
      </c>
      <c r="Y2988" t="str">
        <f t="shared" si="516"/>
        <v>2016</v>
      </c>
    </row>
    <row r="2989" spans="1:25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506"/>
        <v>110.4008</v>
      </c>
      <c r="P2989" s="8">
        <f t="shared" si="507"/>
        <v>104.15169811320754</v>
      </c>
      <c r="Q2989" t="str">
        <f t="shared" si="508"/>
        <v>theater</v>
      </c>
      <c r="R2989" t="str">
        <f t="shared" si="509"/>
        <v>spaces</v>
      </c>
      <c r="S2989">
        <f t="shared" si="510"/>
        <v>14</v>
      </c>
      <c r="T2989">
        <f t="shared" si="511"/>
        <v>8</v>
      </c>
      <c r="U2989">
        <f t="shared" si="512"/>
        <v>6</v>
      </c>
      <c r="V2989" s="12">
        <f t="shared" si="513"/>
        <v>42627.307303240741</v>
      </c>
      <c r="W2989" s="12">
        <f t="shared" si="514"/>
        <v>42656</v>
      </c>
      <c r="X2989" s="17" t="str">
        <f t="shared" si="515"/>
        <v>September</v>
      </c>
      <c r="Y2989" t="str">
        <f t="shared" si="516"/>
        <v>2016</v>
      </c>
    </row>
    <row r="2990" spans="1:25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506"/>
        <v>100</v>
      </c>
      <c r="P2990" s="8">
        <f t="shared" si="507"/>
        <v>35.714285714285715</v>
      </c>
      <c r="Q2990" t="str">
        <f t="shared" si="508"/>
        <v>theater</v>
      </c>
      <c r="R2990" t="str">
        <f t="shared" si="509"/>
        <v>spaces</v>
      </c>
      <c r="S2990">
        <f t="shared" si="510"/>
        <v>14</v>
      </c>
      <c r="T2990">
        <f t="shared" si="511"/>
        <v>8</v>
      </c>
      <c r="U2990">
        <f t="shared" si="512"/>
        <v>6</v>
      </c>
      <c r="V2990" s="12">
        <f t="shared" si="513"/>
        <v>42511.362048611118</v>
      </c>
      <c r="W2990" s="12">
        <f t="shared" si="514"/>
        <v>42541.362048611118</v>
      </c>
      <c r="X2990" s="17" t="str">
        <f t="shared" si="515"/>
        <v>May</v>
      </c>
      <c r="Y2990" t="str">
        <f t="shared" si="516"/>
        <v>2016</v>
      </c>
    </row>
    <row r="2991" spans="1:25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506"/>
        <v>176.535</v>
      </c>
      <c r="P2991" s="8">
        <f t="shared" si="507"/>
        <v>96.997252747252745</v>
      </c>
      <c r="Q2991" t="str">
        <f t="shared" si="508"/>
        <v>theater</v>
      </c>
      <c r="R2991" t="str">
        <f t="shared" si="509"/>
        <v>spaces</v>
      </c>
      <c r="S2991">
        <f t="shared" si="510"/>
        <v>14</v>
      </c>
      <c r="T2991">
        <f t="shared" si="511"/>
        <v>8</v>
      </c>
      <c r="U2991">
        <f t="shared" si="512"/>
        <v>6</v>
      </c>
      <c r="V2991" s="12">
        <f t="shared" si="513"/>
        <v>42337.02039351852</v>
      </c>
      <c r="W2991" s="12">
        <f t="shared" si="514"/>
        <v>42359.207638888889</v>
      </c>
      <c r="X2991" s="17" t="str">
        <f t="shared" si="515"/>
        <v>November</v>
      </c>
      <c r="Y2991" t="str">
        <f t="shared" si="516"/>
        <v>2015</v>
      </c>
    </row>
    <row r="2992" spans="1:25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506"/>
        <v>100</v>
      </c>
      <c r="P2992" s="8">
        <f t="shared" si="507"/>
        <v>370.37037037037038</v>
      </c>
      <c r="Q2992" t="str">
        <f t="shared" si="508"/>
        <v>theater</v>
      </c>
      <c r="R2992" t="str">
        <f t="shared" si="509"/>
        <v>spaces</v>
      </c>
      <c r="S2992">
        <f t="shared" si="510"/>
        <v>14</v>
      </c>
      <c r="T2992">
        <f t="shared" si="511"/>
        <v>8</v>
      </c>
      <c r="U2992">
        <f t="shared" si="512"/>
        <v>6</v>
      </c>
      <c r="V2992" s="12">
        <f t="shared" si="513"/>
        <v>42341.57430555555</v>
      </c>
      <c r="W2992" s="12">
        <f t="shared" si="514"/>
        <v>42376.57430555555</v>
      </c>
      <c r="X2992" s="17" t="str">
        <f t="shared" si="515"/>
        <v>December</v>
      </c>
      <c r="Y2992" t="str">
        <f t="shared" si="516"/>
        <v>2015</v>
      </c>
    </row>
    <row r="2993" spans="1:25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506"/>
        <v>103.29411764705883</v>
      </c>
      <c r="P2993" s="8">
        <f t="shared" si="507"/>
        <v>94.408602150537632</v>
      </c>
      <c r="Q2993" t="str">
        <f t="shared" si="508"/>
        <v>theater</v>
      </c>
      <c r="R2993" t="str">
        <f t="shared" si="509"/>
        <v>spaces</v>
      </c>
      <c r="S2993">
        <f t="shared" si="510"/>
        <v>14</v>
      </c>
      <c r="T2993">
        <f t="shared" si="511"/>
        <v>8</v>
      </c>
      <c r="U2993">
        <f t="shared" si="512"/>
        <v>6</v>
      </c>
      <c r="V2993" s="12">
        <f t="shared" si="513"/>
        <v>42740.837152777778</v>
      </c>
      <c r="W2993" s="12">
        <f t="shared" si="514"/>
        <v>42762.837152777778</v>
      </c>
      <c r="X2993" s="17" t="str">
        <f t="shared" si="515"/>
        <v>January</v>
      </c>
      <c r="Y2993" t="str">
        <f t="shared" si="516"/>
        <v>2017</v>
      </c>
    </row>
    <row r="2994" spans="1:25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506"/>
        <v>104.5</v>
      </c>
      <c r="P2994" s="8">
        <f t="shared" si="507"/>
        <v>48.984375</v>
      </c>
      <c r="Q2994" t="str">
        <f t="shared" si="508"/>
        <v>theater</v>
      </c>
      <c r="R2994" t="str">
        <f t="shared" si="509"/>
        <v>spaces</v>
      </c>
      <c r="S2994">
        <f t="shared" si="510"/>
        <v>14</v>
      </c>
      <c r="T2994">
        <f t="shared" si="511"/>
        <v>8</v>
      </c>
      <c r="U2994">
        <f t="shared" si="512"/>
        <v>6</v>
      </c>
      <c r="V2994" s="12">
        <f t="shared" si="513"/>
        <v>42622.767476851848</v>
      </c>
      <c r="W2994" s="12">
        <f t="shared" si="514"/>
        <v>42652.767476851848</v>
      </c>
      <c r="X2994" s="17" t="str">
        <f t="shared" si="515"/>
        <v>September</v>
      </c>
      <c r="Y2994" t="str">
        <f t="shared" si="516"/>
        <v>2016</v>
      </c>
    </row>
    <row r="2995" spans="1:25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506"/>
        <v>100.29999999999998</v>
      </c>
      <c r="P2995" s="8">
        <f t="shared" si="507"/>
        <v>45.590909090909093</v>
      </c>
      <c r="Q2995" t="str">
        <f t="shared" si="508"/>
        <v>theater</v>
      </c>
      <c r="R2995" t="str">
        <f t="shared" si="509"/>
        <v>spaces</v>
      </c>
      <c r="S2995">
        <f t="shared" si="510"/>
        <v>14</v>
      </c>
      <c r="T2995">
        <f t="shared" si="511"/>
        <v>8</v>
      </c>
      <c r="U2995">
        <f t="shared" si="512"/>
        <v>6</v>
      </c>
      <c r="V2995" s="12">
        <f t="shared" si="513"/>
        <v>42390.838738425926</v>
      </c>
      <c r="W2995" s="12">
        <f t="shared" si="514"/>
        <v>42420.838738425926</v>
      </c>
      <c r="X2995" s="17" t="str">
        <f t="shared" si="515"/>
        <v>January</v>
      </c>
      <c r="Y2995" t="str">
        <f t="shared" si="516"/>
        <v>2016</v>
      </c>
    </row>
    <row r="2996" spans="1:25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506"/>
        <v>457.74666666666673</v>
      </c>
      <c r="P2996" s="8">
        <f t="shared" si="507"/>
        <v>23.275254237288134</v>
      </c>
      <c r="Q2996" t="str">
        <f t="shared" si="508"/>
        <v>theater</v>
      </c>
      <c r="R2996" t="str">
        <f t="shared" si="509"/>
        <v>spaces</v>
      </c>
      <c r="S2996">
        <f t="shared" si="510"/>
        <v>14</v>
      </c>
      <c r="T2996">
        <f t="shared" si="511"/>
        <v>8</v>
      </c>
      <c r="U2996">
        <f t="shared" si="512"/>
        <v>6</v>
      </c>
      <c r="V2996" s="12">
        <f t="shared" si="513"/>
        <v>41885.478842592594</v>
      </c>
      <c r="W2996" s="12">
        <f t="shared" si="514"/>
        <v>41915.478842592594</v>
      </c>
      <c r="X2996" s="17" t="str">
        <f t="shared" si="515"/>
        <v>September</v>
      </c>
      <c r="Y2996" t="str">
        <f t="shared" si="516"/>
        <v>2014</v>
      </c>
    </row>
    <row r="2997" spans="1:25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506"/>
        <v>104.96000000000001</v>
      </c>
      <c r="P2997" s="8">
        <f t="shared" si="507"/>
        <v>63.2289156626506</v>
      </c>
      <c r="Q2997" t="str">
        <f t="shared" si="508"/>
        <v>theater</v>
      </c>
      <c r="R2997" t="str">
        <f t="shared" si="509"/>
        <v>spaces</v>
      </c>
      <c r="S2997">
        <f t="shared" si="510"/>
        <v>14</v>
      </c>
      <c r="T2997">
        <f t="shared" si="511"/>
        <v>8</v>
      </c>
      <c r="U2997">
        <f t="shared" si="512"/>
        <v>6</v>
      </c>
      <c r="V2997" s="12">
        <f t="shared" si="513"/>
        <v>42724.665173611109</v>
      </c>
      <c r="W2997" s="12">
        <f t="shared" si="514"/>
        <v>42754.665173611109</v>
      </c>
      <c r="X2997" s="17" t="str">
        <f t="shared" si="515"/>
        <v>December</v>
      </c>
      <c r="Y2997" t="str">
        <f t="shared" si="516"/>
        <v>2016</v>
      </c>
    </row>
    <row r="2998" spans="1:25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506"/>
        <v>171.94285714285715</v>
      </c>
      <c r="P2998" s="8">
        <f t="shared" si="507"/>
        <v>153.5204081632653</v>
      </c>
      <c r="Q2998" t="str">
        <f t="shared" si="508"/>
        <v>theater</v>
      </c>
      <c r="R2998" t="str">
        <f t="shared" si="509"/>
        <v>spaces</v>
      </c>
      <c r="S2998">
        <f t="shared" si="510"/>
        <v>14</v>
      </c>
      <c r="T2998">
        <f t="shared" si="511"/>
        <v>8</v>
      </c>
      <c r="U2998">
        <f t="shared" si="512"/>
        <v>6</v>
      </c>
      <c r="V2998" s="12">
        <f t="shared" si="513"/>
        <v>42090.912500000006</v>
      </c>
      <c r="W2998" s="12">
        <f t="shared" si="514"/>
        <v>42150.912500000006</v>
      </c>
      <c r="X2998" s="17" t="str">
        <f t="shared" si="515"/>
        <v>March</v>
      </c>
      <c r="Y2998" t="str">
        <f t="shared" si="516"/>
        <v>2015</v>
      </c>
    </row>
    <row r="2999" spans="1:25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506"/>
        <v>103.73000000000002</v>
      </c>
      <c r="P2999" s="8">
        <f t="shared" si="507"/>
        <v>90.2</v>
      </c>
      <c r="Q2999" t="str">
        <f t="shared" si="508"/>
        <v>theater</v>
      </c>
      <c r="R2999" t="str">
        <f t="shared" si="509"/>
        <v>spaces</v>
      </c>
      <c r="S2999">
        <f t="shared" si="510"/>
        <v>14</v>
      </c>
      <c r="T2999">
        <f t="shared" si="511"/>
        <v>8</v>
      </c>
      <c r="U2999">
        <f t="shared" si="512"/>
        <v>6</v>
      </c>
      <c r="V2999" s="12">
        <f t="shared" si="513"/>
        <v>42775.733715277776</v>
      </c>
      <c r="W2999" s="12">
        <f t="shared" si="514"/>
        <v>42793.207638888889</v>
      </c>
      <c r="X2999" s="17" t="str">
        <f t="shared" si="515"/>
        <v>February</v>
      </c>
      <c r="Y2999" t="str">
        <f t="shared" si="516"/>
        <v>2017</v>
      </c>
    </row>
    <row r="3000" spans="1:25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506"/>
        <v>103.029</v>
      </c>
      <c r="P3000" s="8">
        <f t="shared" si="507"/>
        <v>118.97113163972287</v>
      </c>
      <c r="Q3000" t="str">
        <f t="shared" si="508"/>
        <v>theater</v>
      </c>
      <c r="R3000" t="str">
        <f t="shared" si="509"/>
        <v>spaces</v>
      </c>
      <c r="S3000">
        <f t="shared" si="510"/>
        <v>14</v>
      </c>
      <c r="T3000">
        <f t="shared" si="511"/>
        <v>8</v>
      </c>
      <c r="U3000">
        <f t="shared" si="512"/>
        <v>6</v>
      </c>
      <c r="V3000" s="12">
        <f t="shared" si="513"/>
        <v>41778.193622685183</v>
      </c>
      <c r="W3000" s="12">
        <f t="shared" si="514"/>
        <v>41806.184027777781</v>
      </c>
      <c r="X3000" s="17" t="str">
        <f t="shared" si="515"/>
        <v>May</v>
      </c>
      <c r="Y3000" t="str">
        <f t="shared" si="516"/>
        <v>2014</v>
      </c>
    </row>
    <row r="3001" spans="1:25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506"/>
        <v>118.88888888888889</v>
      </c>
      <c r="P3001" s="8">
        <f t="shared" si="507"/>
        <v>80.25</v>
      </c>
      <c r="Q3001" t="str">
        <f t="shared" si="508"/>
        <v>theater</v>
      </c>
      <c r="R3001" t="str">
        <f t="shared" si="509"/>
        <v>spaces</v>
      </c>
      <c r="S3001">
        <f t="shared" si="510"/>
        <v>14</v>
      </c>
      <c r="T3001">
        <f t="shared" si="511"/>
        <v>8</v>
      </c>
      <c r="U3001">
        <f t="shared" si="512"/>
        <v>6</v>
      </c>
      <c r="V3001" s="12">
        <f t="shared" si="513"/>
        <v>42780.740277777775</v>
      </c>
      <c r="W3001" s="12">
        <f t="shared" si="514"/>
        <v>42795.083333333328</v>
      </c>
      <c r="X3001" s="17" t="str">
        <f t="shared" si="515"/>
        <v>February</v>
      </c>
      <c r="Y3001" t="str">
        <f t="shared" si="516"/>
        <v>2017</v>
      </c>
    </row>
    <row r="3002" spans="1:25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506"/>
        <v>100</v>
      </c>
      <c r="P3002" s="8">
        <f t="shared" si="507"/>
        <v>62.5</v>
      </c>
      <c r="Q3002" t="str">
        <f t="shared" si="508"/>
        <v>theater</v>
      </c>
      <c r="R3002" t="str">
        <f t="shared" si="509"/>
        <v>spaces</v>
      </c>
      <c r="S3002">
        <f t="shared" si="510"/>
        <v>14</v>
      </c>
      <c r="T3002">
        <f t="shared" si="511"/>
        <v>8</v>
      </c>
      <c r="U3002">
        <f t="shared" si="512"/>
        <v>6</v>
      </c>
      <c r="V3002" s="12">
        <f t="shared" si="513"/>
        <v>42752.827199074076</v>
      </c>
      <c r="W3002" s="12">
        <f t="shared" si="514"/>
        <v>42766.75</v>
      </c>
      <c r="X3002" s="17" t="str">
        <f t="shared" si="515"/>
        <v>January</v>
      </c>
      <c r="Y3002" t="str">
        <f t="shared" si="516"/>
        <v>2017</v>
      </c>
    </row>
    <row r="3003" spans="1:25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506"/>
        <v>318.69988910451895</v>
      </c>
      <c r="P3003" s="8">
        <f t="shared" si="507"/>
        <v>131.37719999999999</v>
      </c>
      <c r="Q3003" t="str">
        <f t="shared" si="508"/>
        <v>theater</v>
      </c>
      <c r="R3003" t="str">
        <f t="shared" si="509"/>
        <v>spaces</v>
      </c>
      <c r="S3003">
        <f t="shared" si="510"/>
        <v>14</v>
      </c>
      <c r="T3003">
        <f t="shared" si="511"/>
        <v>8</v>
      </c>
      <c r="U3003">
        <f t="shared" si="512"/>
        <v>6</v>
      </c>
      <c r="V3003" s="12">
        <f t="shared" si="513"/>
        <v>42534.895625000005</v>
      </c>
      <c r="W3003" s="12">
        <f t="shared" si="514"/>
        <v>42564.895625000005</v>
      </c>
      <c r="X3003" s="17" t="str">
        <f t="shared" si="515"/>
        <v>June</v>
      </c>
      <c r="Y3003" t="str">
        <f t="shared" si="516"/>
        <v>2016</v>
      </c>
    </row>
    <row r="3004" spans="1:25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506"/>
        <v>108.50614285714286</v>
      </c>
      <c r="P3004" s="8">
        <f t="shared" si="507"/>
        <v>73.032980769230775</v>
      </c>
      <c r="Q3004" t="str">
        <f t="shared" si="508"/>
        <v>theater</v>
      </c>
      <c r="R3004" t="str">
        <f t="shared" si="509"/>
        <v>spaces</v>
      </c>
      <c r="S3004">
        <f t="shared" si="510"/>
        <v>14</v>
      </c>
      <c r="T3004">
        <f t="shared" si="511"/>
        <v>8</v>
      </c>
      <c r="U3004">
        <f t="shared" si="512"/>
        <v>6</v>
      </c>
      <c r="V3004" s="12">
        <f t="shared" si="513"/>
        <v>41239.83625</v>
      </c>
      <c r="W3004" s="12">
        <f t="shared" si="514"/>
        <v>41269.83625</v>
      </c>
      <c r="X3004" s="17" t="str">
        <f t="shared" si="515"/>
        <v>November</v>
      </c>
      <c r="Y3004" t="str">
        <f t="shared" si="516"/>
        <v>2012</v>
      </c>
    </row>
    <row r="3005" spans="1:25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506"/>
        <v>101.16666666666667</v>
      </c>
      <c r="P3005" s="8">
        <f t="shared" si="507"/>
        <v>178.52941176470588</v>
      </c>
      <c r="Q3005" t="str">
        <f t="shared" si="508"/>
        <v>theater</v>
      </c>
      <c r="R3005" t="str">
        <f t="shared" si="509"/>
        <v>spaces</v>
      </c>
      <c r="S3005">
        <f t="shared" si="510"/>
        <v>14</v>
      </c>
      <c r="T3005">
        <f t="shared" si="511"/>
        <v>8</v>
      </c>
      <c r="U3005">
        <f t="shared" si="512"/>
        <v>6</v>
      </c>
      <c r="V3005" s="12">
        <f t="shared" si="513"/>
        <v>42398.849259259259</v>
      </c>
      <c r="W3005" s="12">
        <f t="shared" si="514"/>
        <v>42430.249305555553</v>
      </c>
      <c r="X3005" s="17" t="str">
        <f t="shared" si="515"/>
        <v>January</v>
      </c>
      <c r="Y3005" t="str">
        <f t="shared" si="516"/>
        <v>2016</v>
      </c>
    </row>
    <row r="3006" spans="1:25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506"/>
        <v>112.815</v>
      </c>
      <c r="P3006" s="8">
        <f t="shared" si="507"/>
        <v>162.90974729241879</v>
      </c>
      <c r="Q3006" t="str">
        <f t="shared" si="508"/>
        <v>theater</v>
      </c>
      <c r="R3006" t="str">
        <f t="shared" si="509"/>
        <v>spaces</v>
      </c>
      <c r="S3006">
        <f t="shared" si="510"/>
        <v>14</v>
      </c>
      <c r="T3006">
        <f t="shared" si="511"/>
        <v>8</v>
      </c>
      <c r="U3006">
        <f t="shared" si="512"/>
        <v>6</v>
      </c>
      <c r="V3006" s="12">
        <f t="shared" si="513"/>
        <v>41928.881064814814</v>
      </c>
      <c r="W3006" s="12">
        <f t="shared" si="514"/>
        <v>41958.922731481478</v>
      </c>
      <c r="X3006" s="17" t="str">
        <f t="shared" si="515"/>
        <v>October</v>
      </c>
      <c r="Y3006" t="str">
        <f t="shared" si="516"/>
        <v>2014</v>
      </c>
    </row>
    <row r="3007" spans="1:25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506"/>
        <v>120.49622641509434</v>
      </c>
      <c r="P3007" s="8">
        <f t="shared" si="507"/>
        <v>108.24237288135593</v>
      </c>
      <c r="Q3007" t="str">
        <f t="shared" si="508"/>
        <v>theater</v>
      </c>
      <c r="R3007" t="str">
        <f t="shared" si="509"/>
        <v>spaces</v>
      </c>
      <c r="S3007">
        <f t="shared" si="510"/>
        <v>14</v>
      </c>
      <c r="T3007">
        <f t="shared" si="511"/>
        <v>8</v>
      </c>
      <c r="U3007">
        <f t="shared" si="512"/>
        <v>6</v>
      </c>
      <c r="V3007" s="12">
        <f t="shared" si="513"/>
        <v>41888.674826388888</v>
      </c>
      <c r="W3007" s="12">
        <f t="shared" si="514"/>
        <v>41918.674826388888</v>
      </c>
      <c r="X3007" s="17" t="str">
        <f t="shared" si="515"/>
        <v>September</v>
      </c>
      <c r="Y3007" t="str">
        <f t="shared" si="516"/>
        <v>2014</v>
      </c>
    </row>
    <row r="3008" spans="1:25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506"/>
        <v>107.74999999999999</v>
      </c>
      <c r="P3008" s="8">
        <f t="shared" si="507"/>
        <v>88.865979381443296</v>
      </c>
      <c r="Q3008" t="str">
        <f t="shared" si="508"/>
        <v>theater</v>
      </c>
      <c r="R3008" t="str">
        <f t="shared" si="509"/>
        <v>spaces</v>
      </c>
      <c r="S3008">
        <f t="shared" si="510"/>
        <v>14</v>
      </c>
      <c r="T3008">
        <f t="shared" si="511"/>
        <v>8</v>
      </c>
      <c r="U3008">
        <f t="shared" si="512"/>
        <v>6</v>
      </c>
      <c r="V3008" s="12">
        <f t="shared" si="513"/>
        <v>41957.756840277783</v>
      </c>
      <c r="W3008" s="12">
        <f t="shared" si="514"/>
        <v>41987.756840277783</v>
      </c>
      <c r="X3008" s="17" t="str">
        <f t="shared" si="515"/>
        <v>November</v>
      </c>
      <c r="Y3008" t="str">
        <f t="shared" si="516"/>
        <v>2014</v>
      </c>
    </row>
    <row r="3009" spans="1:25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506"/>
        <v>180</v>
      </c>
      <c r="P3009" s="8">
        <f t="shared" si="507"/>
        <v>54</v>
      </c>
      <c r="Q3009" t="str">
        <f t="shared" si="508"/>
        <v>theater</v>
      </c>
      <c r="R3009" t="str">
        <f t="shared" si="509"/>
        <v>spaces</v>
      </c>
      <c r="S3009">
        <f t="shared" si="510"/>
        <v>14</v>
      </c>
      <c r="T3009">
        <f t="shared" si="511"/>
        <v>8</v>
      </c>
      <c r="U3009">
        <f t="shared" si="512"/>
        <v>6</v>
      </c>
      <c r="V3009" s="12">
        <f t="shared" si="513"/>
        <v>42098.216238425928</v>
      </c>
      <c r="W3009" s="12">
        <f t="shared" si="514"/>
        <v>42119.216238425928</v>
      </c>
      <c r="X3009" s="17" t="str">
        <f t="shared" si="515"/>
        <v>April</v>
      </c>
      <c r="Y3009" t="str">
        <f t="shared" si="516"/>
        <v>2015</v>
      </c>
    </row>
    <row r="3010" spans="1:25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517">E3010/D3010*100</f>
        <v>101.16666666666667</v>
      </c>
      <c r="P3010" s="8">
        <f t="shared" ref="P3010:P3073" si="518">E3010/L3010</f>
        <v>116.73076923076923</v>
      </c>
      <c r="Q3010" t="str">
        <f t="shared" ref="Q3010:Q3073" si="519">LEFT(N3010,T3010-1)</f>
        <v>theater</v>
      </c>
      <c r="R3010" t="str">
        <f t="shared" ref="R3010:R3073" si="520">RIGHT(N3010,U3010)</f>
        <v>spaces</v>
      </c>
      <c r="S3010">
        <f t="shared" ref="S3010:S3073" si="521">LEN(N3010)</f>
        <v>14</v>
      </c>
      <c r="T3010">
        <f t="shared" ref="T3010:T3073" si="522">FIND("/",N3010)</f>
        <v>8</v>
      </c>
      <c r="U3010">
        <f t="shared" ref="U3010:U3073" si="523">S3010-T3010</f>
        <v>6</v>
      </c>
      <c r="V3010" s="12">
        <f t="shared" ref="V3010:V3073" si="524">(((J3010/60)/60)/24)+DATE(1970,1,1)</f>
        <v>42360.212025462963</v>
      </c>
      <c r="W3010" s="12">
        <f t="shared" ref="W3010:W3073" si="525">(((I3010/60)/60)/24)+DATE(1970,1,1)</f>
        <v>42390.212025462963</v>
      </c>
      <c r="X3010" s="17" t="str">
        <f t="shared" ref="X3010:X3073" si="526">TEXT(V3010,"mmmm")</f>
        <v>December</v>
      </c>
      <c r="Y3010" t="str">
        <f t="shared" ref="Y3010:Y3073" si="527">TEXT(V3010,"yyyy")</f>
        <v>2015</v>
      </c>
    </row>
    <row r="3011" spans="1:25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517"/>
        <v>119.756</v>
      </c>
      <c r="P3011" s="8">
        <f t="shared" si="518"/>
        <v>233.8984375</v>
      </c>
      <c r="Q3011" t="str">
        <f t="shared" si="519"/>
        <v>theater</v>
      </c>
      <c r="R3011" t="str">
        <f t="shared" si="520"/>
        <v>spaces</v>
      </c>
      <c r="S3011">
        <f t="shared" si="521"/>
        <v>14</v>
      </c>
      <c r="T3011">
        <f t="shared" si="522"/>
        <v>8</v>
      </c>
      <c r="U3011">
        <f t="shared" si="523"/>
        <v>6</v>
      </c>
      <c r="V3011" s="12">
        <f t="shared" si="524"/>
        <v>41939.569907407407</v>
      </c>
      <c r="W3011" s="12">
        <f t="shared" si="525"/>
        <v>41969.611574074079</v>
      </c>
      <c r="X3011" s="17" t="str">
        <f t="shared" si="526"/>
        <v>October</v>
      </c>
      <c r="Y3011" t="str">
        <f t="shared" si="527"/>
        <v>2014</v>
      </c>
    </row>
    <row r="3012" spans="1:25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517"/>
        <v>158</v>
      </c>
      <c r="P3012" s="8">
        <f t="shared" si="518"/>
        <v>158</v>
      </c>
      <c r="Q3012" t="str">
        <f t="shared" si="519"/>
        <v>theater</v>
      </c>
      <c r="R3012" t="str">
        <f t="shared" si="520"/>
        <v>spaces</v>
      </c>
      <c r="S3012">
        <f t="shared" si="521"/>
        <v>14</v>
      </c>
      <c r="T3012">
        <f t="shared" si="522"/>
        <v>8</v>
      </c>
      <c r="U3012">
        <f t="shared" si="523"/>
        <v>6</v>
      </c>
      <c r="V3012" s="12">
        <f t="shared" si="524"/>
        <v>41996.832395833335</v>
      </c>
      <c r="W3012" s="12">
        <f t="shared" si="525"/>
        <v>42056.832395833335</v>
      </c>
      <c r="X3012" s="17" t="str">
        <f t="shared" si="526"/>
        <v>December</v>
      </c>
      <c r="Y3012" t="str">
        <f t="shared" si="527"/>
        <v>2014</v>
      </c>
    </row>
    <row r="3013" spans="1:25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517"/>
        <v>123.66666666666666</v>
      </c>
      <c r="P3013" s="8">
        <f t="shared" si="518"/>
        <v>14.84</v>
      </c>
      <c r="Q3013" t="str">
        <f t="shared" si="519"/>
        <v>theater</v>
      </c>
      <c r="R3013" t="str">
        <f t="shared" si="520"/>
        <v>spaces</v>
      </c>
      <c r="S3013">
        <f t="shared" si="521"/>
        <v>14</v>
      </c>
      <c r="T3013">
        <f t="shared" si="522"/>
        <v>8</v>
      </c>
      <c r="U3013">
        <f t="shared" si="523"/>
        <v>6</v>
      </c>
      <c r="V3013" s="12">
        <f t="shared" si="524"/>
        <v>42334.468935185185</v>
      </c>
      <c r="W3013" s="12">
        <f t="shared" si="525"/>
        <v>42361.957638888889</v>
      </c>
      <c r="X3013" s="17" t="str">
        <f t="shared" si="526"/>
        <v>November</v>
      </c>
      <c r="Y3013" t="str">
        <f t="shared" si="527"/>
        <v>2015</v>
      </c>
    </row>
    <row r="3014" spans="1:25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517"/>
        <v>117.12499999999999</v>
      </c>
      <c r="P3014" s="8">
        <f t="shared" si="518"/>
        <v>85.181818181818187</v>
      </c>
      <c r="Q3014" t="str">
        <f t="shared" si="519"/>
        <v>theater</v>
      </c>
      <c r="R3014" t="str">
        <f t="shared" si="520"/>
        <v>spaces</v>
      </c>
      <c r="S3014">
        <f t="shared" si="521"/>
        <v>14</v>
      </c>
      <c r="T3014">
        <f t="shared" si="522"/>
        <v>8</v>
      </c>
      <c r="U3014">
        <f t="shared" si="523"/>
        <v>6</v>
      </c>
      <c r="V3014" s="12">
        <f t="shared" si="524"/>
        <v>42024.702893518523</v>
      </c>
      <c r="W3014" s="12">
        <f t="shared" si="525"/>
        <v>42045.702893518523</v>
      </c>
      <c r="X3014" s="17" t="str">
        <f t="shared" si="526"/>
        <v>January</v>
      </c>
      <c r="Y3014" t="str">
        <f t="shared" si="527"/>
        <v>2015</v>
      </c>
    </row>
    <row r="3015" spans="1:25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517"/>
        <v>156.96</v>
      </c>
      <c r="P3015" s="8">
        <f t="shared" si="518"/>
        <v>146.69158878504672</v>
      </c>
      <c r="Q3015" t="str">
        <f t="shared" si="519"/>
        <v>theater</v>
      </c>
      <c r="R3015" t="str">
        <f t="shared" si="520"/>
        <v>spaces</v>
      </c>
      <c r="S3015">
        <f t="shared" si="521"/>
        <v>14</v>
      </c>
      <c r="T3015">
        <f t="shared" si="522"/>
        <v>8</v>
      </c>
      <c r="U3015">
        <f t="shared" si="523"/>
        <v>6</v>
      </c>
      <c r="V3015" s="12">
        <f t="shared" si="524"/>
        <v>42146.836215277777</v>
      </c>
      <c r="W3015" s="12">
        <f t="shared" si="525"/>
        <v>42176.836215277777</v>
      </c>
      <c r="X3015" s="17" t="str">
        <f t="shared" si="526"/>
        <v>May</v>
      </c>
      <c r="Y3015" t="str">
        <f t="shared" si="527"/>
        <v>2015</v>
      </c>
    </row>
    <row r="3016" spans="1:25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517"/>
        <v>113.104</v>
      </c>
      <c r="P3016" s="8">
        <f t="shared" si="518"/>
        <v>50.764811490125673</v>
      </c>
      <c r="Q3016" t="str">
        <f t="shared" si="519"/>
        <v>theater</v>
      </c>
      <c r="R3016" t="str">
        <f t="shared" si="520"/>
        <v>spaces</v>
      </c>
      <c r="S3016">
        <f t="shared" si="521"/>
        <v>14</v>
      </c>
      <c r="T3016">
        <f t="shared" si="522"/>
        <v>8</v>
      </c>
      <c r="U3016">
        <f t="shared" si="523"/>
        <v>6</v>
      </c>
      <c r="V3016" s="12">
        <f t="shared" si="524"/>
        <v>41920.123611111114</v>
      </c>
      <c r="W3016" s="12">
        <f t="shared" si="525"/>
        <v>41948.208333333336</v>
      </c>
      <c r="X3016" s="17" t="str">
        <f t="shared" si="526"/>
        <v>October</v>
      </c>
      <c r="Y3016" t="str">
        <f t="shared" si="527"/>
        <v>2014</v>
      </c>
    </row>
    <row r="3017" spans="1:25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517"/>
        <v>103.17647058823529</v>
      </c>
      <c r="P3017" s="8">
        <f t="shared" si="518"/>
        <v>87.7</v>
      </c>
      <c r="Q3017" t="str">
        <f t="shared" si="519"/>
        <v>theater</v>
      </c>
      <c r="R3017" t="str">
        <f t="shared" si="520"/>
        <v>spaces</v>
      </c>
      <c r="S3017">
        <f t="shared" si="521"/>
        <v>14</v>
      </c>
      <c r="T3017">
        <f t="shared" si="522"/>
        <v>8</v>
      </c>
      <c r="U3017">
        <f t="shared" si="523"/>
        <v>6</v>
      </c>
      <c r="V3017" s="12">
        <f t="shared" si="524"/>
        <v>41785.72729166667</v>
      </c>
      <c r="W3017" s="12">
        <f t="shared" si="525"/>
        <v>41801.166666666664</v>
      </c>
      <c r="X3017" s="17" t="str">
        <f t="shared" si="526"/>
        <v>May</v>
      </c>
      <c r="Y3017" t="str">
        <f t="shared" si="527"/>
        <v>2014</v>
      </c>
    </row>
    <row r="3018" spans="1:25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517"/>
        <v>102.61176470588236</v>
      </c>
      <c r="P3018" s="8">
        <f t="shared" si="518"/>
        <v>242.27777777777777</v>
      </c>
      <c r="Q3018" t="str">
        <f t="shared" si="519"/>
        <v>theater</v>
      </c>
      <c r="R3018" t="str">
        <f t="shared" si="520"/>
        <v>spaces</v>
      </c>
      <c r="S3018">
        <f t="shared" si="521"/>
        <v>14</v>
      </c>
      <c r="T3018">
        <f t="shared" si="522"/>
        <v>8</v>
      </c>
      <c r="U3018">
        <f t="shared" si="523"/>
        <v>6</v>
      </c>
      <c r="V3018" s="12">
        <f t="shared" si="524"/>
        <v>41778.548055555555</v>
      </c>
      <c r="W3018" s="12">
        <f t="shared" si="525"/>
        <v>41838.548055555555</v>
      </c>
      <c r="X3018" s="17" t="str">
        <f t="shared" si="526"/>
        <v>May</v>
      </c>
      <c r="Y3018" t="str">
        <f t="shared" si="527"/>
        <v>2014</v>
      </c>
    </row>
    <row r="3019" spans="1:25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517"/>
        <v>105.84090909090908</v>
      </c>
      <c r="P3019" s="8">
        <f t="shared" si="518"/>
        <v>146.44654088050314</v>
      </c>
      <c r="Q3019" t="str">
        <f t="shared" si="519"/>
        <v>theater</v>
      </c>
      <c r="R3019" t="str">
        <f t="shared" si="520"/>
        <v>spaces</v>
      </c>
      <c r="S3019">
        <f t="shared" si="521"/>
        <v>14</v>
      </c>
      <c r="T3019">
        <f t="shared" si="522"/>
        <v>8</v>
      </c>
      <c r="U3019">
        <f t="shared" si="523"/>
        <v>6</v>
      </c>
      <c r="V3019" s="12">
        <f t="shared" si="524"/>
        <v>41841.850034722222</v>
      </c>
      <c r="W3019" s="12">
        <f t="shared" si="525"/>
        <v>41871.850034722222</v>
      </c>
      <c r="X3019" s="17" t="str">
        <f t="shared" si="526"/>
        <v>July</v>
      </c>
      <c r="Y3019" t="str">
        <f t="shared" si="527"/>
        <v>2014</v>
      </c>
    </row>
    <row r="3020" spans="1:25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517"/>
        <v>100.71428571428571</v>
      </c>
      <c r="P3020" s="8">
        <f t="shared" si="518"/>
        <v>103.17073170731707</v>
      </c>
      <c r="Q3020" t="str">
        <f t="shared" si="519"/>
        <v>theater</v>
      </c>
      <c r="R3020" t="str">
        <f t="shared" si="520"/>
        <v>spaces</v>
      </c>
      <c r="S3020">
        <f t="shared" si="521"/>
        <v>14</v>
      </c>
      <c r="T3020">
        <f t="shared" si="522"/>
        <v>8</v>
      </c>
      <c r="U3020">
        <f t="shared" si="523"/>
        <v>6</v>
      </c>
      <c r="V3020" s="12">
        <f t="shared" si="524"/>
        <v>42163.29833333334</v>
      </c>
      <c r="W3020" s="12">
        <f t="shared" si="525"/>
        <v>42205.916666666672</v>
      </c>
      <c r="X3020" s="17" t="str">
        <f t="shared" si="526"/>
        <v>June</v>
      </c>
      <c r="Y3020" t="str">
        <f t="shared" si="527"/>
        <v>2015</v>
      </c>
    </row>
    <row r="3021" spans="1:25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517"/>
        <v>121.23333333333332</v>
      </c>
      <c r="P3021" s="8">
        <f t="shared" si="518"/>
        <v>80.464601769911511</v>
      </c>
      <c r="Q3021" t="str">
        <f t="shared" si="519"/>
        <v>theater</v>
      </c>
      <c r="R3021" t="str">
        <f t="shared" si="520"/>
        <v>spaces</v>
      </c>
      <c r="S3021">
        <f t="shared" si="521"/>
        <v>14</v>
      </c>
      <c r="T3021">
        <f t="shared" si="522"/>
        <v>8</v>
      </c>
      <c r="U3021">
        <f t="shared" si="523"/>
        <v>6</v>
      </c>
      <c r="V3021" s="12">
        <f t="shared" si="524"/>
        <v>41758.833564814813</v>
      </c>
      <c r="W3021" s="12">
        <f t="shared" si="525"/>
        <v>41786.125</v>
      </c>
      <c r="X3021" s="17" t="str">
        <f t="shared" si="526"/>
        <v>April</v>
      </c>
      <c r="Y3021" t="str">
        <f t="shared" si="527"/>
        <v>2014</v>
      </c>
    </row>
    <row r="3022" spans="1:25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517"/>
        <v>100.57142857142858</v>
      </c>
      <c r="P3022" s="8">
        <f t="shared" si="518"/>
        <v>234.66666666666666</v>
      </c>
      <c r="Q3022" t="str">
        <f t="shared" si="519"/>
        <v>theater</v>
      </c>
      <c r="R3022" t="str">
        <f t="shared" si="520"/>
        <v>spaces</v>
      </c>
      <c r="S3022">
        <f t="shared" si="521"/>
        <v>14</v>
      </c>
      <c r="T3022">
        <f t="shared" si="522"/>
        <v>8</v>
      </c>
      <c r="U3022">
        <f t="shared" si="523"/>
        <v>6</v>
      </c>
      <c r="V3022" s="12">
        <f t="shared" si="524"/>
        <v>42170.846446759257</v>
      </c>
      <c r="W3022" s="12">
        <f t="shared" si="525"/>
        <v>42230.846446759257</v>
      </c>
      <c r="X3022" s="17" t="str">
        <f t="shared" si="526"/>
        <v>June</v>
      </c>
      <c r="Y3022" t="str">
        <f t="shared" si="527"/>
        <v>2015</v>
      </c>
    </row>
    <row r="3023" spans="1:25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517"/>
        <v>116.02222222222223</v>
      </c>
      <c r="P3023" s="8">
        <f t="shared" si="518"/>
        <v>50.689320388349515</v>
      </c>
      <c r="Q3023" t="str">
        <f t="shared" si="519"/>
        <v>theater</v>
      </c>
      <c r="R3023" t="str">
        <f t="shared" si="520"/>
        <v>spaces</v>
      </c>
      <c r="S3023">
        <f t="shared" si="521"/>
        <v>14</v>
      </c>
      <c r="T3023">
        <f t="shared" si="522"/>
        <v>8</v>
      </c>
      <c r="U3023">
        <f t="shared" si="523"/>
        <v>6</v>
      </c>
      <c r="V3023" s="12">
        <f t="shared" si="524"/>
        <v>42660.618854166663</v>
      </c>
      <c r="W3023" s="12">
        <f t="shared" si="525"/>
        <v>42696.249305555553</v>
      </c>
      <c r="X3023" s="17" t="str">
        <f t="shared" si="526"/>
        <v>October</v>
      </c>
      <c r="Y3023" t="str">
        <f t="shared" si="527"/>
        <v>2016</v>
      </c>
    </row>
    <row r="3024" spans="1:25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517"/>
        <v>100.88</v>
      </c>
      <c r="P3024" s="8">
        <f t="shared" si="518"/>
        <v>162.70967741935485</v>
      </c>
      <c r="Q3024" t="str">
        <f t="shared" si="519"/>
        <v>theater</v>
      </c>
      <c r="R3024" t="str">
        <f t="shared" si="520"/>
        <v>spaces</v>
      </c>
      <c r="S3024">
        <f t="shared" si="521"/>
        <v>14</v>
      </c>
      <c r="T3024">
        <f t="shared" si="522"/>
        <v>8</v>
      </c>
      <c r="U3024">
        <f t="shared" si="523"/>
        <v>6</v>
      </c>
      <c r="V3024" s="12">
        <f t="shared" si="524"/>
        <v>42564.95380787037</v>
      </c>
      <c r="W3024" s="12">
        <f t="shared" si="525"/>
        <v>42609.95380787037</v>
      </c>
      <c r="X3024" s="17" t="str">
        <f t="shared" si="526"/>
        <v>July</v>
      </c>
      <c r="Y3024" t="str">
        <f t="shared" si="527"/>
        <v>2016</v>
      </c>
    </row>
    <row r="3025" spans="1:25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517"/>
        <v>103</v>
      </c>
      <c r="P3025" s="8">
        <f t="shared" si="518"/>
        <v>120.16666666666667</v>
      </c>
      <c r="Q3025" t="str">
        <f t="shared" si="519"/>
        <v>theater</v>
      </c>
      <c r="R3025" t="str">
        <f t="shared" si="520"/>
        <v>spaces</v>
      </c>
      <c r="S3025">
        <f t="shared" si="521"/>
        <v>14</v>
      </c>
      <c r="T3025">
        <f t="shared" si="522"/>
        <v>8</v>
      </c>
      <c r="U3025">
        <f t="shared" si="523"/>
        <v>6</v>
      </c>
      <c r="V3025" s="12">
        <f t="shared" si="524"/>
        <v>42121.675763888896</v>
      </c>
      <c r="W3025" s="12">
        <f t="shared" si="525"/>
        <v>42166.675763888896</v>
      </c>
      <c r="X3025" s="17" t="str">
        <f t="shared" si="526"/>
        <v>April</v>
      </c>
      <c r="Y3025" t="str">
        <f t="shared" si="527"/>
        <v>2015</v>
      </c>
    </row>
    <row r="3026" spans="1:25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517"/>
        <v>246.42</v>
      </c>
      <c r="P3026" s="8">
        <f t="shared" si="518"/>
        <v>67.697802197802204</v>
      </c>
      <c r="Q3026" t="str">
        <f t="shared" si="519"/>
        <v>theater</v>
      </c>
      <c r="R3026" t="str">
        <f t="shared" si="520"/>
        <v>spaces</v>
      </c>
      <c r="S3026">
        <f t="shared" si="521"/>
        <v>14</v>
      </c>
      <c r="T3026">
        <f t="shared" si="522"/>
        <v>8</v>
      </c>
      <c r="U3026">
        <f t="shared" si="523"/>
        <v>6</v>
      </c>
      <c r="V3026" s="12">
        <f t="shared" si="524"/>
        <v>41158.993923611109</v>
      </c>
      <c r="W3026" s="12">
        <f t="shared" si="525"/>
        <v>41188.993923611109</v>
      </c>
      <c r="X3026" s="17" t="str">
        <f t="shared" si="526"/>
        <v>September</v>
      </c>
      <c r="Y3026" t="str">
        <f t="shared" si="527"/>
        <v>2012</v>
      </c>
    </row>
    <row r="3027" spans="1:25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517"/>
        <v>302.2</v>
      </c>
      <c r="P3027" s="8">
        <f t="shared" si="518"/>
        <v>52.103448275862071</v>
      </c>
      <c r="Q3027" t="str">
        <f t="shared" si="519"/>
        <v>theater</v>
      </c>
      <c r="R3027" t="str">
        <f t="shared" si="520"/>
        <v>spaces</v>
      </c>
      <c r="S3027">
        <f t="shared" si="521"/>
        <v>14</v>
      </c>
      <c r="T3027">
        <f t="shared" si="522"/>
        <v>8</v>
      </c>
      <c r="U3027">
        <f t="shared" si="523"/>
        <v>6</v>
      </c>
      <c r="V3027" s="12">
        <f t="shared" si="524"/>
        <v>41761.509409722225</v>
      </c>
      <c r="W3027" s="12">
        <f t="shared" si="525"/>
        <v>41789.666666666664</v>
      </c>
      <c r="X3027" s="17" t="str">
        <f t="shared" si="526"/>
        <v>May</v>
      </c>
      <c r="Y3027" t="str">
        <f t="shared" si="527"/>
        <v>2014</v>
      </c>
    </row>
    <row r="3028" spans="1:25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517"/>
        <v>143.33333333333334</v>
      </c>
      <c r="P3028" s="8">
        <f t="shared" si="518"/>
        <v>51.6</v>
      </c>
      <c r="Q3028" t="str">
        <f t="shared" si="519"/>
        <v>theater</v>
      </c>
      <c r="R3028" t="str">
        <f t="shared" si="520"/>
        <v>spaces</v>
      </c>
      <c r="S3028">
        <f t="shared" si="521"/>
        <v>14</v>
      </c>
      <c r="T3028">
        <f t="shared" si="522"/>
        <v>8</v>
      </c>
      <c r="U3028">
        <f t="shared" si="523"/>
        <v>6</v>
      </c>
      <c r="V3028" s="12">
        <f t="shared" si="524"/>
        <v>42783.459398148145</v>
      </c>
      <c r="W3028" s="12">
        <f t="shared" si="525"/>
        <v>42797.459398148145</v>
      </c>
      <c r="X3028" s="17" t="str">
        <f t="shared" si="526"/>
        <v>February</v>
      </c>
      <c r="Y3028" t="str">
        <f t="shared" si="527"/>
        <v>2017</v>
      </c>
    </row>
    <row r="3029" spans="1:25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517"/>
        <v>131.44</v>
      </c>
      <c r="P3029" s="8">
        <f t="shared" si="518"/>
        <v>164.3</v>
      </c>
      <c r="Q3029" t="str">
        <f t="shared" si="519"/>
        <v>theater</v>
      </c>
      <c r="R3029" t="str">
        <f t="shared" si="520"/>
        <v>spaces</v>
      </c>
      <c r="S3029">
        <f t="shared" si="521"/>
        <v>14</v>
      </c>
      <c r="T3029">
        <f t="shared" si="522"/>
        <v>8</v>
      </c>
      <c r="U3029">
        <f t="shared" si="523"/>
        <v>6</v>
      </c>
      <c r="V3029" s="12">
        <f t="shared" si="524"/>
        <v>42053.704293981486</v>
      </c>
      <c r="W3029" s="12">
        <f t="shared" si="525"/>
        <v>42083.662627314814</v>
      </c>
      <c r="X3029" s="17" t="str">
        <f t="shared" si="526"/>
        <v>February</v>
      </c>
      <c r="Y3029" t="str">
        <f t="shared" si="527"/>
        <v>2015</v>
      </c>
    </row>
    <row r="3030" spans="1:25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517"/>
        <v>168.01999999999998</v>
      </c>
      <c r="P3030" s="8">
        <f t="shared" si="518"/>
        <v>84.858585858585855</v>
      </c>
      <c r="Q3030" t="str">
        <f t="shared" si="519"/>
        <v>theater</v>
      </c>
      <c r="R3030" t="str">
        <f t="shared" si="520"/>
        <v>spaces</v>
      </c>
      <c r="S3030">
        <f t="shared" si="521"/>
        <v>14</v>
      </c>
      <c r="T3030">
        <f t="shared" si="522"/>
        <v>8</v>
      </c>
      <c r="U3030">
        <f t="shared" si="523"/>
        <v>6</v>
      </c>
      <c r="V3030" s="12">
        <f t="shared" si="524"/>
        <v>42567.264178240745</v>
      </c>
      <c r="W3030" s="12">
        <f t="shared" si="525"/>
        <v>42597.264178240745</v>
      </c>
      <c r="X3030" s="17" t="str">
        <f t="shared" si="526"/>
        <v>July</v>
      </c>
      <c r="Y3030" t="str">
        <f t="shared" si="527"/>
        <v>2016</v>
      </c>
    </row>
    <row r="3031" spans="1:25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517"/>
        <v>109.67666666666666</v>
      </c>
      <c r="P3031" s="8">
        <f t="shared" si="518"/>
        <v>94.548850574712645</v>
      </c>
      <c r="Q3031" t="str">
        <f t="shared" si="519"/>
        <v>theater</v>
      </c>
      <c r="R3031" t="str">
        <f t="shared" si="520"/>
        <v>spaces</v>
      </c>
      <c r="S3031">
        <f t="shared" si="521"/>
        <v>14</v>
      </c>
      <c r="T3031">
        <f t="shared" si="522"/>
        <v>8</v>
      </c>
      <c r="U3031">
        <f t="shared" si="523"/>
        <v>6</v>
      </c>
      <c r="V3031" s="12">
        <f t="shared" si="524"/>
        <v>41932.708877314813</v>
      </c>
      <c r="W3031" s="12">
        <f t="shared" si="525"/>
        <v>41961.190972222219</v>
      </c>
      <c r="X3031" s="17" t="str">
        <f t="shared" si="526"/>
        <v>October</v>
      </c>
      <c r="Y3031" t="str">
        <f t="shared" si="527"/>
        <v>2014</v>
      </c>
    </row>
    <row r="3032" spans="1:25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517"/>
        <v>106.6857142857143</v>
      </c>
      <c r="P3032" s="8">
        <f t="shared" si="518"/>
        <v>45.536585365853661</v>
      </c>
      <c r="Q3032" t="str">
        <f t="shared" si="519"/>
        <v>theater</v>
      </c>
      <c r="R3032" t="str">
        <f t="shared" si="520"/>
        <v>spaces</v>
      </c>
      <c r="S3032">
        <f t="shared" si="521"/>
        <v>14</v>
      </c>
      <c r="T3032">
        <f t="shared" si="522"/>
        <v>8</v>
      </c>
      <c r="U3032">
        <f t="shared" si="523"/>
        <v>6</v>
      </c>
      <c r="V3032" s="12">
        <f t="shared" si="524"/>
        <v>42233.747349537036</v>
      </c>
      <c r="W3032" s="12">
        <f t="shared" si="525"/>
        <v>42263.747349537036</v>
      </c>
      <c r="X3032" s="17" t="str">
        <f t="shared" si="526"/>
        <v>August</v>
      </c>
      <c r="Y3032" t="str">
        <f t="shared" si="527"/>
        <v>2015</v>
      </c>
    </row>
    <row r="3033" spans="1:25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517"/>
        <v>100</v>
      </c>
      <c r="P3033" s="8">
        <f t="shared" si="518"/>
        <v>51.724137931034484</v>
      </c>
      <c r="Q3033" t="str">
        <f t="shared" si="519"/>
        <v>theater</v>
      </c>
      <c r="R3033" t="str">
        <f t="shared" si="520"/>
        <v>spaces</v>
      </c>
      <c r="S3033">
        <f t="shared" si="521"/>
        <v>14</v>
      </c>
      <c r="T3033">
        <f t="shared" si="522"/>
        <v>8</v>
      </c>
      <c r="U3033">
        <f t="shared" si="523"/>
        <v>6</v>
      </c>
      <c r="V3033" s="12">
        <f t="shared" si="524"/>
        <v>42597.882488425923</v>
      </c>
      <c r="W3033" s="12">
        <f t="shared" si="525"/>
        <v>42657.882488425923</v>
      </c>
      <c r="X3033" s="17" t="str">
        <f t="shared" si="526"/>
        <v>August</v>
      </c>
      <c r="Y3033" t="str">
        <f t="shared" si="527"/>
        <v>2016</v>
      </c>
    </row>
    <row r="3034" spans="1:25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517"/>
        <v>127.2</v>
      </c>
      <c r="P3034" s="8">
        <f t="shared" si="518"/>
        <v>50.88</v>
      </c>
      <c r="Q3034" t="str">
        <f t="shared" si="519"/>
        <v>theater</v>
      </c>
      <c r="R3034" t="str">
        <f t="shared" si="520"/>
        <v>spaces</v>
      </c>
      <c r="S3034">
        <f t="shared" si="521"/>
        <v>14</v>
      </c>
      <c r="T3034">
        <f t="shared" si="522"/>
        <v>8</v>
      </c>
      <c r="U3034">
        <f t="shared" si="523"/>
        <v>6</v>
      </c>
      <c r="V3034" s="12">
        <f t="shared" si="524"/>
        <v>42228.044664351852</v>
      </c>
      <c r="W3034" s="12">
        <f t="shared" si="525"/>
        <v>42258.044664351852</v>
      </c>
      <c r="X3034" s="17" t="str">
        <f t="shared" si="526"/>
        <v>August</v>
      </c>
      <c r="Y3034" t="str">
        <f t="shared" si="527"/>
        <v>2015</v>
      </c>
    </row>
    <row r="3035" spans="1:25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517"/>
        <v>146.53333333333333</v>
      </c>
      <c r="P3035" s="8">
        <f t="shared" si="518"/>
        <v>191.13043478260869</v>
      </c>
      <c r="Q3035" t="str">
        <f t="shared" si="519"/>
        <v>theater</v>
      </c>
      <c r="R3035" t="str">
        <f t="shared" si="520"/>
        <v>spaces</v>
      </c>
      <c r="S3035">
        <f t="shared" si="521"/>
        <v>14</v>
      </c>
      <c r="T3035">
        <f t="shared" si="522"/>
        <v>8</v>
      </c>
      <c r="U3035">
        <f t="shared" si="523"/>
        <v>6</v>
      </c>
      <c r="V3035" s="12">
        <f t="shared" si="524"/>
        <v>42570.110243055555</v>
      </c>
      <c r="W3035" s="12">
        <f t="shared" si="525"/>
        <v>42600.110243055555</v>
      </c>
      <c r="X3035" s="17" t="str">
        <f t="shared" si="526"/>
        <v>July</v>
      </c>
      <c r="Y3035" t="str">
        <f t="shared" si="527"/>
        <v>2016</v>
      </c>
    </row>
    <row r="3036" spans="1:25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517"/>
        <v>112.53599999999999</v>
      </c>
      <c r="P3036" s="8">
        <f t="shared" si="518"/>
        <v>89.314285714285717</v>
      </c>
      <c r="Q3036" t="str">
        <f t="shared" si="519"/>
        <v>theater</v>
      </c>
      <c r="R3036" t="str">
        <f t="shared" si="520"/>
        <v>spaces</v>
      </c>
      <c r="S3036">
        <f t="shared" si="521"/>
        <v>14</v>
      </c>
      <c r="T3036">
        <f t="shared" si="522"/>
        <v>8</v>
      </c>
      <c r="U3036">
        <f t="shared" si="523"/>
        <v>6</v>
      </c>
      <c r="V3036" s="12">
        <f t="shared" si="524"/>
        <v>42644.535358796296</v>
      </c>
      <c r="W3036" s="12">
        <f t="shared" si="525"/>
        <v>42675.165972222225</v>
      </c>
      <c r="X3036" s="17" t="str">
        <f t="shared" si="526"/>
        <v>October</v>
      </c>
      <c r="Y3036" t="str">
        <f t="shared" si="527"/>
        <v>2016</v>
      </c>
    </row>
    <row r="3037" spans="1:25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517"/>
        <v>108.78684000000001</v>
      </c>
      <c r="P3037" s="8">
        <f t="shared" si="518"/>
        <v>88.588631921824103</v>
      </c>
      <c r="Q3037" t="str">
        <f t="shared" si="519"/>
        <v>theater</v>
      </c>
      <c r="R3037" t="str">
        <f t="shared" si="520"/>
        <v>spaces</v>
      </c>
      <c r="S3037">
        <f t="shared" si="521"/>
        <v>14</v>
      </c>
      <c r="T3037">
        <f t="shared" si="522"/>
        <v>8</v>
      </c>
      <c r="U3037">
        <f t="shared" si="523"/>
        <v>6</v>
      </c>
      <c r="V3037" s="12">
        <f t="shared" si="524"/>
        <v>41368.560289351852</v>
      </c>
      <c r="W3037" s="12">
        <f t="shared" si="525"/>
        <v>41398.560289351852</v>
      </c>
      <c r="X3037" s="17" t="str">
        <f t="shared" si="526"/>
        <v>April</v>
      </c>
      <c r="Y3037" t="str">
        <f t="shared" si="527"/>
        <v>2013</v>
      </c>
    </row>
    <row r="3038" spans="1:25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517"/>
        <v>126.732</v>
      </c>
      <c r="P3038" s="8">
        <f t="shared" si="518"/>
        <v>96.300911854103347</v>
      </c>
      <c r="Q3038" t="str">
        <f t="shared" si="519"/>
        <v>theater</v>
      </c>
      <c r="R3038" t="str">
        <f t="shared" si="520"/>
        <v>spaces</v>
      </c>
      <c r="S3038">
        <f t="shared" si="521"/>
        <v>14</v>
      </c>
      <c r="T3038">
        <f t="shared" si="522"/>
        <v>8</v>
      </c>
      <c r="U3038">
        <f t="shared" si="523"/>
        <v>6</v>
      </c>
      <c r="V3038" s="12">
        <f t="shared" si="524"/>
        <v>41466.785231481481</v>
      </c>
      <c r="W3038" s="12">
        <f t="shared" si="525"/>
        <v>41502.499305555553</v>
      </c>
      <c r="X3038" s="17" t="str">
        <f t="shared" si="526"/>
        <v>July</v>
      </c>
      <c r="Y3038" t="str">
        <f t="shared" si="527"/>
        <v>2013</v>
      </c>
    </row>
    <row r="3039" spans="1:25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517"/>
        <v>213.20000000000002</v>
      </c>
      <c r="P3039" s="8">
        <f t="shared" si="518"/>
        <v>33.3125</v>
      </c>
      <c r="Q3039" t="str">
        <f t="shared" si="519"/>
        <v>theater</v>
      </c>
      <c r="R3039" t="str">
        <f t="shared" si="520"/>
        <v>spaces</v>
      </c>
      <c r="S3039">
        <f t="shared" si="521"/>
        <v>14</v>
      </c>
      <c r="T3039">
        <f t="shared" si="522"/>
        <v>8</v>
      </c>
      <c r="U3039">
        <f t="shared" si="523"/>
        <v>6</v>
      </c>
      <c r="V3039" s="12">
        <f t="shared" si="524"/>
        <v>40378.893206018518</v>
      </c>
      <c r="W3039" s="12">
        <f t="shared" si="525"/>
        <v>40453.207638888889</v>
      </c>
      <c r="X3039" s="17" t="str">
        <f t="shared" si="526"/>
        <v>July</v>
      </c>
      <c r="Y3039" t="str">
        <f t="shared" si="527"/>
        <v>2010</v>
      </c>
    </row>
    <row r="3040" spans="1:25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517"/>
        <v>100.49999999999999</v>
      </c>
      <c r="P3040" s="8">
        <f t="shared" si="518"/>
        <v>37.222222222222221</v>
      </c>
      <c r="Q3040" t="str">
        <f t="shared" si="519"/>
        <v>theater</v>
      </c>
      <c r="R3040" t="str">
        <f t="shared" si="520"/>
        <v>spaces</v>
      </c>
      <c r="S3040">
        <f t="shared" si="521"/>
        <v>14</v>
      </c>
      <c r="T3040">
        <f t="shared" si="522"/>
        <v>8</v>
      </c>
      <c r="U3040">
        <f t="shared" si="523"/>
        <v>6</v>
      </c>
      <c r="V3040" s="12">
        <f t="shared" si="524"/>
        <v>42373.252280092594</v>
      </c>
      <c r="W3040" s="12">
        <f t="shared" si="525"/>
        <v>42433.252280092594</v>
      </c>
      <c r="X3040" s="17" t="str">
        <f t="shared" si="526"/>
        <v>January</v>
      </c>
      <c r="Y3040" t="str">
        <f t="shared" si="527"/>
        <v>2016</v>
      </c>
    </row>
    <row r="3041" spans="1:25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517"/>
        <v>108.71389999999998</v>
      </c>
      <c r="P3041" s="8">
        <f t="shared" si="518"/>
        <v>92.130423728813554</v>
      </c>
      <c r="Q3041" t="str">
        <f t="shared" si="519"/>
        <v>theater</v>
      </c>
      <c r="R3041" t="str">
        <f t="shared" si="520"/>
        <v>spaces</v>
      </c>
      <c r="S3041">
        <f t="shared" si="521"/>
        <v>14</v>
      </c>
      <c r="T3041">
        <f t="shared" si="522"/>
        <v>8</v>
      </c>
      <c r="U3041">
        <f t="shared" si="523"/>
        <v>6</v>
      </c>
      <c r="V3041" s="12">
        <f t="shared" si="524"/>
        <v>41610.794421296298</v>
      </c>
      <c r="W3041" s="12">
        <f t="shared" si="525"/>
        <v>41637.332638888889</v>
      </c>
      <c r="X3041" s="17" t="str">
        <f t="shared" si="526"/>
        <v>December</v>
      </c>
      <c r="Y3041" t="str">
        <f t="shared" si="527"/>
        <v>2013</v>
      </c>
    </row>
    <row r="3042" spans="1:25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517"/>
        <v>107.5</v>
      </c>
      <c r="P3042" s="8">
        <f t="shared" si="518"/>
        <v>76.785714285714292</v>
      </c>
      <c r="Q3042" t="str">
        <f t="shared" si="519"/>
        <v>theater</v>
      </c>
      <c r="R3042" t="str">
        <f t="shared" si="520"/>
        <v>spaces</v>
      </c>
      <c r="S3042">
        <f t="shared" si="521"/>
        <v>14</v>
      </c>
      <c r="T3042">
        <f t="shared" si="522"/>
        <v>8</v>
      </c>
      <c r="U3042">
        <f t="shared" si="523"/>
        <v>6</v>
      </c>
      <c r="V3042" s="12">
        <f t="shared" si="524"/>
        <v>42177.791909722218</v>
      </c>
      <c r="W3042" s="12">
        <f t="shared" si="525"/>
        <v>42181.958333333328</v>
      </c>
      <c r="X3042" s="17" t="str">
        <f t="shared" si="526"/>
        <v>June</v>
      </c>
      <c r="Y3042" t="str">
        <f t="shared" si="527"/>
        <v>2015</v>
      </c>
    </row>
    <row r="3043" spans="1:25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517"/>
        <v>110.48192771084338</v>
      </c>
      <c r="P3043" s="8">
        <f t="shared" si="518"/>
        <v>96.526315789473685</v>
      </c>
      <c r="Q3043" t="str">
        <f t="shared" si="519"/>
        <v>theater</v>
      </c>
      <c r="R3043" t="str">
        <f t="shared" si="520"/>
        <v>spaces</v>
      </c>
      <c r="S3043">
        <f t="shared" si="521"/>
        <v>14</v>
      </c>
      <c r="T3043">
        <f t="shared" si="522"/>
        <v>8</v>
      </c>
      <c r="U3043">
        <f t="shared" si="523"/>
        <v>6</v>
      </c>
      <c r="V3043" s="12">
        <f t="shared" si="524"/>
        <v>42359.868611111116</v>
      </c>
      <c r="W3043" s="12">
        <f t="shared" si="525"/>
        <v>42389.868611111116</v>
      </c>
      <c r="X3043" s="17" t="str">
        <f t="shared" si="526"/>
        <v>December</v>
      </c>
      <c r="Y3043" t="str">
        <f t="shared" si="527"/>
        <v>2015</v>
      </c>
    </row>
    <row r="3044" spans="1:25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517"/>
        <v>128</v>
      </c>
      <c r="P3044" s="8">
        <f t="shared" si="518"/>
        <v>51.891891891891895</v>
      </c>
      <c r="Q3044" t="str">
        <f t="shared" si="519"/>
        <v>theater</v>
      </c>
      <c r="R3044" t="str">
        <f t="shared" si="520"/>
        <v>spaces</v>
      </c>
      <c r="S3044">
        <f t="shared" si="521"/>
        <v>14</v>
      </c>
      <c r="T3044">
        <f t="shared" si="522"/>
        <v>8</v>
      </c>
      <c r="U3044">
        <f t="shared" si="523"/>
        <v>6</v>
      </c>
      <c r="V3044" s="12">
        <f t="shared" si="524"/>
        <v>42253.688043981485</v>
      </c>
      <c r="W3044" s="12">
        <f t="shared" si="525"/>
        <v>42283.688043981485</v>
      </c>
      <c r="X3044" s="17" t="str">
        <f t="shared" si="526"/>
        <v>September</v>
      </c>
      <c r="Y3044" t="str">
        <f t="shared" si="527"/>
        <v>2015</v>
      </c>
    </row>
    <row r="3045" spans="1:25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517"/>
        <v>110.00666666666667</v>
      </c>
      <c r="P3045" s="8">
        <f t="shared" si="518"/>
        <v>128.9140625</v>
      </c>
      <c r="Q3045" t="str">
        <f t="shared" si="519"/>
        <v>theater</v>
      </c>
      <c r="R3045" t="str">
        <f t="shared" si="520"/>
        <v>spaces</v>
      </c>
      <c r="S3045">
        <f t="shared" si="521"/>
        <v>14</v>
      </c>
      <c r="T3045">
        <f t="shared" si="522"/>
        <v>8</v>
      </c>
      <c r="U3045">
        <f t="shared" si="523"/>
        <v>6</v>
      </c>
      <c r="V3045" s="12">
        <f t="shared" si="524"/>
        <v>42083.070590277777</v>
      </c>
      <c r="W3045" s="12">
        <f t="shared" si="525"/>
        <v>42110.118055555555</v>
      </c>
      <c r="X3045" s="17" t="str">
        <f t="shared" si="526"/>
        <v>March</v>
      </c>
      <c r="Y3045" t="str">
        <f t="shared" si="527"/>
        <v>2015</v>
      </c>
    </row>
    <row r="3046" spans="1:25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517"/>
        <v>109.34166666666667</v>
      </c>
      <c r="P3046" s="8">
        <f t="shared" si="518"/>
        <v>84.108974358974365</v>
      </c>
      <c r="Q3046" t="str">
        <f t="shared" si="519"/>
        <v>theater</v>
      </c>
      <c r="R3046" t="str">
        <f t="shared" si="520"/>
        <v>spaces</v>
      </c>
      <c r="S3046">
        <f t="shared" si="521"/>
        <v>14</v>
      </c>
      <c r="T3046">
        <f t="shared" si="522"/>
        <v>8</v>
      </c>
      <c r="U3046">
        <f t="shared" si="523"/>
        <v>6</v>
      </c>
      <c r="V3046" s="12">
        <f t="shared" si="524"/>
        <v>42387.7268287037</v>
      </c>
      <c r="W3046" s="12">
        <f t="shared" si="525"/>
        <v>42402.7268287037</v>
      </c>
      <c r="X3046" s="17" t="str">
        <f t="shared" si="526"/>
        <v>January</v>
      </c>
      <c r="Y3046" t="str">
        <f t="shared" si="527"/>
        <v>2016</v>
      </c>
    </row>
    <row r="3047" spans="1:25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517"/>
        <v>132.70650000000001</v>
      </c>
      <c r="P3047" s="8">
        <f t="shared" si="518"/>
        <v>82.941562500000003</v>
      </c>
      <c r="Q3047" t="str">
        <f t="shared" si="519"/>
        <v>theater</v>
      </c>
      <c r="R3047" t="str">
        <f t="shared" si="520"/>
        <v>spaces</v>
      </c>
      <c r="S3047">
        <f t="shared" si="521"/>
        <v>14</v>
      </c>
      <c r="T3047">
        <f t="shared" si="522"/>
        <v>8</v>
      </c>
      <c r="U3047">
        <f t="shared" si="523"/>
        <v>6</v>
      </c>
      <c r="V3047" s="12">
        <f t="shared" si="524"/>
        <v>41843.155729166669</v>
      </c>
      <c r="W3047" s="12">
        <f t="shared" si="525"/>
        <v>41873.155729166669</v>
      </c>
      <c r="X3047" s="17" t="str">
        <f t="shared" si="526"/>
        <v>July</v>
      </c>
      <c r="Y3047" t="str">
        <f t="shared" si="527"/>
        <v>2014</v>
      </c>
    </row>
    <row r="3048" spans="1:25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517"/>
        <v>190.84810126582278</v>
      </c>
      <c r="P3048" s="8">
        <f t="shared" si="518"/>
        <v>259.94827586206895</v>
      </c>
      <c r="Q3048" t="str">
        <f t="shared" si="519"/>
        <v>theater</v>
      </c>
      <c r="R3048" t="str">
        <f t="shared" si="520"/>
        <v>spaces</v>
      </c>
      <c r="S3048">
        <f t="shared" si="521"/>
        <v>14</v>
      </c>
      <c r="T3048">
        <f t="shared" si="522"/>
        <v>8</v>
      </c>
      <c r="U3048">
        <f t="shared" si="523"/>
        <v>6</v>
      </c>
      <c r="V3048" s="12">
        <f t="shared" si="524"/>
        <v>41862.803078703706</v>
      </c>
      <c r="W3048" s="12">
        <f t="shared" si="525"/>
        <v>41892.202777777777</v>
      </c>
      <c r="X3048" s="17" t="str">
        <f t="shared" si="526"/>
        <v>August</v>
      </c>
      <c r="Y3048" t="str">
        <f t="shared" si="527"/>
        <v>2014</v>
      </c>
    </row>
    <row r="3049" spans="1:25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517"/>
        <v>149</v>
      </c>
      <c r="P3049" s="8">
        <f t="shared" si="518"/>
        <v>37.25</v>
      </c>
      <c r="Q3049" t="str">
        <f t="shared" si="519"/>
        <v>theater</v>
      </c>
      <c r="R3049" t="str">
        <f t="shared" si="520"/>
        <v>spaces</v>
      </c>
      <c r="S3049">
        <f t="shared" si="521"/>
        <v>14</v>
      </c>
      <c r="T3049">
        <f t="shared" si="522"/>
        <v>8</v>
      </c>
      <c r="U3049">
        <f t="shared" si="523"/>
        <v>6</v>
      </c>
      <c r="V3049" s="12">
        <f t="shared" si="524"/>
        <v>42443.989050925928</v>
      </c>
      <c r="W3049" s="12">
        <f t="shared" si="525"/>
        <v>42487.552777777775</v>
      </c>
      <c r="X3049" s="17" t="str">
        <f t="shared" si="526"/>
        <v>March</v>
      </c>
      <c r="Y3049" t="str">
        <f t="shared" si="527"/>
        <v>2016</v>
      </c>
    </row>
    <row r="3050" spans="1:25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517"/>
        <v>166.4</v>
      </c>
      <c r="P3050" s="8">
        <f t="shared" si="518"/>
        <v>177.02127659574469</v>
      </c>
      <c r="Q3050" t="str">
        <f t="shared" si="519"/>
        <v>theater</v>
      </c>
      <c r="R3050" t="str">
        <f t="shared" si="520"/>
        <v>spaces</v>
      </c>
      <c r="S3050">
        <f t="shared" si="521"/>
        <v>14</v>
      </c>
      <c r="T3050">
        <f t="shared" si="522"/>
        <v>8</v>
      </c>
      <c r="U3050">
        <f t="shared" si="523"/>
        <v>6</v>
      </c>
      <c r="V3050" s="12">
        <f t="shared" si="524"/>
        <v>41975.901180555549</v>
      </c>
      <c r="W3050" s="12">
        <f t="shared" si="525"/>
        <v>42004.890277777777</v>
      </c>
      <c r="X3050" s="17" t="str">
        <f t="shared" si="526"/>
        <v>December</v>
      </c>
      <c r="Y3050" t="str">
        <f t="shared" si="527"/>
        <v>2014</v>
      </c>
    </row>
    <row r="3051" spans="1:25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517"/>
        <v>106.66666666666667</v>
      </c>
      <c r="P3051" s="8">
        <f t="shared" si="518"/>
        <v>74.074074074074076</v>
      </c>
      <c r="Q3051" t="str">
        <f t="shared" si="519"/>
        <v>theater</v>
      </c>
      <c r="R3051" t="str">
        <f t="shared" si="520"/>
        <v>spaces</v>
      </c>
      <c r="S3051">
        <f t="shared" si="521"/>
        <v>14</v>
      </c>
      <c r="T3051">
        <f t="shared" si="522"/>
        <v>8</v>
      </c>
      <c r="U3051">
        <f t="shared" si="523"/>
        <v>6</v>
      </c>
      <c r="V3051" s="12">
        <f t="shared" si="524"/>
        <v>42139.014525462961</v>
      </c>
      <c r="W3051" s="12">
        <f t="shared" si="525"/>
        <v>42169.014525462961</v>
      </c>
      <c r="X3051" s="17" t="str">
        <f t="shared" si="526"/>
        <v>May</v>
      </c>
      <c r="Y3051" t="str">
        <f t="shared" si="527"/>
        <v>2015</v>
      </c>
    </row>
    <row r="3052" spans="1:25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517"/>
        <v>106</v>
      </c>
      <c r="P3052" s="8">
        <f t="shared" si="518"/>
        <v>70.666666666666671</v>
      </c>
      <c r="Q3052" t="str">
        <f t="shared" si="519"/>
        <v>theater</v>
      </c>
      <c r="R3052" t="str">
        <f t="shared" si="520"/>
        <v>spaces</v>
      </c>
      <c r="S3052">
        <f t="shared" si="521"/>
        <v>14</v>
      </c>
      <c r="T3052">
        <f t="shared" si="522"/>
        <v>8</v>
      </c>
      <c r="U3052">
        <f t="shared" si="523"/>
        <v>6</v>
      </c>
      <c r="V3052" s="12">
        <f t="shared" si="524"/>
        <v>42465.16851851852</v>
      </c>
      <c r="W3052" s="12">
        <f t="shared" si="525"/>
        <v>42495.16851851852</v>
      </c>
      <c r="X3052" s="17" t="str">
        <f t="shared" si="526"/>
        <v>April</v>
      </c>
      <c r="Y3052" t="str">
        <f t="shared" si="527"/>
        <v>2016</v>
      </c>
    </row>
    <row r="3053" spans="1:25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517"/>
        <v>23.62857142857143</v>
      </c>
      <c r="P3053" s="8">
        <f t="shared" si="518"/>
        <v>23.62857142857143</v>
      </c>
      <c r="Q3053" t="str">
        <f t="shared" si="519"/>
        <v>theater</v>
      </c>
      <c r="R3053" t="str">
        <f t="shared" si="520"/>
        <v>spaces</v>
      </c>
      <c r="S3053">
        <f t="shared" si="521"/>
        <v>14</v>
      </c>
      <c r="T3053">
        <f t="shared" si="522"/>
        <v>8</v>
      </c>
      <c r="U3053">
        <f t="shared" si="523"/>
        <v>6</v>
      </c>
      <c r="V3053" s="12">
        <f t="shared" si="524"/>
        <v>42744.416030092587</v>
      </c>
      <c r="W3053" s="12">
        <f t="shared" si="525"/>
        <v>42774.416030092587</v>
      </c>
      <c r="X3053" s="17" t="str">
        <f t="shared" si="526"/>
        <v>January</v>
      </c>
      <c r="Y3053" t="str">
        <f t="shared" si="527"/>
        <v>2017</v>
      </c>
    </row>
    <row r="3054" spans="1:25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517"/>
        <v>0.15</v>
      </c>
      <c r="P3054" s="8">
        <f t="shared" si="518"/>
        <v>37.5</v>
      </c>
      <c r="Q3054" t="str">
        <f t="shared" si="519"/>
        <v>theater</v>
      </c>
      <c r="R3054" t="str">
        <f t="shared" si="520"/>
        <v>spaces</v>
      </c>
      <c r="S3054">
        <f t="shared" si="521"/>
        <v>14</v>
      </c>
      <c r="T3054">
        <f t="shared" si="522"/>
        <v>8</v>
      </c>
      <c r="U3054">
        <f t="shared" si="523"/>
        <v>6</v>
      </c>
      <c r="V3054" s="12">
        <f t="shared" si="524"/>
        <v>42122.670069444444</v>
      </c>
      <c r="W3054" s="12">
        <f t="shared" si="525"/>
        <v>42152.665972222225</v>
      </c>
      <c r="X3054" s="17" t="str">
        <f t="shared" si="526"/>
        <v>April</v>
      </c>
      <c r="Y3054" t="str">
        <f t="shared" si="527"/>
        <v>2015</v>
      </c>
    </row>
    <row r="3055" spans="1:25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517"/>
        <v>0.4</v>
      </c>
      <c r="P3055" s="8">
        <f t="shared" si="518"/>
        <v>13.333333333333334</v>
      </c>
      <c r="Q3055" t="str">
        <f t="shared" si="519"/>
        <v>theater</v>
      </c>
      <c r="R3055" t="str">
        <f t="shared" si="520"/>
        <v>spaces</v>
      </c>
      <c r="S3055">
        <f t="shared" si="521"/>
        <v>14</v>
      </c>
      <c r="T3055">
        <f t="shared" si="522"/>
        <v>8</v>
      </c>
      <c r="U3055">
        <f t="shared" si="523"/>
        <v>6</v>
      </c>
      <c r="V3055" s="12">
        <f t="shared" si="524"/>
        <v>41862.761724537035</v>
      </c>
      <c r="W3055" s="12">
        <f t="shared" si="525"/>
        <v>41914.165972222225</v>
      </c>
      <c r="X3055" s="17" t="str">
        <f t="shared" si="526"/>
        <v>August</v>
      </c>
      <c r="Y3055" t="str">
        <f t="shared" si="527"/>
        <v>2014</v>
      </c>
    </row>
    <row r="3056" spans="1:25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517"/>
        <v>0</v>
      </c>
      <c r="P3056" s="8" t="e">
        <f t="shared" si="518"/>
        <v>#DIV/0!</v>
      </c>
      <c r="Q3056" t="str">
        <f t="shared" si="519"/>
        <v>theater</v>
      </c>
      <c r="R3056" t="str">
        <f t="shared" si="520"/>
        <v>spaces</v>
      </c>
      <c r="S3056">
        <f t="shared" si="521"/>
        <v>14</v>
      </c>
      <c r="T3056">
        <f t="shared" si="522"/>
        <v>8</v>
      </c>
      <c r="U3056">
        <f t="shared" si="523"/>
        <v>6</v>
      </c>
      <c r="V3056" s="12">
        <f t="shared" si="524"/>
        <v>42027.832800925928</v>
      </c>
      <c r="W3056" s="12">
        <f t="shared" si="525"/>
        <v>42065.044444444444</v>
      </c>
      <c r="X3056" s="17" t="str">
        <f t="shared" si="526"/>
        <v>January</v>
      </c>
      <c r="Y3056" t="str">
        <f t="shared" si="527"/>
        <v>2015</v>
      </c>
    </row>
    <row r="3057" spans="1:25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517"/>
        <v>5.0000000000000001E-3</v>
      </c>
      <c r="P3057" s="8">
        <f t="shared" si="518"/>
        <v>1</v>
      </c>
      <c r="Q3057" t="str">
        <f t="shared" si="519"/>
        <v>theater</v>
      </c>
      <c r="R3057" t="str">
        <f t="shared" si="520"/>
        <v>spaces</v>
      </c>
      <c r="S3057">
        <f t="shared" si="521"/>
        <v>14</v>
      </c>
      <c r="T3057">
        <f t="shared" si="522"/>
        <v>8</v>
      </c>
      <c r="U3057">
        <f t="shared" si="523"/>
        <v>6</v>
      </c>
      <c r="V3057" s="12">
        <f t="shared" si="524"/>
        <v>41953.95821759259</v>
      </c>
      <c r="W3057" s="12">
        <f t="shared" si="525"/>
        <v>42013.95821759259</v>
      </c>
      <c r="X3057" s="17" t="str">
        <f t="shared" si="526"/>
        <v>November</v>
      </c>
      <c r="Y3057" t="str">
        <f t="shared" si="527"/>
        <v>2014</v>
      </c>
    </row>
    <row r="3058" spans="1:25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517"/>
        <v>0</v>
      </c>
      <c r="P3058" s="8" t="e">
        <f t="shared" si="518"/>
        <v>#DIV/0!</v>
      </c>
      <c r="Q3058" t="str">
        <f t="shared" si="519"/>
        <v>theater</v>
      </c>
      <c r="R3058" t="str">
        <f t="shared" si="520"/>
        <v>spaces</v>
      </c>
      <c r="S3058">
        <f t="shared" si="521"/>
        <v>14</v>
      </c>
      <c r="T3058">
        <f t="shared" si="522"/>
        <v>8</v>
      </c>
      <c r="U3058">
        <f t="shared" si="523"/>
        <v>6</v>
      </c>
      <c r="V3058" s="12">
        <f t="shared" si="524"/>
        <v>41851.636388888888</v>
      </c>
      <c r="W3058" s="12">
        <f t="shared" si="525"/>
        <v>41911.636388888888</v>
      </c>
      <c r="X3058" s="17" t="str">
        <f t="shared" si="526"/>
        <v>July</v>
      </c>
      <c r="Y3058" t="str">
        <f t="shared" si="527"/>
        <v>2014</v>
      </c>
    </row>
    <row r="3059" spans="1:25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517"/>
        <v>0</v>
      </c>
      <c r="P3059" s="8" t="e">
        <f t="shared" si="518"/>
        <v>#DIV/0!</v>
      </c>
      <c r="Q3059" t="str">
        <f t="shared" si="519"/>
        <v>theater</v>
      </c>
      <c r="R3059" t="str">
        <f t="shared" si="520"/>
        <v>spaces</v>
      </c>
      <c r="S3059">
        <f t="shared" si="521"/>
        <v>14</v>
      </c>
      <c r="T3059">
        <f t="shared" si="522"/>
        <v>8</v>
      </c>
      <c r="U3059">
        <f t="shared" si="523"/>
        <v>6</v>
      </c>
      <c r="V3059" s="12">
        <f t="shared" si="524"/>
        <v>42433.650590277779</v>
      </c>
      <c r="W3059" s="12">
        <f t="shared" si="525"/>
        <v>42463.608923611115</v>
      </c>
      <c r="X3059" s="17" t="str">
        <f t="shared" si="526"/>
        <v>March</v>
      </c>
      <c r="Y3059" t="str">
        <f t="shared" si="527"/>
        <v>2016</v>
      </c>
    </row>
    <row r="3060" spans="1:25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517"/>
        <v>1.6666666666666666E-2</v>
      </c>
      <c r="P3060" s="8">
        <f t="shared" si="518"/>
        <v>1</v>
      </c>
      <c r="Q3060" t="str">
        <f t="shared" si="519"/>
        <v>theater</v>
      </c>
      <c r="R3060" t="str">
        <f t="shared" si="520"/>
        <v>spaces</v>
      </c>
      <c r="S3060">
        <f t="shared" si="521"/>
        <v>14</v>
      </c>
      <c r="T3060">
        <f t="shared" si="522"/>
        <v>8</v>
      </c>
      <c r="U3060">
        <f t="shared" si="523"/>
        <v>6</v>
      </c>
      <c r="V3060" s="12">
        <f t="shared" si="524"/>
        <v>42460.374305555553</v>
      </c>
      <c r="W3060" s="12">
        <f t="shared" si="525"/>
        <v>42510.374305555553</v>
      </c>
      <c r="X3060" s="17" t="str">
        <f t="shared" si="526"/>
        <v>March</v>
      </c>
      <c r="Y3060" t="str">
        <f t="shared" si="527"/>
        <v>2016</v>
      </c>
    </row>
    <row r="3061" spans="1:25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517"/>
        <v>3.0066666666666664</v>
      </c>
      <c r="P3061" s="8">
        <f t="shared" si="518"/>
        <v>41</v>
      </c>
      <c r="Q3061" t="str">
        <f t="shared" si="519"/>
        <v>theater</v>
      </c>
      <c r="R3061" t="str">
        <f t="shared" si="520"/>
        <v>spaces</v>
      </c>
      <c r="S3061">
        <f t="shared" si="521"/>
        <v>14</v>
      </c>
      <c r="T3061">
        <f t="shared" si="522"/>
        <v>8</v>
      </c>
      <c r="U3061">
        <f t="shared" si="523"/>
        <v>6</v>
      </c>
      <c r="V3061" s="12">
        <f t="shared" si="524"/>
        <v>41829.935717592591</v>
      </c>
      <c r="W3061" s="12">
        <f t="shared" si="525"/>
        <v>41859.935717592591</v>
      </c>
      <c r="X3061" s="17" t="str">
        <f t="shared" si="526"/>
        <v>July</v>
      </c>
      <c r="Y3061" t="str">
        <f t="shared" si="527"/>
        <v>2014</v>
      </c>
    </row>
    <row r="3062" spans="1:25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517"/>
        <v>0.15227272727272728</v>
      </c>
      <c r="P3062" s="8">
        <f t="shared" si="518"/>
        <v>55.833333333333336</v>
      </c>
      <c r="Q3062" t="str">
        <f t="shared" si="519"/>
        <v>theater</v>
      </c>
      <c r="R3062" t="str">
        <f t="shared" si="520"/>
        <v>spaces</v>
      </c>
      <c r="S3062">
        <f t="shared" si="521"/>
        <v>14</v>
      </c>
      <c r="T3062">
        <f t="shared" si="522"/>
        <v>8</v>
      </c>
      <c r="U3062">
        <f t="shared" si="523"/>
        <v>6</v>
      </c>
      <c r="V3062" s="12">
        <f t="shared" si="524"/>
        <v>42245.274699074071</v>
      </c>
      <c r="W3062" s="12">
        <f t="shared" si="525"/>
        <v>42275.274699074071</v>
      </c>
      <c r="X3062" s="17" t="str">
        <f t="shared" si="526"/>
        <v>August</v>
      </c>
      <c r="Y3062" t="str">
        <f t="shared" si="527"/>
        <v>2015</v>
      </c>
    </row>
    <row r="3063" spans="1:25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517"/>
        <v>0</v>
      </c>
      <c r="P3063" s="8" t="e">
        <f t="shared" si="518"/>
        <v>#DIV/0!</v>
      </c>
      <c r="Q3063" t="str">
        <f t="shared" si="519"/>
        <v>theater</v>
      </c>
      <c r="R3063" t="str">
        <f t="shared" si="520"/>
        <v>spaces</v>
      </c>
      <c r="S3063">
        <f t="shared" si="521"/>
        <v>14</v>
      </c>
      <c r="T3063">
        <f t="shared" si="522"/>
        <v>8</v>
      </c>
      <c r="U3063">
        <f t="shared" si="523"/>
        <v>6</v>
      </c>
      <c r="V3063" s="12">
        <f t="shared" si="524"/>
        <v>41834.784120370372</v>
      </c>
      <c r="W3063" s="12">
        <f t="shared" si="525"/>
        <v>41864.784120370372</v>
      </c>
      <c r="X3063" s="17" t="str">
        <f t="shared" si="526"/>
        <v>July</v>
      </c>
      <c r="Y3063" t="str">
        <f t="shared" si="527"/>
        <v>2014</v>
      </c>
    </row>
    <row r="3064" spans="1:25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517"/>
        <v>66.84</v>
      </c>
      <c r="P3064" s="8">
        <f t="shared" si="518"/>
        <v>99.761194029850742</v>
      </c>
      <c r="Q3064" t="str">
        <f t="shared" si="519"/>
        <v>theater</v>
      </c>
      <c r="R3064" t="str">
        <f t="shared" si="520"/>
        <v>spaces</v>
      </c>
      <c r="S3064">
        <f t="shared" si="521"/>
        <v>14</v>
      </c>
      <c r="T3064">
        <f t="shared" si="522"/>
        <v>8</v>
      </c>
      <c r="U3064">
        <f t="shared" si="523"/>
        <v>6</v>
      </c>
      <c r="V3064" s="12">
        <f t="shared" si="524"/>
        <v>42248.535787037035</v>
      </c>
      <c r="W3064" s="12">
        <f t="shared" si="525"/>
        <v>42277.75</v>
      </c>
      <c r="X3064" s="17" t="str">
        <f t="shared" si="526"/>
        <v>September</v>
      </c>
      <c r="Y3064" t="str">
        <f t="shared" si="527"/>
        <v>2015</v>
      </c>
    </row>
    <row r="3065" spans="1:25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517"/>
        <v>19.566666666666666</v>
      </c>
      <c r="P3065" s="8">
        <f t="shared" si="518"/>
        <v>25.521739130434781</v>
      </c>
      <c r="Q3065" t="str">
        <f t="shared" si="519"/>
        <v>theater</v>
      </c>
      <c r="R3065" t="str">
        <f t="shared" si="520"/>
        <v>spaces</v>
      </c>
      <c r="S3065">
        <f t="shared" si="521"/>
        <v>14</v>
      </c>
      <c r="T3065">
        <f t="shared" si="522"/>
        <v>8</v>
      </c>
      <c r="U3065">
        <f t="shared" si="523"/>
        <v>6</v>
      </c>
      <c r="V3065" s="12">
        <f t="shared" si="524"/>
        <v>42630.922893518517</v>
      </c>
      <c r="W3065" s="12">
        <f t="shared" si="525"/>
        <v>42665.922893518517</v>
      </c>
      <c r="X3065" s="17" t="str">
        <f t="shared" si="526"/>
        <v>September</v>
      </c>
      <c r="Y3065" t="str">
        <f t="shared" si="527"/>
        <v>2016</v>
      </c>
    </row>
    <row r="3066" spans="1:25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517"/>
        <v>11.294666666666666</v>
      </c>
      <c r="P3066" s="8">
        <f t="shared" si="518"/>
        <v>117.65277777777777</v>
      </c>
      <c r="Q3066" t="str">
        <f t="shared" si="519"/>
        <v>theater</v>
      </c>
      <c r="R3066" t="str">
        <f t="shared" si="520"/>
        <v>spaces</v>
      </c>
      <c r="S3066">
        <f t="shared" si="521"/>
        <v>14</v>
      </c>
      <c r="T3066">
        <f t="shared" si="522"/>
        <v>8</v>
      </c>
      <c r="U3066">
        <f t="shared" si="523"/>
        <v>6</v>
      </c>
      <c r="V3066" s="12">
        <f t="shared" si="524"/>
        <v>42299.130162037036</v>
      </c>
      <c r="W3066" s="12">
        <f t="shared" si="525"/>
        <v>42330.290972222225</v>
      </c>
      <c r="X3066" s="17" t="str">
        <f t="shared" si="526"/>
        <v>October</v>
      </c>
      <c r="Y3066" t="str">
        <f t="shared" si="527"/>
        <v>2015</v>
      </c>
    </row>
    <row r="3067" spans="1:25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517"/>
        <v>0.04</v>
      </c>
      <c r="P3067" s="8">
        <f t="shared" si="518"/>
        <v>5</v>
      </c>
      <c r="Q3067" t="str">
        <f t="shared" si="519"/>
        <v>theater</v>
      </c>
      <c r="R3067" t="str">
        <f t="shared" si="520"/>
        <v>spaces</v>
      </c>
      <c r="S3067">
        <f t="shared" si="521"/>
        <v>14</v>
      </c>
      <c r="T3067">
        <f t="shared" si="522"/>
        <v>8</v>
      </c>
      <c r="U3067">
        <f t="shared" si="523"/>
        <v>6</v>
      </c>
      <c r="V3067" s="12">
        <f t="shared" si="524"/>
        <v>41825.055231481485</v>
      </c>
      <c r="W3067" s="12">
        <f t="shared" si="525"/>
        <v>41850.055231481485</v>
      </c>
      <c r="X3067" s="17" t="str">
        <f t="shared" si="526"/>
        <v>July</v>
      </c>
      <c r="Y3067" t="str">
        <f t="shared" si="527"/>
        <v>2014</v>
      </c>
    </row>
    <row r="3068" spans="1:25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517"/>
        <v>11.985714285714286</v>
      </c>
      <c r="P3068" s="8">
        <f t="shared" si="518"/>
        <v>2796.6666666666665</v>
      </c>
      <c r="Q3068" t="str">
        <f t="shared" si="519"/>
        <v>theater</v>
      </c>
      <c r="R3068" t="str">
        <f t="shared" si="520"/>
        <v>spaces</v>
      </c>
      <c r="S3068">
        <f t="shared" si="521"/>
        <v>14</v>
      </c>
      <c r="T3068">
        <f t="shared" si="522"/>
        <v>8</v>
      </c>
      <c r="U3068">
        <f t="shared" si="523"/>
        <v>6</v>
      </c>
      <c r="V3068" s="12">
        <f t="shared" si="524"/>
        <v>42531.228437500002</v>
      </c>
      <c r="W3068" s="12">
        <f t="shared" si="525"/>
        <v>42561.228437500002</v>
      </c>
      <c r="X3068" s="17" t="str">
        <f t="shared" si="526"/>
        <v>June</v>
      </c>
      <c r="Y3068" t="str">
        <f t="shared" si="527"/>
        <v>2016</v>
      </c>
    </row>
    <row r="3069" spans="1:25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517"/>
        <v>2.5</v>
      </c>
      <c r="P3069" s="8">
        <f t="shared" si="518"/>
        <v>200</v>
      </c>
      <c r="Q3069" t="str">
        <f t="shared" si="519"/>
        <v>theater</v>
      </c>
      <c r="R3069" t="str">
        <f t="shared" si="520"/>
        <v>spaces</v>
      </c>
      <c r="S3069">
        <f t="shared" si="521"/>
        <v>14</v>
      </c>
      <c r="T3069">
        <f t="shared" si="522"/>
        <v>8</v>
      </c>
      <c r="U3069">
        <f t="shared" si="523"/>
        <v>6</v>
      </c>
      <c r="V3069" s="12">
        <f t="shared" si="524"/>
        <v>42226.938414351855</v>
      </c>
      <c r="W3069" s="12">
        <f t="shared" si="525"/>
        <v>42256.938414351855</v>
      </c>
      <c r="X3069" s="17" t="str">
        <f t="shared" si="526"/>
        <v>August</v>
      </c>
      <c r="Y3069" t="str">
        <f t="shared" si="527"/>
        <v>2015</v>
      </c>
    </row>
    <row r="3070" spans="1:25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517"/>
        <v>6.9999999999999993E-2</v>
      </c>
      <c r="P3070" s="8">
        <f t="shared" si="518"/>
        <v>87.5</v>
      </c>
      <c r="Q3070" t="str">
        <f t="shared" si="519"/>
        <v>theater</v>
      </c>
      <c r="R3070" t="str">
        <f t="shared" si="520"/>
        <v>spaces</v>
      </c>
      <c r="S3070">
        <f t="shared" si="521"/>
        <v>14</v>
      </c>
      <c r="T3070">
        <f t="shared" si="522"/>
        <v>8</v>
      </c>
      <c r="U3070">
        <f t="shared" si="523"/>
        <v>6</v>
      </c>
      <c r="V3070" s="12">
        <f t="shared" si="524"/>
        <v>42263.691574074073</v>
      </c>
      <c r="W3070" s="12">
        <f t="shared" si="525"/>
        <v>42293.691574074073</v>
      </c>
      <c r="X3070" s="17" t="str">
        <f t="shared" si="526"/>
        <v>September</v>
      </c>
      <c r="Y3070" t="str">
        <f t="shared" si="527"/>
        <v>2015</v>
      </c>
    </row>
    <row r="3071" spans="1:25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517"/>
        <v>14.099999999999998</v>
      </c>
      <c r="P3071" s="8">
        <f t="shared" si="518"/>
        <v>20.142857142857142</v>
      </c>
      <c r="Q3071" t="str">
        <f t="shared" si="519"/>
        <v>theater</v>
      </c>
      <c r="R3071" t="str">
        <f t="shared" si="520"/>
        <v>spaces</v>
      </c>
      <c r="S3071">
        <f t="shared" si="521"/>
        <v>14</v>
      </c>
      <c r="T3071">
        <f t="shared" si="522"/>
        <v>8</v>
      </c>
      <c r="U3071">
        <f t="shared" si="523"/>
        <v>6</v>
      </c>
      <c r="V3071" s="12">
        <f t="shared" si="524"/>
        <v>41957.833726851852</v>
      </c>
      <c r="W3071" s="12">
        <f t="shared" si="525"/>
        <v>41987.833726851852</v>
      </c>
      <c r="X3071" s="17" t="str">
        <f t="shared" si="526"/>
        <v>November</v>
      </c>
      <c r="Y3071" t="str">
        <f t="shared" si="527"/>
        <v>2014</v>
      </c>
    </row>
    <row r="3072" spans="1:25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517"/>
        <v>3.34</v>
      </c>
      <c r="P3072" s="8">
        <f t="shared" si="518"/>
        <v>20.875</v>
      </c>
      <c r="Q3072" t="str">
        <f t="shared" si="519"/>
        <v>theater</v>
      </c>
      <c r="R3072" t="str">
        <f t="shared" si="520"/>
        <v>spaces</v>
      </c>
      <c r="S3072">
        <f t="shared" si="521"/>
        <v>14</v>
      </c>
      <c r="T3072">
        <f t="shared" si="522"/>
        <v>8</v>
      </c>
      <c r="U3072">
        <f t="shared" si="523"/>
        <v>6</v>
      </c>
      <c r="V3072" s="12">
        <f t="shared" si="524"/>
        <v>42690.733437499999</v>
      </c>
      <c r="W3072" s="12">
        <f t="shared" si="525"/>
        <v>42711.733437499999</v>
      </c>
      <c r="X3072" s="17" t="str">
        <f t="shared" si="526"/>
        <v>November</v>
      </c>
      <c r="Y3072" t="str">
        <f t="shared" si="527"/>
        <v>2016</v>
      </c>
    </row>
    <row r="3073" spans="1:25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517"/>
        <v>59.774999999999999</v>
      </c>
      <c r="P3073" s="8">
        <f t="shared" si="518"/>
        <v>61.307692307692307</v>
      </c>
      <c r="Q3073" t="str">
        <f t="shared" si="519"/>
        <v>theater</v>
      </c>
      <c r="R3073" t="str">
        <f t="shared" si="520"/>
        <v>spaces</v>
      </c>
      <c r="S3073">
        <f t="shared" si="521"/>
        <v>14</v>
      </c>
      <c r="T3073">
        <f t="shared" si="522"/>
        <v>8</v>
      </c>
      <c r="U3073">
        <f t="shared" si="523"/>
        <v>6</v>
      </c>
      <c r="V3073" s="12">
        <f t="shared" si="524"/>
        <v>42097.732418981483</v>
      </c>
      <c r="W3073" s="12">
        <f t="shared" si="525"/>
        <v>42115.249305555553</v>
      </c>
      <c r="X3073" s="17" t="str">
        <f t="shared" si="526"/>
        <v>April</v>
      </c>
      <c r="Y3073" t="str">
        <f t="shared" si="527"/>
        <v>2015</v>
      </c>
    </row>
    <row r="3074" spans="1:25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528">E3074/D3074*100</f>
        <v>1.6666666666666666E-2</v>
      </c>
      <c r="P3074" s="8">
        <f t="shared" ref="P3074:P3137" si="529">E3074/L3074</f>
        <v>1</v>
      </c>
      <c r="Q3074" t="str">
        <f t="shared" ref="Q3074:Q3137" si="530">LEFT(N3074,T3074-1)</f>
        <v>theater</v>
      </c>
      <c r="R3074" t="str">
        <f t="shared" ref="R3074:R3137" si="531">RIGHT(N3074,U3074)</f>
        <v>spaces</v>
      </c>
      <c r="S3074">
        <f t="shared" ref="S3074:S3137" si="532">LEN(N3074)</f>
        <v>14</v>
      </c>
      <c r="T3074">
        <f t="shared" ref="T3074:T3137" si="533">FIND("/",N3074)</f>
        <v>8</v>
      </c>
      <c r="U3074">
        <f t="shared" ref="U3074:U3137" si="534">S3074-T3074</f>
        <v>6</v>
      </c>
      <c r="V3074" s="12">
        <f t="shared" ref="V3074:V3137" si="535">(((J3074/60)/60)/24)+DATE(1970,1,1)</f>
        <v>42658.690532407403</v>
      </c>
      <c r="W3074" s="12">
        <f t="shared" ref="W3074:W3137" si="536">(((I3074/60)/60)/24)+DATE(1970,1,1)</f>
        <v>42673.073611111111</v>
      </c>
      <c r="X3074" s="17" t="str">
        <f t="shared" ref="X3074:X3137" si="537">TEXT(V3074,"mmmm")</f>
        <v>October</v>
      </c>
      <c r="Y3074" t="str">
        <f t="shared" ref="Y3074:Y3137" si="538">TEXT(V3074,"yyyy")</f>
        <v>2016</v>
      </c>
    </row>
    <row r="3075" spans="1:25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528"/>
        <v>2.3035714285714284E-2</v>
      </c>
      <c r="P3075" s="8">
        <f t="shared" si="529"/>
        <v>92.142857142857139</v>
      </c>
      <c r="Q3075" t="str">
        <f t="shared" si="530"/>
        <v>theater</v>
      </c>
      <c r="R3075" t="str">
        <f t="shared" si="531"/>
        <v>spaces</v>
      </c>
      <c r="S3075">
        <f t="shared" si="532"/>
        <v>14</v>
      </c>
      <c r="T3075">
        <f t="shared" si="533"/>
        <v>8</v>
      </c>
      <c r="U3075">
        <f t="shared" si="534"/>
        <v>6</v>
      </c>
      <c r="V3075" s="12">
        <f t="shared" si="535"/>
        <v>42111.684027777781</v>
      </c>
      <c r="W3075" s="12">
        <f t="shared" si="536"/>
        <v>42169.804861111115</v>
      </c>
      <c r="X3075" s="17" t="str">
        <f t="shared" si="537"/>
        <v>April</v>
      </c>
      <c r="Y3075" t="str">
        <f t="shared" si="538"/>
        <v>2015</v>
      </c>
    </row>
    <row r="3076" spans="1:25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528"/>
        <v>8.8000000000000009E-2</v>
      </c>
      <c r="P3076" s="8">
        <f t="shared" si="529"/>
        <v>7.333333333333333</v>
      </c>
      <c r="Q3076" t="str">
        <f t="shared" si="530"/>
        <v>theater</v>
      </c>
      <c r="R3076" t="str">
        <f t="shared" si="531"/>
        <v>spaces</v>
      </c>
      <c r="S3076">
        <f t="shared" si="532"/>
        <v>14</v>
      </c>
      <c r="T3076">
        <f t="shared" si="533"/>
        <v>8</v>
      </c>
      <c r="U3076">
        <f t="shared" si="534"/>
        <v>6</v>
      </c>
      <c r="V3076" s="12">
        <f t="shared" si="535"/>
        <v>42409.571284722217</v>
      </c>
      <c r="W3076" s="12">
        <f t="shared" si="536"/>
        <v>42439.571284722217</v>
      </c>
      <c r="X3076" s="17" t="str">
        <f t="shared" si="537"/>
        <v>February</v>
      </c>
      <c r="Y3076" t="str">
        <f t="shared" si="538"/>
        <v>2016</v>
      </c>
    </row>
    <row r="3077" spans="1:25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528"/>
        <v>8.64</v>
      </c>
      <c r="P3077" s="8">
        <f t="shared" si="529"/>
        <v>64.8</v>
      </c>
      <c r="Q3077" t="str">
        <f t="shared" si="530"/>
        <v>theater</v>
      </c>
      <c r="R3077" t="str">
        <f t="shared" si="531"/>
        <v>spaces</v>
      </c>
      <c r="S3077">
        <f t="shared" si="532"/>
        <v>14</v>
      </c>
      <c r="T3077">
        <f t="shared" si="533"/>
        <v>8</v>
      </c>
      <c r="U3077">
        <f t="shared" si="534"/>
        <v>6</v>
      </c>
      <c r="V3077" s="12">
        <f t="shared" si="535"/>
        <v>42551.102314814809</v>
      </c>
      <c r="W3077" s="12">
        <f t="shared" si="536"/>
        <v>42601.102314814809</v>
      </c>
      <c r="X3077" s="17" t="str">
        <f t="shared" si="537"/>
        <v>June</v>
      </c>
      <c r="Y3077" t="str">
        <f t="shared" si="538"/>
        <v>2016</v>
      </c>
    </row>
    <row r="3078" spans="1:25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528"/>
        <v>15.06</v>
      </c>
      <c r="P3078" s="8">
        <f t="shared" si="529"/>
        <v>30.12</v>
      </c>
      <c r="Q3078" t="str">
        <f t="shared" si="530"/>
        <v>theater</v>
      </c>
      <c r="R3078" t="str">
        <f t="shared" si="531"/>
        <v>spaces</v>
      </c>
      <c r="S3078">
        <f t="shared" si="532"/>
        <v>14</v>
      </c>
      <c r="T3078">
        <f t="shared" si="533"/>
        <v>8</v>
      </c>
      <c r="U3078">
        <f t="shared" si="534"/>
        <v>6</v>
      </c>
      <c r="V3078" s="12">
        <f t="shared" si="535"/>
        <v>42226.651886574073</v>
      </c>
      <c r="W3078" s="12">
        <f t="shared" si="536"/>
        <v>42286.651886574073</v>
      </c>
      <c r="X3078" s="17" t="str">
        <f t="shared" si="537"/>
        <v>August</v>
      </c>
      <c r="Y3078" t="str">
        <f t="shared" si="538"/>
        <v>2015</v>
      </c>
    </row>
    <row r="3079" spans="1:25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528"/>
        <v>0.47727272727272729</v>
      </c>
      <c r="P3079" s="8">
        <f t="shared" si="529"/>
        <v>52.5</v>
      </c>
      <c r="Q3079" t="str">
        <f t="shared" si="530"/>
        <v>theater</v>
      </c>
      <c r="R3079" t="str">
        <f t="shared" si="531"/>
        <v>spaces</v>
      </c>
      <c r="S3079">
        <f t="shared" si="532"/>
        <v>14</v>
      </c>
      <c r="T3079">
        <f t="shared" si="533"/>
        <v>8</v>
      </c>
      <c r="U3079">
        <f t="shared" si="534"/>
        <v>6</v>
      </c>
      <c r="V3079" s="12">
        <f t="shared" si="535"/>
        <v>42766.956921296296</v>
      </c>
      <c r="W3079" s="12">
        <f t="shared" si="536"/>
        <v>42796.956921296296</v>
      </c>
      <c r="X3079" s="17" t="str">
        <f t="shared" si="537"/>
        <v>January</v>
      </c>
      <c r="Y3079" t="str">
        <f t="shared" si="538"/>
        <v>2017</v>
      </c>
    </row>
    <row r="3080" spans="1:25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528"/>
        <v>0.11833333333333333</v>
      </c>
      <c r="P3080" s="8">
        <f t="shared" si="529"/>
        <v>23.666666666666668</v>
      </c>
      <c r="Q3080" t="str">
        <f t="shared" si="530"/>
        <v>theater</v>
      </c>
      <c r="R3080" t="str">
        <f t="shared" si="531"/>
        <v>spaces</v>
      </c>
      <c r="S3080">
        <f t="shared" si="532"/>
        <v>14</v>
      </c>
      <c r="T3080">
        <f t="shared" si="533"/>
        <v>8</v>
      </c>
      <c r="U3080">
        <f t="shared" si="534"/>
        <v>6</v>
      </c>
      <c r="V3080" s="12">
        <f t="shared" si="535"/>
        <v>42031.138831018514</v>
      </c>
      <c r="W3080" s="12">
        <f t="shared" si="536"/>
        <v>42061.138831018514</v>
      </c>
      <c r="X3080" s="17" t="str">
        <f t="shared" si="537"/>
        <v>January</v>
      </c>
      <c r="Y3080" t="str">
        <f t="shared" si="538"/>
        <v>2015</v>
      </c>
    </row>
    <row r="3081" spans="1:25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528"/>
        <v>0.8417399858735245</v>
      </c>
      <c r="P3081" s="8">
        <f t="shared" si="529"/>
        <v>415.77777777777777</v>
      </c>
      <c r="Q3081" t="str">
        <f t="shared" si="530"/>
        <v>theater</v>
      </c>
      <c r="R3081" t="str">
        <f t="shared" si="531"/>
        <v>spaces</v>
      </c>
      <c r="S3081">
        <f t="shared" si="532"/>
        <v>14</v>
      </c>
      <c r="T3081">
        <f t="shared" si="533"/>
        <v>8</v>
      </c>
      <c r="U3081">
        <f t="shared" si="534"/>
        <v>6</v>
      </c>
      <c r="V3081" s="12">
        <f t="shared" si="535"/>
        <v>42055.713368055556</v>
      </c>
      <c r="W3081" s="12">
        <f t="shared" si="536"/>
        <v>42085.671701388885</v>
      </c>
      <c r="X3081" s="17" t="str">
        <f t="shared" si="537"/>
        <v>February</v>
      </c>
      <c r="Y3081" t="str">
        <f t="shared" si="538"/>
        <v>2015</v>
      </c>
    </row>
    <row r="3082" spans="1:25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528"/>
        <v>1.8799999999999997E-2</v>
      </c>
      <c r="P3082" s="8">
        <f t="shared" si="529"/>
        <v>53.714285714285715</v>
      </c>
      <c r="Q3082" t="str">
        <f t="shared" si="530"/>
        <v>theater</v>
      </c>
      <c r="R3082" t="str">
        <f t="shared" si="531"/>
        <v>spaces</v>
      </c>
      <c r="S3082">
        <f t="shared" si="532"/>
        <v>14</v>
      </c>
      <c r="T3082">
        <f t="shared" si="533"/>
        <v>8</v>
      </c>
      <c r="U3082">
        <f t="shared" si="534"/>
        <v>6</v>
      </c>
      <c r="V3082" s="12">
        <f t="shared" si="535"/>
        <v>41940.028287037036</v>
      </c>
      <c r="W3082" s="12">
        <f t="shared" si="536"/>
        <v>42000.0699537037</v>
      </c>
      <c r="X3082" s="17" t="str">
        <f t="shared" si="537"/>
        <v>October</v>
      </c>
      <c r="Y3082" t="str">
        <f t="shared" si="538"/>
        <v>2014</v>
      </c>
    </row>
    <row r="3083" spans="1:25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528"/>
        <v>0.21029999999999999</v>
      </c>
      <c r="P3083" s="8">
        <f t="shared" si="529"/>
        <v>420.6</v>
      </c>
      <c r="Q3083" t="str">
        <f t="shared" si="530"/>
        <v>theater</v>
      </c>
      <c r="R3083" t="str">
        <f t="shared" si="531"/>
        <v>spaces</v>
      </c>
      <c r="S3083">
        <f t="shared" si="532"/>
        <v>14</v>
      </c>
      <c r="T3083">
        <f t="shared" si="533"/>
        <v>8</v>
      </c>
      <c r="U3083">
        <f t="shared" si="534"/>
        <v>6</v>
      </c>
      <c r="V3083" s="12">
        <f t="shared" si="535"/>
        <v>42237.181608796294</v>
      </c>
      <c r="W3083" s="12">
        <f t="shared" si="536"/>
        <v>42267.181608796294</v>
      </c>
      <c r="X3083" s="17" t="str">
        <f t="shared" si="537"/>
        <v>August</v>
      </c>
      <c r="Y3083" t="str">
        <f t="shared" si="538"/>
        <v>2015</v>
      </c>
    </row>
    <row r="3084" spans="1:25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528"/>
        <v>0</v>
      </c>
      <c r="P3084" s="8" t="e">
        <f t="shared" si="529"/>
        <v>#DIV/0!</v>
      </c>
      <c r="Q3084" t="str">
        <f t="shared" si="530"/>
        <v>theater</v>
      </c>
      <c r="R3084" t="str">
        <f t="shared" si="531"/>
        <v>spaces</v>
      </c>
      <c r="S3084">
        <f t="shared" si="532"/>
        <v>14</v>
      </c>
      <c r="T3084">
        <f t="shared" si="533"/>
        <v>8</v>
      </c>
      <c r="U3084">
        <f t="shared" si="534"/>
        <v>6</v>
      </c>
      <c r="V3084" s="12">
        <f t="shared" si="535"/>
        <v>42293.922986111109</v>
      </c>
      <c r="W3084" s="12">
        <f t="shared" si="536"/>
        <v>42323.96465277778</v>
      </c>
      <c r="X3084" s="17" t="str">
        <f t="shared" si="537"/>
        <v>October</v>
      </c>
      <c r="Y3084" t="str">
        <f t="shared" si="538"/>
        <v>2015</v>
      </c>
    </row>
    <row r="3085" spans="1:25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528"/>
        <v>0.27999999999999997</v>
      </c>
      <c r="P3085" s="8">
        <f t="shared" si="529"/>
        <v>18.666666666666668</v>
      </c>
      <c r="Q3085" t="str">
        <f t="shared" si="530"/>
        <v>theater</v>
      </c>
      <c r="R3085" t="str">
        <f t="shared" si="531"/>
        <v>spaces</v>
      </c>
      <c r="S3085">
        <f t="shared" si="532"/>
        <v>14</v>
      </c>
      <c r="T3085">
        <f t="shared" si="533"/>
        <v>8</v>
      </c>
      <c r="U3085">
        <f t="shared" si="534"/>
        <v>6</v>
      </c>
      <c r="V3085" s="12">
        <f t="shared" si="535"/>
        <v>41853.563402777778</v>
      </c>
      <c r="W3085" s="12">
        <f t="shared" si="536"/>
        <v>41883.208333333336</v>
      </c>
      <c r="X3085" s="17" t="str">
        <f t="shared" si="537"/>
        <v>August</v>
      </c>
      <c r="Y3085" t="str">
        <f t="shared" si="538"/>
        <v>2014</v>
      </c>
    </row>
    <row r="3086" spans="1:25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528"/>
        <v>11.57920670115792</v>
      </c>
      <c r="P3086" s="8">
        <f t="shared" si="529"/>
        <v>78.333333333333329</v>
      </c>
      <c r="Q3086" t="str">
        <f t="shared" si="530"/>
        <v>theater</v>
      </c>
      <c r="R3086" t="str">
        <f t="shared" si="531"/>
        <v>spaces</v>
      </c>
      <c r="S3086">
        <f t="shared" si="532"/>
        <v>14</v>
      </c>
      <c r="T3086">
        <f t="shared" si="533"/>
        <v>8</v>
      </c>
      <c r="U3086">
        <f t="shared" si="534"/>
        <v>6</v>
      </c>
      <c r="V3086" s="12">
        <f t="shared" si="535"/>
        <v>42100.723738425921</v>
      </c>
      <c r="W3086" s="12">
        <f t="shared" si="536"/>
        <v>42129.783333333333</v>
      </c>
      <c r="X3086" s="17" t="str">
        <f t="shared" si="537"/>
        <v>April</v>
      </c>
      <c r="Y3086" t="str">
        <f t="shared" si="538"/>
        <v>2015</v>
      </c>
    </row>
    <row r="3087" spans="1:25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528"/>
        <v>2.44</v>
      </c>
      <c r="P3087" s="8">
        <f t="shared" si="529"/>
        <v>67.777777777777771</v>
      </c>
      <c r="Q3087" t="str">
        <f t="shared" si="530"/>
        <v>theater</v>
      </c>
      <c r="R3087" t="str">
        <f t="shared" si="531"/>
        <v>spaces</v>
      </c>
      <c r="S3087">
        <f t="shared" si="532"/>
        <v>14</v>
      </c>
      <c r="T3087">
        <f t="shared" si="533"/>
        <v>8</v>
      </c>
      <c r="U3087">
        <f t="shared" si="534"/>
        <v>6</v>
      </c>
      <c r="V3087" s="12">
        <f t="shared" si="535"/>
        <v>42246.883784722217</v>
      </c>
      <c r="W3087" s="12">
        <f t="shared" si="536"/>
        <v>42276.883784722217</v>
      </c>
      <c r="X3087" s="17" t="str">
        <f t="shared" si="537"/>
        <v>August</v>
      </c>
      <c r="Y3087" t="str">
        <f t="shared" si="538"/>
        <v>2015</v>
      </c>
    </row>
    <row r="3088" spans="1:25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528"/>
        <v>0.25</v>
      </c>
      <c r="P3088" s="8">
        <f t="shared" si="529"/>
        <v>16.666666666666668</v>
      </c>
      <c r="Q3088" t="str">
        <f t="shared" si="530"/>
        <v>theater</v>
      </c>
      <c r="R3088" t="str">
        <f t="shared" si="531"/>
        <v>spaces</v>
      </c>
      <c r="S3088">
        <f t="shared" si="532"/>
        <v>14</v>
      </c>
      <c r="T3088">
        <f t="shared" si="533"/>
        <v>8</v>
      </c>
      <c r="U3088">
        <f t="shared" si="534"/>
        <v>6</v>
      </c>
      <c r="V3088" s="12">
        <f t="shared" si="535"/>
        <v>42173.67082175926</v>
      </c>
      <c r="W3088" s="12">
        <f t="shared" si="536"/>
        <v>42233.67082175926</v>
      </c>
      <c r="X3088" s="17" t="str">
        <f t="shared" si="537"/>
        <v>June</v>
      </c>
      <c r="Y3088" t="str">
        <f t="shared" si="538"/>
        <v>2015</v>
      </c>
    </row>
    <row r="3089" spans="1:25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528"/>
        <v>0.625</v>
      </c>
      <c r="P3089" s="8">
        <f t="shared" si="529"/>
        <v>62.5</v>
      </c>
      <c r="Q3089" t="str">
        <f t="shared" si="530"/>
        <v>theater</v>
      </c>
      <c r="R3089" t="str">
        <f t="shared" si="531"/>
        <v>spaces</v>
      </c>
      <c r="S3089">
        <f t="shared" si="532"/>
        <v>14</v>
      </c>
      <c r="T3089">
        <f t="shared" si="533"/>
        <v>8</v>
      </c>
      <c r="U3089">
        <f t="shared" si="534"/>
        <v>6</v>
      </c>
      <c r="V3089" s="12">
        <f t="shared" si="535"/>
        <v>42665.150347222225</v>
      </c>
      <c r="W3089" s="12">
        <f t="shared" si="536"/>
        <v>42725.192013888889</v>
      </c>
      <c r="X3089" s="17" t="str">
        <f t="shared" si="537"/>
        <v>October</v>
      </c>
      <c r="Y3089" t="str">
        <f t="shared" si="538"/>
        <v>2016</v>
      </c>
    </row>
    <row r="3090" spans="1:25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528"/>
        <v>0.19384615384615383</v>
      </c>
      <c r="P3090" s="8">
        <f t="shared" si="529"/>
        <v>42</v>
      </c>
      <c r="Q3090" t="str">
        <f t="shared" si="530"/>
        <v>theater</v>
      </c>
      <c r="R3090" t="str">
        <f t="shared" si="531"/>
        <v>spaces</v>
      </c>
      <c r="S3090">
        <f t="shared" si="532"/>
        <v>14</v>
      </c>
      <c r="T3090">
        <f t="shared" si="533"/>
        <v>8</v>
      </c>
      <c r="U3090">
        <f t="shared" si="534"/>
        <v>6</v>
      </c>
      <c r="V3090" s="12">
        <f t="shared" si="535"/>
        <v>41981.57230324074</v>
      </c>
      <c r="W3090" s="12">
        <f t="shared" si="536"/>
        <v>42012.570138888885</v>
      </c>
      <c r="X3090" s="17" t="str">
        <f t="shared" si="537"/>
        <v>December</v>
      </c>
      <c r="Y3090" t="str">
        <f t="shared" si="538"/>
        <v>2014</v>
      </c>
    </row>
    <row r="3091" spans="1:25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528"/>
        <v>23.416</v>
      </c>
      <c r="P3091" s="8">
        <f t="shared" si="529"/>
        <v>130.0888888888889</v>
      </c>
      <c r="Q3091" t="str">
        <f t="shared" si="530"/>
        <v>theater</v>
      </c>
      <c r="R3091" t="str">
        <f t="shared" si="531"/>
        <v>spaces</v>
      </c>
      <c r="S3091">
        <f t="shared" si="532"/>
        <v>14</v>
      </c>
      <c r="T3091">
        <f t="shared" si="533"/>
        <v>8</v>
      </c>
      <c r="U3091">
        <f t="shared" si="534"/>
        <v>6</v>
      </c>
      <c r="V3091" s="12">
        <f t="shared" si="535"/>
        <v>42528.542627314819</v>
      </c>
      <c r="W3091" s="12">
        <f t="shared" si="536"/>
        <v>42560.082638888889</v>
      </c>
      <c r="X3091" s="17" t="str">
        <f t="shared" si="537"/>
        <v>June</v>
      </c>
      <c r="Y3091" t="str">
        <f t="shared" si="538"/>
        <v>2016</v>
      </c>
    </row>
    <row r="3092" spans="1:25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528"/>
        <v>5.0808888888888886</v>
      </c>
      <c r="P3092" s="8">
        <f t="shared" si="529"/>
        <v>1270.2222222222222</v>
      </c>
      <c r="Q3092" t="str">
        <f t="shared" si="530"/>
        <v>theater</v>
      </c>
      <c r="R3092" t="str">
        <f t="shared" si="531"/>
        <v>spaces</v>
      </c>
      <c r="S3092">
        <f t="shared" si="532"/>
        <v>14</v>
      </c>
      <c r="T3092">
        <f t="shared" si="533"/>
        <v>8</v>
      </c>
      <c r="U3092">
        <f t="shared" si="534"/>
        <v>6</v>
      </c>
      <c r="V3092" s="12">
        <f t="shared" si="535"/>
        <v>42065.818807870368</v>
      </c>
      <c r="W3092" s="12">
        <f t="shared" si="536"/>
        <v>42125.777141203704</v>
      </c>
      <c r="X3092" s="17" t="str">
        <f t="shared" si="537"/>
        <v>March</v>
      </c>
      <c r="Y3092" t="str">
        <f t="shared" si="538"/>
        <v>2015</v>
      </c>
    </row>
    <row r="3093" spans="1:25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528"/>
        <v>15.920000000000002</v>
      </c>
      <c r="P3093" s="8">
        <f t="shared" si="529"/>
        <v>88.444444444444443</v>
      </c>
      <c r="Q3093" t="str">
        <f t="shared" si="530"/>
        <v>theater</v>
      </c>
      <c r="R3093" t="str">
        <f t="shared" si="531"/>
        <v>spaces</v>
      </c>
      <c r="S3093">
        <f t="shared" si="532"/>
        <v>14</v>
      </c>
      <c r="T3093">
        <f t="shared" si="533"/>
        <v>8</v>
      </c>
      <c r="U3093">
        <f t="shared" si="534"/>
        <v>6</v>
      </c>
      <c r="V3093" s="12">
        <f t="shared" si="535"/>
        <v>42566.948414351849</v>
      </c>
      <c r="W3093" s="12">
        <f t="shared" si="536"/>
        <v>42596.948414351849</v>
      </c>
      <c r="X3093" s="17" t="str">
        <f t="shared" si="537"/>
        <v>July</v>
      </c>
      <c r="Y3093" t="str">
        <f t="shared" si="538"/>
        <v>2016</v>
      </c>
    </row>
    <row r="3094" spans="1:25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528"/>
        <v>1.1831900000000002</v>
      </c>
      <c r="P3094" s="8">
        <f t="shared" si="529"/>
        <v>56.342380952380957</v>
      </c>
      <c r="Q3094" t="str">
        <f t="shared" si="530"/>
        <v>theater</v>
      </c>
      <c r="R3094" t="str">
        <f t="shared" si="531"/>
        <v>spaces</v>
      </c>
      <c r="S3094">
        <f t="shared" si="532"/>
        <v>14</v>
      </c>
      <c r="T3094">
        <f t="shared" si="533"/>
        <v>8</v>
      </c>
      <c r="U3094">
        <f t="shared" si="534"/>
        <v>6</v>
      </c>
      <c r="V3094" s="12">
        <f t="shared" si="535"/>
        <v>42255.619351851856</v>
      </c>
      <c r="W3094" s="12">
        <f t="shared" si="536"/>
        <v>42292.916666666672</v>
      </c>
      <c r="X3094" s="17" t="str">
        <f t="shared" si="537"/>
        <v>September</v>
      </c>
      <c r="Y3094" t="str">
        <f t="shared" si="538"/>
        <v>2015</v>
      </c>
    </row>
    <row r="3095" spans="1:25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528"/>
        <v>22.75</v>
      </c>
      <c r="P3095" s="8">
        <f t="shared" si="529"/>
        <v>53.529411764705884</v>
      </c>
      <c r="Q3095" t="str">
        <f t="shared" si="530"/>
        <v>theater</v>
      </c>
      <c r="R3095" t="str">
        <f t="shared" si="531"/>
        <v>spaces</v>
      </c>
      <c r="S3095">
        <f t="shared" si="532"/>
        <v>14</v>
      </c>
      <c r="T3095">
        <f t="shared" si="533"/>
        <v>8</v>
      </c>
      <c r="U3095">
        <f t="shared" si="534"/>
        <v>6</v>
      </c>
      <c r="V3095" s="12">
        <f t="shared" si="535"/>
        <v>41760.909039351849</v>
      </c>
      <c r="W3095" s="12">
        <f t="shared" si="536"/>
        <v>41791.165972222225</v>
      </c>
      <c r="X3095" s="17" t="str">
        <f t="shared" si="537"/>
        <v>May</v>
      </c>
      <c r="Y3095" t="str">
        <f t="shared" si="538"/>
        <v>2014</v>
      </c>
    </row>
    <row r="3096" spans="1:25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528"/>
        <v>2.5000000000000001E-2</v>
      </c>
      <c r="P3096" s="8">
        <f t="shared" si="529"/>
        <v>25</v>
      </c>
      <c r="Q3096" t="str">
        <f t="shared" si="530"/>
        <v>theater</v>
      </c>
      <c r="R3096" t="str">
        <f t="shared" si="531"/>
        <v>spaces</v>
      </c>
      <c r="S3096">
        <f t="shared" si="532"/>
        <v>14</v>
      </c>
      <c r="T3096">
        <f t="shared" si="533"/>
        <v>8</v>
      </c>
      <c r="U3096">
        <f t="shared" si="534"/>
        <v>6</v>
      </c>
      <c r="V3096" s="12">
        <f t="shared" si="535"/>
        <v>42207.795787037037</v>
      </c>
      <c r="W3096" s="12">
        <f t="shared" si="536"/>
        <v>42267.795787037037</v>
      </c>
      <c r="X3096" s="17" t="str">
        <f t="shared" si="537"/>
        <v>July</v>
      </c>
      <c r="Y3096" t="str">
        <f t="shared" si="538"/>
        <v>2015</v>
      </c>
    </row>
    <row r="3097" spans="1:25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528"/>
        <v>0.33512064343163539</v>
      </c>
      <c r="P3097" s="8">
        <f t="shared" si="529"/>
        <v>50</v>
      </c>
      <c r="Q3097" t="str">
        <f t="shared" si="530"/>
        <v>theater</v>
      </c>
      <c r="R3097" t="str">
        <f t="shared" si="531"/>
        <v>spaces</v>
      </c>
      <c r="S3097">
        <f t="shared" si="532"/>
        <v>14</v>
      </c>
      <c r="T3097">
        <f t="shared" si="533"/>
        <v>8</v>
      </c>
      <c r="U3097">
        <f t="shared" si="534"/>
        <v>6</v>
      </c>
      <c r="V3097" s="12">
        <f t="shared" si="535"/>
        <v>42523.025231481486</v>
      </c>
      <c r="W3097" s="12">
        <f t="shared" si="536"/>
        <v>42583.025231481486</v>
      </c>
      <c r="X3097" s="17" t="str">
        <f t="shared" si="537"/>
        <v>June</v>
      </c>
      <c r="Y3097" t="str">
        <f t="shared" si="538"/>
        <v>2016</v>
      </c>
    </row>
    <row r="3098" spans="1:25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528"/>
        <v>3.9750000000000001</v>
      </c>
      <c r="P3098" s="8">
        <f t="shared" si="529"/>
        <v>56.785714285714285</v>
      </c>
      <c r="Q3098" t="str">
        <f t="shared" si="530"/>
        <v>theater</v>
      </c>
      <c r="R3098" t="str">
        <f t="shared" si="531"/>
        <v>spaces</v>
      </c>
      <c r="S3098">
        <f t="shared" si="532"/>
        <v>14</v>
      </c>
      <c r="T3098">
        <f t="shared" si="533"/>
        <v>8</v>
      </c>
      <c r="U3098">
        <f t="shared" si="534"/>
        <v>6</v>
      </c>
      <c r="V3098" s="12">
        <f t="shared" si="535"/>
        <v>42114.825532407413</v>
      </c>
      <c r="W3098" s="12">
        <f t="shared" si="536"/>
        <v>42144.825532407413</v>
      </c>
      <c r="X3098" s="17" t="str">
        <f t="shared" si="537"/>
        <v>April</v>
      </c>
      <c r="Y3098" t="str">
        <f t="shared" si="538"/>
        <v>2015</v>
      </c>
    </row>
    <row r="3099" spans="1:25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528"/>
        <v>17.150000000000002</v>
      </c>
      <c r="P3099" s="8">
        <f t="shared" si="529"/>
        <v>40.833333333333336</v>
      </c>
      <c r="Q3099" t="str">
        <f t="shared" si="530"/>
        <v>theater</v>
      </c>
      <c r="R3099" t="str">
        <f t="shared" si="531"/>
        <v>spaces</v>
      </c>
      <c r="S3099">
        <f t="shared" si="532"/>
        <v>14</v>
      </c>
      <c r="T3099">
        <f t="shared" si="533"/>
        <v>8</v>
      </c>
      <c r="U3099">
        <f t="shared" si="534"/>
        <v>6</v>
      </c>
      <c r="V3099" s="12">
        <f t="shared" si="535"/>
        <v>42629.503483796296</v>
      </c>
      <c r="W3099" s="12">
        <f t="shared" si="536"/>
        <v>42650.583333333328</v>
      </c>
      <c r="X3099" s="17" t="str">
        <f t="shared" si="537"/>
        <v>September</v>
      </c>
      <c r="Y3099" t="str">
        <f t="shared" si="538"/>
        <v>2016</v>
      </c>
    </row>
    <row r="3100" spans="1:25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528"/>
        <v>3.6080041046690612</v>
      </c>
      <c r="P3100" s="8">
        <f t="shared" si="529"/>
        <v>65.111111111111114</v>
      </c>
      <c r="Q3100" t="str">
        <f t="shared" si="530"/>
        <v>theater</v>
      </c>
      <c r="R3100" t="str">
        <f t="shared" si="531"/>
        <v>spaces</v>
      </c>
      <c r="S3100">
        <f t="shared" si="532"/>
        <v>14</v>
      </c>
      <c r="T3100">
        <f t="shared" si="533"/>
        <v>8</v>
      </c>
      <c r="U3100">
        <f t="shared" si="534"/>
        <v>6</v>
      </c>
      <c r="V3100" s="12">
        <f t="shared" si="535"/>
        <v>42359.792233796295</v>
      </c>
      <c r="W3100" s="12">
        <f t="shared" si="536"/>
        <v>42408.01180555555</v>
      </c>
      <c r="X3100" s="17" t="str">
        <f t="shared" si="537"/>
        <v>December</v>
      </c>
      <c r="Y3100" t="str">
        <f t="shared" si="538"/>
        <v>2015</v>
      </c>
    </row>
    <row r="3101" spans="1:25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528"/>
        <v>13.900000000000002</v>
      </c>
      <c r="P3101" s="8">
        <f t="shared" si="529"/>
        <v>55.6</v>
      </c>
      <c r="Q3101" t="str">
        <f t="shared" si="530"/>
        <v>theater</v>
      </c>
      <c r="R3101" t="str">
        <f t="shared" si="531"/>
        <v>spaces</v>
      </c>
      <c r="S3101">
        <f t="shared" si="532"/>
        <v>14</v>
      </c>
      <c r="T3101">
        <f t="shared" si="533"/>
        <v>8</v>
      </c>
      <c r="U3101">
        <f t="shared" si="534"/>
        <v>6</v>
      </c>
      <c r="V3101" s="12">
        <f t="shared" si="535"/>
        <v>42382.189710648148</v>
      </c>
      <c r="W3101" s="12">
        <f t="shared" si="536"/>
        <v>42412.189710648148</v>
      </c>
      <c r="X3101" s="17" t="str">
        <f t="shared" si="537"/>
        <v>January</v>
      </c>
      <c r="Y3101" t="str">
        <f t="shared" si="538"/>
        <v>2016</v>
      </c>
    </row>
    <row r="3102" spans="1:25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528"/>
        <v>15.225</v>
      </c>
      <c r="P3102" s="8">
        <f t="shared" si="529"/>
        <v>140.53846153846155</v>
      </c>
      <c r="Q3102" t="str">
        <f t="shared" si="530"/>
        <v>theater</v>
      </c>
      <c r="R3102" t="str">
        <f t="shared" si="531"/>
        <v>spaces</v>
      </c>
      <c r="S3102">
        <f t="shared" si="532"/>
        <v>14</v>
      </c>
      <c r="T3102">
        <f t="shared" si="533"/>
        <v>8</v>
      </c>
      <c r="U3102">
        <f t="shared" si="534"/>
        <v>6</v>
      </c>
      <c r="V3102" s="12">
        <f t="shared" si="535"/>
        <v>41902.622395833336</v>
      </c>
      <c r="W3102" s="12">
        <f t="shared" si="536"/>
        <v>41932.622395833336</v>
      </c>
      <c r="X3102" s="17" t="str">
        <f t="shared" si="537"/>
        <v>September</v>
      </c>
      <c r="Y3102" t="str">
        <f t="shared" si="538"/>
        <v>2014</v>
      </c>
    </row>
    <row r="3103" spans="1:25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528"/>
        <v>12</v>
      </c>
      <c r="P3103" s="8">
        <f t="shared" si="529"/>
        <v>25</v>
      </c>
      <c r="Q3103" t="str">
        <f t="shared" si="530"/>
        <v>theater</v>
      </c>
      <c r="R3103" t="str">
        <f t="shared" si="531"/>
        <v>spaces</v>
      </c>
      <c r="S3103">
        <f t="shared" si="532"/>
        <v>14</v>
      </c>
      <c r="T3103">
        <f t="shared" si="533"/>
        <v>8</v>
      </c>
      <c r="U3103">
        <f t="shared" si="534"/>
        <v>6</v>
      </c>
      <c r="V3103" s="12">
        <f t="shared" si="535"/>
        <v>42171.383530092593</v>
      </c>
      <c r="W3103" s="12">
        <f t="shared" si="536"/>
        <v>42201.330555555556</v>
      </c>
      <c r="X3103" s="17" t="str">
        <f t="shared" si="537"/>
        <v>June</v>
      </c>
      <c r="Y3103" t="str">
        <f t="shared" si="538"/>
        <v>2015</v>
      </c>
    </row>
    <row r="3104" spans="1:25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528"/>
        <v>39.112499999999997</v>
      </c>
      <c r="P3104" s="8">
        <f t="shared" si="529"/>
        <v>69.533333333333331</v>
      </c>
      <c r="Q3104" t="str">
        <f t="shared" si="530"/>
        <v>theater</v>
      </c>
      <c r="R3104" t="str">
        <f t="shared" si="531"/>
        <v>spaces</v>
      </c>
      <c r="S3104">
        <f t="shared" si="532"/>
        <v>14</v>
      </c>
      <c r="T3104">
        <f t="shared" si="533"/>
        <v>8</v>
      </c>
      <c r="U3104">
        <f t="shared" si="534"/>
        <v>6</v>
      </c>
      <c r="V3104" s="12">
        <f t="shared" si="535"/>
        <v>42555.340486111112</v>
      </c>
      <c r="W3104" s="12">
        <f t="shared" si="536"/>
        <v>42605.340486111112</v>
      </c>
      <c r="X3104" s="17" t="str">
        <f t="shared" si="537"/>
        <v>July</v>
      </c>
      <c r="Y3104" t="str">
        <f t="shared" si="538"/>
        <v>2016</v>
      </c>
    </row>
    <row r="3105" spans="1:25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528"/>
        <v>0.26829268292682928</v>
      </c>
      <c r="P3105" s="8">
        <f t="shared" si="529"/>
        <v>5.5</v>
      </c>
      <c r="Q3105" t="str">
        <f t="shared" si="530"/>
        <v>theater</v>
      </c>
      <c r="R3105" t="str">
        <f t="shared" si="531"/>
        <v>spaces</v>
      </c>
      <c r="S3105">
        <f t="shared" si="532"/>
        <v>14</v>
      </c>
      <c r="T3105">
        <f t="shared" si="533"/>
        <v>8</v>
      </c>
      <c r="U3105">
        <f t="shared" si="534"/>
        <v>6</v>
      </c>
      <c r="V3105" s="12">
        <f t="shared" si="535"/>
        <v>42107.156319444446</v>
      </c>
      <c r="W3105" s="12">
        <f t="shared" si="536"/>
        <v>42167.156319444446</v>
      </c>
      <c r="X3105" s="17" t="str">
        <f t="shared" si="537"/>
        <v>April</v>
      </c>
      <c r="Y3105" t="str">
        <f t="shared" si="538"/>
        <v>2015</v>
      </c>
    </row>
    <row r="3106" spans="1:25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528"/>
        <v>29.625</v>
      </c>
      <c r="P3106" s="8">
        <f t="shared" si="529"/>
        <v>237</v>
      </c>
      <c r="Q3106" t="str">
        <f t="shared" si="530"/>
        <v>theater</v>
      </c>
      <c r="R3106" t="str">
        <f t="shared" si="531"/>
        <v>spaces</v>
      </c>
      <c r="S3106">
        <f t="shared" si="532"/>
        <v>14</v>
      </c>
      <c r="T3106">
        <f t="shared" si="533"/>
        <v>8</v>
      </c>
      <c r="U3106">
        <f t="shared" si="534"/>
        <v>6</v>
      </c>
      <c r="V3106" s="12">
        <f t="shared" si="535"/>
        <v>42006.908692129626</v>
      </c>
      <c r="W3106" s="12">
        <f t="shared" si="536"/>
        <v>42038.083333333328</v>
      </c>
      <c r="X3106" s="17" t="str">
        <f t="shared" si="537"/>
        <v>January</v>
      </c>
      <c r="Y3106" t="str">
        <f t="shared" si="538"/>
        <v>2015</v>
      </c>
    </row>
    <row r="3107" spans="1:25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528"/>
        <v>42.360992301112063</v>
      </c>
      <c r="P3107" s="8">
        <f t="shared" si="529"/>
        <v>79.870967741935488</v>
      </c>
      <c r="Q3107" t="str">
        <f t="shared" si="530"/>
        <v>theater</v>
      </c>
      <c r="R3107" t="str">
        <f t="shared" si="531"/>
        <v>spaces</v>
      </c>
      <c r="S3107">
        <f t="shared" si="532"/>
        <v>14</v>
      </c>
      <c r="T3107">
        <f t="shared" si="533"/>
        <v>8</v>
      </c>
      <c r="U3107">
        <f t="shared" si="534"/>
        <v>6</v>
      </c>
      <c r="V3107" s="12">
        <f t="shared" si="535"/>
        <v>41876.718935185185</v>
      </c>
      <c r="W3107" s="12">
        <f t="shared" si="536"/>
        <v>41931.208333333336</v>
      </c>
      <c r="X3107" s="17" t="str">
        <f t="shared" si="537"/>
        <v>August</v>
      </c>
      <c r="Y3107" t="str">
        <f t="shared" si="538"/>
        <v>2014</v>
      </c>
    </row>
    <row r="3108" spans="1:25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528"/>
        <v>4.1000000000000005</v>
      </c>
      <c r="P3108" s="8">
        <f t="shared" si="529"/>
        <v>10.25</v>
      </c>
      <c r="Q3108" t="str">
        <f t="shared" si="530"/>
        <v>theater</v>
      </c>
      <c r="R3108" t="str">
        <f t="shared" si="531"/>
        <v>spaces</v>
      </c>
      <c r="S3108">
        <f t="shared" si="532"/>
        <v>14</v>
      </c>
      <c r="T3108">
        <f t="shared" si="533"/>
        <v>8</v>
      </c>
      <c r="U3108">
        <f t="shared" si="534"/>
        <v>6</v>
      </c>
      <c r="V3108" s="12">
        <f t="shared" si="535"/>
        <v>42241.429120370376</v>
      </c>
      <c r="W3108" s="12">
        <f t="shared" si="536"/>
        <v>42263.916666666672</v>
      </c>
      <c r="X3108" s="17" t="str">
        <f t="shared" si="537"/>
        <v>August</v>
      </c>
      <c r="Y3108" t="str">
        <f t="shared" si="538"/>
        <v>2015</v>
      </c>
    </row>
    <row r="3109" spans="1:25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528"/>
        <v>19.762499999999999</v>
      </c>
      <c r="P3109" s="8">
        <f t="shared" si="529"/>
        <v>272.58620689655174</v>
      </c>
      <c r="Q3109" t="str">
        <f t="shared" si="530"/>
        <v>theater</v>
      </c>
      <c r="R3109" t="str">
        <f t="shared" si="531"/>
        <v>spaces</v>
      </c>
      <c r="S3109">
        <f t="shared" si="532"/>
        <v>14</v>
      </c>
      <c r="T3109">
        <f t="shared" si="533"/>
        <v>8</v>
      </c>
      <c r="U3109">
        <f t="shared" si="534"/>
        <v>6</v>
      </c>
      <c r="V3109" s="12">
        <f t="shared" si="535"/>
        <v>42128.814247685179</v>
      </c>
      <c r="W3109" s="12">
        <f t="shared" si="536"/>
        <v>42135.814247685179</v>
      </c>
      <c r="X3109" s="17" t="str">
        <f t="shared" si="537"/>
        <v>May</v>
      </c>
      <c r="Y3109" t="str">
        <f t="shared" si="538"/>
        <v>2015</v>
      </c>
    </row>
    <row r="3110" spans="1:25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528"/>
        <v>5.1999999999999998E-2</v>
      </c>
      <c r="P3110" s="8">
        <f t="shared" si="529"/>
        <v>13</v>
      </c>
      <c r="Q3110" t="str">
        <f t="shared" si="530"/>
        <v>theater</v>
      </c>
      <c r="R3110" t="str">
        <f t="shared" si="531"/>
        <v>spaces</v>
      </c>
      <c r="S3110">
        <f t="shared" si="532"/>
        <v>14</v>
      </c>
      <c r="T3110">
        <f t="shared" si="533"/>
        <v>8</v>
      </c>
      <c r="U3110">
        <f t="shared" si="534"/>
        <v>6</v>
      </c>
      <c r="V3110" s="12">
        <f t="shared" si="535"/>
        <v>42062.680486111116</v>
      </c>
      <c r="W3110" s="12">
        <f t="shared" si="536"/>
        <v>42122.638819444444</v>
      </c>
      <c r="X3110" s="17" t="str">
        <f t="shared" si="537"/>
        <v>February</v>
      </c>
      <c r="Y3110" t="str">
        <f t="shared" si="538"/>
        <v>2015</v>
      </c>
    </row>
    <row r="3111" spans="1:25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528"/>
        <v>25.030188679245285</v>
      </c>
      <c r="P3111" s="8">
        <f t="shared" si="529"/>
        <v>58.184210526315788</v>
      </c>
      <c r="Q3111" t="str">
        <f t="shared" si="530"/>
        <v>theater</v>
      </c>
      <c r="R3111" t="str">
        <f t="shared" si="531"/>
        <v>spaces</v>
      </c>
      <c r="S3111">
        <f t="shared" si="532"/>
        <v>14</v>
      </c>
      <c r="T3111">
        <f t="shared" si="533"/>
        <v>8</v>
      </c>
      <c r="U3111">
        <f t="shared" si="534"/>
        <v>6</v>
      </c>
      <c r="V3111" s="12">
        <f t="shared" si="535"/>
        <v>41844.125115740739</v>
      </c>
      <c r="W3111" s="12">
        <f t="shared" si="536"/>
        <v>41879.125115740739</v>
      </c>
      <c r="X3111" s="17" t="str">
        <f t="shared" si="537"/>
        <v>July</v>
      </c>
      <c r="Y3111" t="str">
        <f t="shared" si="538"/>
        <v>2014</v>
      </c>
    </row>
    <row r="3112" spans="1:25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528"/>
        <v>0.04</v>
      </c>
      <c r="P3112" s="8">
        <f t="shared" si="529"/>
        <v>10</v>
      </c>
      <c r="Q3112" t="str">
        <f t="shared" si="530"/>
        <v>theater</v>
      </c>
      <c r="R3112" t="str">
        <f t="shared" si="531"/>
        <v>spaces</v>
      </c>
      <c r="S3112">
        <f t="shared" si="532"/>
        <v>14</v>
      </c>
      <c r="T3112">
        <f t="shared" si="533"/>
        <v>8</v>
      </c>
      <c r="U3112">
        <f t="shared" si="534"/>
        <v>6</v>
      </c>
      <c r="V3112" s="12">
        <f t="shared" si="535"/>
        <v>42745.031469907408</v>
      </c>
      <c r="W3112" s="12">
        <f t="shared" si="536"/>
        <v>42785.031469907408</v>
      </c>
      <c r="X3112" s="17" t="str">
        <f t="shared" si="537"/>
        <v>January</v>
      </c>
      <c r="Y3112" t="str">
        <f t="shared" si="538"/>
        <v>2017</v>
      </c>
    </row>
    <row r="3113" spans="1:25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528"/>
        <v>26.640000000000004</v>
      </c>
      <c r="P3113" s="8">
        <f t="shared" si="529"/>
        <v>70.10526315789474</v>
      </c>
      <c r="Q3113" t="str">
        <f t="shared" si="530"/>
        <v>theater</v>
      </c>
      <c r="R3113" t="str">
        <f t="shared" si="531"/>
        <v>spaces</v>
      </c>
      <c r="S3113">
        <f t="shared" si="532"/>
        <v>14</v>
      </c>
      <c r="T3113">
        <f t="shared" si="533"/>
        <v>8</v>
      </c>
      <c r="U3113">
        <f t="shared" si="534"/>
        <v>6</v>
      </c>
      <c r="V3113" s="12">
        <f t="shared" si="535"/>
        <v>41885.595138888886</v>
      </c>
      <c r="W3113" s="12">
        <f t="shared" si="536"/>
        <v>41916.595138888886</v>
      </c>
      <c r="X3113" s="17" t="str">
        <f t="shared" si="537"/>
        <v>September</v>
      </c>
      <c r="Y3113" t="str">
        <f t="shared" si="538"/>
        <v>2014</v>
      </c>
    </row>
    <row r="3114" spans="1:25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528"/>
        <v>4.7363636363636363</v>
      </c>
      <c r="P3114" s="8">
        <f t="shared" si="529"/>
        <v>57.888888888888886</v>
      </c>
      <c r="Q3114" t="str">
        <f t="shared" si="530"/>
        <v>theater</v>
      </c>
      <c r="R3114" t="str">
        <f t="shared" si="531"/>
        <v>spaces</v>
      </c>
      <c r="S3114">
        <f t="shared" si="532"/>
        <v>14</v>
      </c>
      <c r="T3114">
        <f t="shared" si="533"/>
        <v>8</v>
      </c>
      <c r="U3114">
        <f t="shared" si="534"/>
        <v>6</v>
      </c>
      <c r="V3114" s="12">
        <f t="shared" si="535"/>
        <v>42615.121921296297</v>
      </c>
      <c r="W3114" s="12">
        <f t="shared" si="536"/>
        <v>42675.121921296297</v>
      </c>
      <c r="X3114" s="17" t="str">
        <f t="shared" si="537"/>
        <v>September</v>
      </c>
      <c r="Y3114" t="str">
        <f t="shared" si="538"/>
        <v>2016</v>
      </c>
    </row>
    <row r="3115" spans="1:25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528"/>
        <v>4.2435339894712749</v>
      </c>
      <c r="P3115" s="8">
        <f t="shared" si="529"/>
        <v>125.27027027027027</v>
      </c>
      <c r="Q3115" t="str">
        <f t="shared" si="530"/>
        <v>theater</v>
      </c>
      <c r="R3115" t="str">
        <f t="shared" si="531"/>
        <v>spaces</v>
      </c>
      <c r="S3115">
        <f t="shared" si="532"/>
        <v>14</v>
      </c>
      <c r="T3115">
        <f t="shared" si="533"/>
        <v>8</v>
      </c>
      <c r="U3115">
        <f t="shared" si="534"/>
        <v>6</v>
      </c>
      <c r="V3115" s="12">
        <f t="shared" si="535"/>
        <v>42081.731273148151</v>
      </c>
      <c r="W3115" s="12">
        <f t="shared" si="536"/>
        <v>42111.731273148151</v>
      </c>
      <c r="X3115" s="17" t="str">
        <f t="shared" si="537"/>
        <v>March</v>
      </c>
      <c r="Y3115" t="str">
        <f t="shared" si="538"/>
        <v>2015</v>
      </c>
    </row>
    <row r="3116" spans="1:25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528"/>
        <v>0</v>
      </c>
      <c r="P3116" s="8" t="e">
        <f t="shared" si="529"/>
        <v>#DIV/0!</v>
      </c>
      <c r="Q3116" t="str">
        <f t="shared" si="530"/>
        <v>theater</v>
      </c>
      <c r="R3116" t="str">
        <f t="shared" si="531"/>
        <v>spaces</v>
      </c>
      <c r="S3116">
        <f t="shared" si="532"/>
        <v>14</v>
      </c>
      <c r="T3116">
        <f t="shared" si="533"/>
        <v>8</v>
      </c>
      <c r="U3116">
        <f t="shared" si="534"/>
        <v>6</v>
      </c>
      <c r="V3116" s="12">
        <f t="shared" si="535"/>
        <v>41843.632523148146</v>
      </c>
      <c r="W3116" s="12">
        <f t="shared" si="536"/>
        <v>41903.632523148146</v>
      </c>
      <c r="X3116" s="17" t="str">
        <f t="shared" si="537"/>
        <v>July</v>
      </c>
      <c r="Y3116" t="str">
        <f t="shared" si="538"/>
        <v>2014</v>
      </c>
    </row>
    <row r="3117" spans="1:25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528"/>
        <v>3</v>
      </c>
      <c r="P3117" s="8">
        <f t="shared" si="529"/>
        <v>300</v>
      </c>
      <c r="Q3117" t="str">
        <f t="shared" si="530"/>
        <v>theater</v>
      </c>
      <c r="R3117" t="str">
        <f t="shared" si="531"/>
        <v>spaces</v>
      </c>
      <c r="S3117">
        <f t="shared" si="532"/>
        <v>14</v>
      </c>
      <c r="T3117">
        <f t="shared" si="533"/>
        <v>8</v>
      </c>
      <c r="U3117">
        <f t="shared" si="534"/>
        <v>6</v>
      </c>
      <c r="V3117" s="12">
        <f t="shared" si="535"/>
        <v>42496.447071759263</v>
      </c>
      <c r="W3117" s="12">
        <f t="shared" si="536"/>
        <v>42526.447071759263</v>
      </c>
      <c r="X3117" s="17" t="str">
        <f t="shared" si="537"/>
        <v>May</v>
      </c>
      <c r="Y3117" t="str">
        <f t="shared" si="538"/>
        <v>2016</v>
      </c>
    </row>
    <row r="3118" spans="1:25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528"/>
        <v>57.333333333333336</v>
      </c>
      <c r="P3118" s="8">
        <f t="shared" si="529"/>
        <v>43</v>
      </c>
      <c r="Q3118" t="str">
        <f t="shared" si="530"/>
        <v>theater</v>
      </c>
      <c r="R3118" t="str">
        <f t="shared" si="531"/>
        <v>spaces</v>
      </c>
      <c r="S3118">
        <f t="shared" si="532"/>
        <v>14</v>
      </c>
      <c r="T3118">
        <f t="shared" si="533"/>
        <v>8</v>
      </c>
      <c r="U3118">
        <f t="shared" si="534"/>
        <v>6</v>
      </c>
      <c r="V3118" s="12">
        <f t="shared" si="535"/>
        <v>42081.515335648146</v>
      </c>
      <c r="W3118" s="12">
        <f t="shared" si="536"/>
        <v>42095.515335648146</v>
      </c>
      <c r="X3118" s="17" t="str">
        <f t="shared" si="537"/>
        <v>March</v>
      </c>
      <c r="Y3118" t="str">
        <f t="shared" si="538"/>
        <v>2015</v>
      </c>
    </row>
    <row r="3119" spans="1:25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528"/>
        <v>0.1</v>
      </c>
      <c r="P3119" s="8">
        <f t="shared" si="529"/>
        <v>1</v>
      </c>
      <c r="Q3119" t="str">
        <f t="shared" si="530"/>
        <v>theater</v>
      </c>
      <c r="R3119" t="str">
        <f t="shared" si="531"/>
        <v>spaces</v>
      </c>
      <c r="S3119">
        <f t="shared" si="532"/>
        <v>14</v>
      </c>
      <c r="T3119">
        <f t="shared" si="533"/>
        <v>8</v>
      </c>
      <c r="U3119">
        <f t="shared" si="534"/>
        <v>6</v>
      </c>
      <c r="V3119" s="12">
        <f t="shared" si="535"/>
        <v>42509.374537037031</v>
      </c>
      <c r="W3119" s="12">
        <f t="shared" si="536"/>
        <v>42517.55</v>
      </c>
      <c r="X3119" s="17" t="str">
        <f t="shared" si="537"/>
        <v>May</v>
      </c>
      <c r="Y3119" t="str">
        <f t="shared" si="538"/>
        <v>2016</v>
      </c>
    </row>
    <row r="3120" spans="1:25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528"/>
        <v>0.31</v>
      </c>
      <c r="P3120" s="8">
        <f t="shared" si="529"/>
        <v>775</v>
      </c>
      <c r="Q3120" t="str">
        <f t="shared" si="530"/>
        <v>theater</v>
      </c>
      <c r="R3120" t="str">
        <f t="shared" si="531"/>
        <v>spaces</v>
      </c>
      <c r="S3120">
        <f t="shared" si="532"/>
        <v>14</v>
      </c>
      <c r="T3120">
        <f t="shared" si="533"/>
        <v>8</v>
      </c>
      <c r="U3120">
        <f t="shared" si="534"/>
        <v>6</v>
      </c>
      <c r="V3120" s="12">
        <f t="shared" si="535"/>
        <v>42534.649571759262</v>
      </c>
      <c r="W3120" s="12">
        <f t="shared" si="536"/>
        <v>42553.649571759262</v>
      </c>
      <c r="X3120" s="17" t="str">
        <f t="shared" si="537"/>
        <v>June</v>
      </c>
      <c r="Y3120" t="str">
        <f t="shared" si="538"/>
        <v>2016</v>
      </c>
    </row>
    <row r="3121" spans="1:25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528"/>
        <v>0.05</v>
      </c>
      <c r="P3121" s="8">
        <f t="shared" si="529"/>
        <v>5</v>
      </c>
      <c r="Q3121" t="str">
        <f t="shared" si="530"/>
        <v>theater</v>
      </c>
      <c r="R3121" t="str">
        <f t="shared" si="531"/>
        <v>spaces</v>
      </c>
      <c r="S3121">
        <f t="shared" si="532"/>
        <v>14</v>
      </c>
      <c r="T3121">
        <f t="shared" si="533"/>
        <v>8</v>
      </c>
      <c r="U3121">
        <f t="shared" si="534"/>
        <v>6</v>
      </c>
      <c r="V3121" s="12">
        <f t="shared" si="535"/>
        <v>42060.04550925926</v>
      </c>
      <c r="W3121" s="12">
        <f t="shared" si="536"/>
        <v>42090.003842592589</v>
      </c>
      <c r="X3121" s="17" t="str">
        <f t="shared" si="537"/>
        <v>February</v>
      </c>
      <c r="Y3121" t="str">
        <f t="shared" si="538"/>
        <v>2015</v>
      </c>
    </row>
    <row r="3122" spans="1:25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528"/>
        <v>9.8461538461538465E-3</v>
      </c>
      <c r="P3122" s="8">
        <f t="shared" si="529"/>
        <v>12.8</v>
      </c>
      <c r="Q3122" t="str">
        <f t="shared" si="530"/>
        <v>theater</v>
      </c>
      <c r="R3122" t="str">
        <f t="shared" si="531"/>
        <v>spaces</v>
      </c>
      <c r="S3122">
        <f t="shared" si="532"/>
        <v>14</v>
      </c>
      <c r="T3122">
        <f t="shared" si="533"/>
        <v>8</v>
      </c>
      <c r="U3122">
        <f t="shared" si="534"/>
        <v>6</v>
      </c>
      <c r="V3122" s="12">
        <f t="shared" si="535"/>
        <v>42435.942083333335</v>
      </c>
      <c r="W3122" s="12">
        <f t="shared" si="536"/>
        <v>42495.900416666671</v>
      </c>
      <c r="X3122" s="17" t="str">
        <f t="shared" si="537"/>
        <v>March</v>
      </c>
      <c r="Y3122" t="str">
        <f t="shared" si="538"/>
        <v>2016</v>
      </c>
    </row>
    <row r="3123" spans="1:25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528"/>
        <v>0.66666666666666674</v>
      </c>
      <c r="P3123" s="8">
        <f t="shared" si="529"/>
        <v>10</v>
      </c>
      <c r="Q3123" t="str">
        <f t="shared" si="530"/>
        <v>theater</v>
      </c>
      <c r="R3123" t="str">
        <f t="shared" si="531"/>
        <v>spaces</v>
      </c>
      <c r="S3123">
        <f t="shared" si="532"/>
        <v>14</v>
      </c>
      <c r="T3123">
        <f t="shared" si="533"/>
        <v>8</v>
      </c>
      <c r="U3123">
        <f t="shared" si="534"/>
        <v>6</v>
      </c>
      <c r="V3123" s="12">
        <f t="shared" si="535"/>
        <v>41848.679803240739</v>
      </c>
      <c r="W3123" s="12">
        <f t="shared" si="536"/>
        <v>41908.679803240739</v>
      </c>
      <c r="X3123" s="17" t="str">
        <f t="shared" si="537"/>
        <v>July</v>
      </c>
      <c r="Y3123" t="str">
        <f t="shared" si="538"/>
        <v>2014</v>
      </c>
    </row>
    <row r="3124" spans="1:25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528"/>
        <v>58.291457286432156</v>
      </c>
      <c r="P3124" s="8">
        <f t="shared" si="529"/>
        <v>58</v>
      </c>
      <c r="Q3124" t="str">
        <f t="shared" si="530"/>
        <v>theater</v>
      </c>
      <c r="R3124" t="str">
        <f t="shared" si="531"/>
        <v>spaces</v>
      </c>
      <c r="S3124">
        <f t="shared" si="532"/>
        <v>14</v>
      </c>
      <c r="T3124">
        <f t="shared" si="533"/>
        <v>8</v>
      </c>
      <c r="U3124">
        <f t="shared" si="534"/>
        <v>6</v>
      </c>
      <c r="V3124" s="12">
        <f t="shared" si="535"/>
        <v>42678.932083333333</v>
      </c>
      <c r="W3124" s="12">
        <f t="shared" si="536"/>
        <v>42683.973750000005</v>
      </c>
      <c r="X3124" s="17" t="str">
        <f t="shared" si="537"/>
        <v>November</v>
      </c>
      <c r="Y3124" t="str">
        <f t="shared" si="538"/>
        <v>2016</v>
      </c>
    </row>
    <row r="3125" spans="1:25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528"/>
        <v>68.153599999999997</v>
      </c>
      <c r="P3125" s="8">
        <f t="shared" si="529"/>
        <v>244.80459770114942</v>
      </c>
      <c r="Q3125" t="str">
        <f t="shared" si="530"/>
        <v>theater</v>
      </c>
      <c r="R3125" t="str">
        <f t="shared" si="531"/>
        <v>spaces</v>
      </c>
      <c r="S3125">
        <f t="shared" si="532"/>
        <v>14</v>
      </c>
      <c r="T3125">
        <f t="shared" si="533"/>
        <v>8</v>
      </c>
      <c r="U3125">
        <f t="shared" si="534"/>
        <v>6</v>
      </c>
      <c r="V3125" s="12">
        <f t="shared" si="535"/>
        <v>42530.993032407408</v>
      </c>
      <c r="W3125" s="12">
        <f t="shared" si="536"/>
        <v>42560.993032407408</v>
      </c>
      <c r="X3125" s="17" t="str">
        <f t="shared" si="537"/>
        <v>June</v>
      </c>
      <c r="Y3125" t="str">
        <f t="shared" si="538"/>
        <v>2016</v>
      </c>
    </row>
    <row r="3126" spans="1:25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528"/>
        <v>3.2499999999999999E-3</v>
      </c>
      <c r="P3126" s="8">
        <f t="shared" si="529"/>
        <v>6.5</v>
      </c>
      <c r="Q3126" t="str">
        <f t="shared" si="530"/>
        <v>theater</v>
      </c>
      <c r="R3126" t="str">
        <f t="shared" si="531"/>
        <v>spaces</v>
      </c>
      <c r="S3126">
        <f t="shared" si="532"/>
        <v>14</v>
      </c>
      <c r="T3126">
        <f t="shared" si="533"/>
        <v>8</v>
      </c>
      <c r="U3126">
        <f t="shared" si="534"/>
        <v>6</v>
      </c>
      <c r="V3126" s="12">
        <f t="shared" si="535"/>
        <v>41977.780104166668</v>
      </c>
      <c r="W3126" s="12">
        <f t="shared" si="536"/>
        <v>42037.780104166668</v>
      </c>
      <c r="X3126" s="17" t="str">
        <f t="shared" si="537"/>
        <v>December</v>
      </c>
      <c r="Y3126" t="str">
        <f t="shared" si="538"/>
        <v>2014</v>
      </c>
    </row>
    <row r="3127" spans="1:25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528"/>
        <v>0</v>
      </c>
      <c r="P3127" s="8" t="e">
        <f t="shared" si="529"/>
        <v>#DIV/0!</v>
      </c>
      <c r="Q3127" t="str">
        <f t="shared" si="530"/>
        <v>theater</v>
      </c>
      <c r="R3127" t="str">
        <f t="shared" si="531"/>
        <v>spaces</v>
      </c>
      <c r="S3127">
        <f t="shared" si="532"/>
        <v>14</v>
      </c>
      <c r="T3127">
        <f t="shared" si="533"/>
        <v>8</v>
      </c>
      <c r="U3127">
        <f t="shared" si="534"/>
        <v>6</v>
      </c>
      <c r="V3127" s="12">
        <f t="shared" si="535"/>
        <v>42346.20685185185</v>
      </c>
      <c r="W3127" s="12">
        <f t="shared" si="536"/>
        <v>42376.20685185185</v>
      </c>
      <c r="X3127" s="17" t="str">
        <f t="shared" si="537"/>
        <v>December</v>
      </c>
      <c r="Y3127" t="str">
        <f t="shared" si="538"/>
        <v>2015</v>
      </c>
    </row>
    <row r="3128" spans="1:25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528"/>
        <v>4.16</v>
      </c>
      <c r="P3128" s="8">
        <f t="shared" si="529"/>
        <v>61.176470588235297</v>
      </c>
      <c r="Q3128" t="str">
        <f t="shared" si="530"/>
        <v>theater</v>
      </c>
      <c r="R3128" t="str">
        <f t="shared" si="531"/>
        <v>spaces</v>
      </c>
      <c r="S3128">
        <f t="shared" si="532"/>
        <v>14</v>
      </c>
      <c r="T3128">
        <f t="shared" si="533"/>
        <v>8</v>
      </c>
      <c r="U3128">
        <f t="shared" si="534"/>
        <v>6</v>
      </c>
      <c r="V3128" s="12">
        <f t="shared" si="535"/>
        <v>42427.01807870371</v>
      </c>
      <c r="W3128" s="12">
        <f t="shared" si="536"/>
        <v>42456.976412037038</v>
      </c>
      <c r="X3128" s="17" t="str">
        <f t="shared" si="537"/>
        <v>February</v>
      </c>
      <c r="Y3128" t="str">
        <f t="shared" si="538"/>
        <v>2016</v>
      </c>
    </row>
    <row r="3129" spans="1:25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528"/>
        <v>0</v>
      </c>
      <c r="P3129" s="8" t="e">
        <f t="shared" si="529"/>
        <v>#DIV/0!</v>
      </c>
      <c r="Q3129" t="str">
        <f t="shared" si="530"/>
        <v>theater</v>
      </c>
      <c r="R3129" t="str">
        <f t="shared" si="531"/>
        <v>spaces</v>
      </c>
      <c r="S3129">
        <f t="shared" si="532"/>
        <v>14</v>
      </c>
      <c r="T3129">
        <f t="shared" si="533"/>
        <v>8</v>
      </c>
      <c r="U3129">
        <f t="shared" si="534"/>
        <v>6</v>
      </c>
      <c r="V3129" s="12">
        <f t="shared" si="535"/>
        <v>42034.856817129628</v>
      </c>
      <c r="W3129" s="12">
        <f t="shared" si="536"/>
        <v>42064.856817129628</v>
      </c>
      <c r="X3129" s="17" t="str">
        <f t="shared" si="537"/>
        <v>January</v>
      </c>
      <c r="Y3129" t="str">
        <f t="shared" si="538"/>
        <v>2015</v>
      </c>
    </row>
    <row r="3130" spans="1:25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528"/>
        <v>108.60666666666667</v>
      </c>
      <c r="P3130" s="8">
        <f t="shared" si="529"/>
        <v>139.23931623931625</v>
      </c>
      <c r="Q3130" t="str">
        <f t="shared" si="530"/>
        <v>theater</v>
      </c>
      <c r="R3130" t="str">
        <f t="shared" si="531"/>
        <v>plays</v>
      </c>
      <c r="S3130">
        <f t="shared" si="532"/>
        <v>13</v>
      </c>
      <c r="T3130">
        <f t="shared" si="533"/>
        <v>8</v>
      </c>
      <c r="U3130">
        <f t="shared" si="534"/>
        <v>5</v>
      </c>
      <c r="V3130" s="12">
        <f t="shared" si="535"/>
        <v>42780.825706018513</v>
      </c>
      <c r="W3130" s="12">
        <f t="shared" si="536"/>
        <v>42810.784039351856</v>
      </c>
      <c r="X3130" s="17" t="str">
        <f t="shared" si="537"/>
        <v>February</v>
      </c>
      <c r="Y3130" t="str">
        <f t="shared" si="538"/>
        <v>2017</v>
      </c>
    </row>
    <row r="3131" spans="1:25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528"/>
        <v>0.8</v>
      </c>
      <c r="P3131" s="8">
        <f t="shared" si="529"/>
        <v>10</v>
      </c>
      <c r="Q3131" t="str">
        <f t="shared" si="530"/>
        <v>theater</v>
      </c>
      <c r="R3131" t="str">
        <f t="shared" si="531"/>
        <v>plays</v>
      </c>
      <c r="S3131">
        <f t="shared" si="532"/>
        <v>13</v>
      </c>
      <c r="T3131">
        <f t="shared" si="533"/>
        <v>8</v>
      </c>
      <c r="U3131">
        <f t="shared" si="534"/>
        <v>5</v>
      </c>
      <c r="V3131" s="12">
        <f t="shared" si="535"/>
        <v>42803.842812499999</v>
      </c>
      <c r="W3131" s="12">
        <f t="shared" si="536"/>
        <v>42843.801145833335</v>
      </c>
      <c r="X3131" s="17" t="str">
        <f t="shared" si="537"/>
        <v>March</v>
      </c>
      <c r="Y3131" t="str">
        <f t="shared" si="538"/>
        <v>2017</v>
      </c>
    </row>
    <row r="3132" spans="1:25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528"/>
        <v>3.75</v>
      </c>
      <c r="P3132" s="8">
        <f t="shared" si="529"/>
        <v>93.75</v>
      </c>
      <c r="Q3132" t="str">
        <f t="shared" si="530"/>
        <v>theater</v>
      </c>
      <c r="R3132" t="str">
        <f t="shared" si="531"/>
        <v>plays</v>
      </c>
      <c r="S3132">
        <f t="shared" si="532"/>
        <v>13</v>
      </c>
      <c r="T3132">
        <f t="shared" si="533"/>
        <v>8</v>
      </c>
      <c r="U3132">
        <f t="shared" si="534"/>
        <v>5</v>
      </c>
      <c r="V3132" s="12">
        <f t="shared" si="535"/>
        <v>42808.640231481477</v>
      </c>
      <c r="W3132" s="12">
        <f t="shared" si="536"/>
        <v>42839.207638888889</v>
      </c>
      <c r="X3132" s="17" t="str">
        <f t="shared" si="537"/>
        <v>March</v>
      </c>
      <c r="Y3132" t="str">
        <f t="shared" si="538"/>
        <v>2017</v>
      </c>
    </row>
    <row r="3133" spans="1:25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528"/>
        <v>15.731707317073171</v>
      </c>
      <c r="P3133" s="8">
        <f t="shared" si="529"/>
        <v>53.75</v>
      </c>
      <c r="Q3133" t="str">
        <f t="shared" si="530"/>
        <v>theater</v>
      </c>
      <c r="R3133" t="str">
        <f t="shared" si="531"/>
        <v>plays</v>
      </c>
      <c r="S3133">
        <f t="shared" si="532"/>
        <v>13</v>
      </c>
      <c r="T3133">
        <f t="shared" si="533"/>
        <v>8</v>
      </c>
      <c r="U3133">
        <f t="shared" si="534"/>
        <v>5</v>
      </c>
      <c r="V3133" s="12">
        <f t="shared" si="535"/>
        <v>42803.579224537039</v>
      </c>
      <c r="W3133" s="12">
        <f t="shared" si="536"/>
        <v>42833.537557870368</v>
      </c>
      <c r="X3133" s="17" t="str">
        <f t="shared" si="537"/>
        <v>March</v>
      </c>
      <c r="Y3133" t="str">
        <f t="shared" si="538"/>
        <v>2017</v>
      </c>
    </row>
    <row r="3134" spans="1:25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528"/>
        <v>3.3333333333333333E-2</v>
      </c>
      <c r="P3134" s="8">
        <f t="shared" si="529"/>
        <v>10</v>
      </c>
      <c r="Q3134" t="str">
        <f t="shared" si="530"/>
        <v>theater</v>
      </c>
      <c r="R3134" t="str">
        <f t="shared" si="531"/>
        <v>plays</v>
      </c>
      <c r="S3134">
        <f t="shared" si="532"/>
        <v>13</v>
      </c>
      <c r="T3134">
        <f t="shared" si="533"/>
        <v>8</v>
      </c>
      <c r="U3134">
        <f t="shared" si="534"/>
        <v>5</v>
      </c>
      <c r="V3134" s="12">
        <f t="shared" si="535"/>
        <v>42786.350231481483</v>
      </c>
      <c r="W3134" s="12">
        <f t="shared" si="536"/>
        <v>42846.308564814812</v>
      </c>
      <c r="X3134" s="17" t="str">
        <f t="shared" si="537"/>
        <v>February</v>
      </c>
      <c r="Y3134" t="str">
        <f t="shared" si="538"/>
        <v>2017</v>
      </c>
    </row>
    <row r="3135" spans="1:25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528"/>
        <v>108</v>
      </c>
      <c r="P3135" s="8">
        <f t="shared" si="529"/>
        <v>33.75</v>
      </c>
      <c r="Q3135" t="str">
        <f t="shared" si="530"/>
        <v>theater</v>
      </c>
      <c r="R3135" t="str">
        <f t="shared" si="531"/>
        <v>plays</v>
      </c>
      <c r="S3135">
        <f t="shared" si="532"/>
        <v>13</v>
      </c>
      <c r="T3135">
        <f t="shared" si="533"/>
        <v>8</v>
      </c>
      <c r="U3135">
        <f t="shared" si="534"/>
        <v>5</v>
      </c>
      <c r="V3135" s="12">
        <f t="shared" si="535"/>
        <v>42788.565208333333</v>
      </c>
      <c r="W3135" s="12">
        <f t="shared" si="536"/>
        <v>42818.523541666669</v>
      </c>
      <c r="X3135" s="17" t="str">
        <f t="shared" si="537"/>
        <v>February</v>
      </c>
      <c r="Y3135" t="str">
        <f t="shared" si="538"/>
        <v>2017</v>
      </c>
    </row>
    <row r="3136" spans="1:25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528"/>
        <v>22.5</v>
      </c>
      <c r="P3136" s="8">
        <f t="shared" si="529"/>
        <v>18.75</v>
      </c>
      <c r="Q3136" t="str">
        <f t="shared" si="530"/>
        <v>theater</v>
      </c>
      <c r="R3136" t="str">
        <f t="shared" si="531"/>
        <v>plays</v>
      </c>
      <c r="S3136">
        <f t="shared" si="532"/>
        <v>13</v>
      </c>
      <c r="T3136">
        <f t="shared" si="533"/>
        <v>8</v>
      </c>
      <c r="U3136">
        <f t="shared" si="534"/>
        <v>5</v>
      </c>
      <c r="V3136" s="12">
        <f t="shared" si="535"/>
        <v>42800.720127314817</v>
      </c>
      <c r="W3136" s="12">
        <f t="shared" si="536"/>
        <v>42821.678460648152</v>
      </c>
      <c r="X3136" s="17" t="str">
        <f t="shared" si="537"/>
        <v>March</v>
      </c>
      <c r="Y3136" t="str">
        <f t="shared" si="538"/>
        <v>2017</v>
      </c>
    </row>
    <row r="3137" spans="1:25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528"/>
        <v>20.849420849420849</v>
      </c>
      <c r="P3137" s="8">
        <f t="shared" si="529"/>
        <v>23.142857142857142</v>
      </c>
      <c r="Q3137" t="str">
        <f t="shared" si="530"/>
        <v>theater</v>
      </c>
      <c r="R3137" t="str">
        <f t="shared" si="531"/>
        <v>plays</v>
      </c>
      <c r="S3137">
        <f t="shared" si="532"/>
        <v>13</v>
      </c>
      <c r="T3137">
        <f t="shared" si="533"/>
        <v>8</v>
      </c>
      <c r="U3137">
        <f t="shared" si="534"/>
        <v>5</v>
      </c>
      <c r="V3137" s="12">
        <f t="shared" si="535"/>
        <v>42807.151863425926</v>
      </c>
      <c r="W3137" s="12">
        <f t="shared" si="536"/>
        <v>42829.151863425926</v>
      </c>
      <c r="X3137" s="17" t="str">
        <f t="shared" si="537"/>
        <v>March</v>
      </c>
      <c r="Y3137" t="str">
        <f t="shared" si="538"/>
        <v>2017</v>
      </c>
    </row>
    <row r="3138" spans="1:25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539">E3138/D3138*100</f>
        <v>127.8</v>
      </c>
      <c r="P3138" s="8">
        <f t="shared" ref="P3138:P3201" si="540">E3138/L3138</f>
        <v>29.045454545454547</v>
      </c>
      <c r="Q3138" t="str">
        <f t="shared" ref="Q3138:Q3201" si="541">LEFT(N3138,T3138-1)</f>
        <v>theater</v>
      </c>
      <c r="R3138" t="str">
        <f t="shared" ref="R3138:R3201" si="542">RIGHT(N3138,U3138)</f>
        <v>plays</v>
      </c>
      <c r="S3138">
        <f t="shared" ref="S3138:S3201" si="543">LEN(N3138)</f>
        <v>13</v>
      </c>
      <c r="T3138">
        <f t="shared" ref="T3138:T3201" si="544">FIND("/",N3138)</f>
        <v>8</v>
      </c>
      <c r="U3138">
        <f t="shared" ref="U3138:U3201" si="545">S3138-T3138</f>
        <v>5</v>
      </c>
      <c r="V3138" s="12">
        <f t="shared" ref="V3138:V3201" si="546">(((J3138/60)/60)/24)+DATE(1970,1,1)</f>
        <v>42789.462430555555</v>
      </c>
      <c r="W3138" s="12">
        <f t="shared" ref="W3138:W3201" si="547">(((I3138/60)/60)/24)+DATE(1970,1,1)</f>
        <v>42825.957638888889</v>
      </c>
      <c r="X3138" s="17" t="str">
        <f t="shared" ref="X3138:X3201" si="548">TEXT(V3138,"mmmm")</f>
        <v>February</v>
      </c>
      <c r="Y3138" t="str">
        <f t="shared" ref="Y3138:Y3201" si="549">TEXT(V3138,"yyyy")</f>
        <v>2017</v>
      </c>
    </row>
    <row r="3139" spans="1:25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539"/>
        <v>3.3333333333333335</v>
      </c>
      <c r="P3139" s="8">
        <f t="shared" si="540"/>
        <v>50</v>
      </c>
      <c r="Q3139" t="str">
        <f t="shared" si="541"/>
        <v>theater</v>
      </c>
      <c r="R3139" t="str">
        <f t="shared" si="542"/>
        <v>plays</v>
      </c>
      <c r="S3139">
        <f t="shared" si="543"/>
        <v>13</v>
      </c>
      <c r="T3139">
        <f t="shared" si="544"/>
        <v>8</v>
      </c>
      <c r="U3139">
        <f t="shared" si="545"/>
        <v>5</v>
      </c>
      <c r="V3139" s="12">
        <f t="shared" si="546"/>
        <v>42807.885057870371</v>
      </c>
      <c r="W3139" s="12">
        <f t="shared" si="547"/>
        <v>42858.8</v>
      </c>
      <c r="X3139" s="17" t="str">
        <f t="shared" si="548"/>
        <v>March</v>
      </c>
      <c r="Y3139" t="str">
        <f t="shared" si="549"/>
        <v>2017</v>
      </c>
    </row>
    <row r="3140" spans="1:25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539"/>
        <v>0</v>
      </c>
      <c r="P3140" s="8" t="e">
        <f t="shared" si="540"/>
        <v>#DIV/0!</v>
      </c>
      <c r="Q3140" t="str">
        <f t="shared" si="541"/>
        <v>theater</v>
      </c>
      <c r="R3140" t="str">
        <f t="shared" si="542"/>
        <v>plays</v>
      </c>
      <c r="S3140">
        <f t="shared" si="543"/>
        <v>13</v>
      </c>
      <c r="T3140">
        <f t="shared" si="544"/>
        <v>8</v>
      </c>
      <c r="U3140">
        <f t="shared" si="545"/>
        <v>5</v>
      </c>
      <c r="V3140" s="12">
        <f t="shared" si="546"/>
        <v>42809.645914351851</v>
      </c>
      <c r="W3140" s="12">
        <f t="shared" si="547"/>
        <v>42828.645914351851</v>
      </c>
      <c r="X3140" s="17" t="str">
        <f t="shared" si="548"/>
        <v>March</v>
      </c>
      <c r="Y3140" t="str">
        <f t="shared" si="549"/>
        <v>2017</v>
      </c>
    </row>
    <row r="3141" spans="1:25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539"/>
        <v>5.4</v>
      </c>
      <c r="P3141" s="8">
        <f t="shared" si="540"/>
        <v>450</v>
      </c>
      <c r="Q3141" t="str">
        <f t="shared" si="541"/>
        <v>theater</v>
      </c>
      <c r="R3141" t="str">
        <f t="shared" si="542"/>
        <v>plays</v>
      </c>
      <c r="S3141">
        <f t="shared" si="543"/>
        <v>13</v>
      </c>
      <c r="T3141">
        <f t="shared" si="544"/>
        <v>8</v>
      </c>
      <c r="U3141">
        <f t="shared" si="545"/>
        <v>5</v>
      </c>
      <c r="V3141" s="12">
        <f t="shared" si="546"/>
        <v>42785.270370370374</v>
      </c>
      <c r="W3141" s="12">
        <f t="shared" si="547"/>
        <v>42819.189583333333</v>
      </c>
      <c r="X3141" s="17" t="str">
        <f t="shared" si="548"/>
        <v>February</v>
      </c>
      <c r="Y3141" t="str">
        <f t="shared" si="549"/>
        <v>2017</v>
      </c>
    </row>
    <row r="3142" spans="1:25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539"/>
        <v>0.96</v>
      </c>
      <c r="P3142" s="8">
        <f t="shared" si="540"/>
        <v>24</v>
      </c>
      <c r="Q3142" t="str">
        <f t="shared" si="541"/>
        <v>theater</v>
      </c>
      <c r="R3142" t="str">
        <f t="shared" si="542"/>
        <v>plays</v>
      </c>
      <c r="S3142">
        <f t="shared" si="543"/>
        <v>13</v>
      </c>
      <c r="T3142">
        <f t="shared" si="544"/>
        <v>8</v>
      </c>
      <c r="U3142">
        <f t="shared" si="545"/>
        <v>5</v>
      </c>
      <c r="V3142" s="12">
        <f t="shared" si="546"/>
        <v>42802.718784722223</v>
      </c>
      <c r="W3142" s="12">
        <f t="shared" si="547"/>
        <v>42832.677118055552</v>
      </c>
      <c r="X3142" s="17" t="str">
        <f t="shared" si="548"/>
        <v>March</v>
      </c>
      <c r="Y3142" t="str">
        <f t="shared" si="549"/>
        <v>2017</v>
      </c>
    </row>
    <row r="3143" spans="1:25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539"/>
        <v>51.6</v>
      </c>
      <c r="P3143" s="8">
        <f t="shared" si="540"/>
        <v>32.25</v>
      </c>
      <c r="Q3143" t="str">
        <f t="shared" si="541"/>
        <v>theater</v>
      </c>
      <c r="R3143" t="str">
        <f t="shared" si="542"/>
        <v>plays</v>
      </c>
      <c r="S3143">
        <f t="shared" si="543"/>
        <v>13</v>
      </c>
      <c r="T3143">
        <f t="shared" si="544"/>
        <v>8</v>
      </c>
      <c r="U3143">
        <f t="shared" si="545"/>
        <v>5</v>
      </c>
      <c r="V3143" s="12">
        <f t="shared" si="546"/>
        <v>42800.753333333334</v>
      </c>
      <c r="W3143" s="12">
        <f t="shared" si="547"/>
        <v>42841.833333333328</v>
      </c>
      <c r="X3143" s="17" t="str">
        <f t="shared" si="548"/>
        <v>March</v>
      </c>
      <c r="Y3143" t="str">
        <f t="shared" si="549"/>
        <v>2017</v>
      </c>
    </row>
    <row r="3144" spans="1:25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539"/>
        <v>1.6363636363636365</v>
      </c>
      <c r="P3144" s="8">
        <f t="shared" si="540"/>
        <v>15</v>
      </c>
      <c r="Q3144" t="str">
        <f t="shared" si="541"/>
        <v>theater</v>
      </c>
      <c r="R3144" t="str">
        <f t="shared" si="542"/>
        <v>plays</v>
      </c>
      <c r="S3144">
        <f t="shared" si="543"/>
        <v>13</v>
      </c>
      <c r="T3144">
        <f t="shared" si="544"/>
        <v>8</v>
      </c>
      <c r="U3144">
        <f t="shared" si="545"/>
        <v>5</v>
      </c>
      <c r="V3144" s="12">
        <f t="shared" si="546"/>
        <v>42783.513182870374</v>
      </c>
      <c r="W3144" s="12">
        <f t="shared" si="547"/>
        <v>42813.471516203703</v>
      </c>
      <c r="X3144" s="17" t="str">
        <f t="shared" si="548"/>
        <v>February</v>
      </c>
      <c r="Y3144" t="str">
        <f t="shared" si="549"/>
        <v>2017</v>
      </c>
    </row>
    <row r="3145" spans="1:25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539"/>
        <v>0</v>
      </c>
      <c r="P3145" s="8" t="e">
        <f t="shared" si="540"/>
        <v>#DIV/0!</v>
      </c>
      <c r="Q3145" t="str">
        <f t="shared" si="541"/>
        <v>theater</v>
      </c>
      <c r="R3145" t="str">
        <f t="shared" si="542"/>
        <v>plays</v>
      </c>
      <c r="S3145">
        <f t="shared" si="543"/>
        <v>13</v>
      </c>
      <c r="T3145">
        <f t="shared" si="544"/>
        <v>8</v>
      </c>
      <c r="U3145">
        <f t="shared" si="545"/>
        <v>5</v>
      </c>
      <c r="V3145" s="12">
        <f t="shared" si="546"/>
        <v>42808.358287037037</v>
      </c>
      <c r="W3145" s="12">
        <f t="shared" si="547"/>
        <v>42834.358287037037</v>
      </c>
      <c r="X3145" s="17" t="str">
        <f t="shared" si="548"/>
        <v>March</v>
      </c>
      <c r="Y3145" t="str">
        <f t="shared" si="549"/>
        <v>2017</v>
      </c>
    </row>
    <row r="3146" spans="1:25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539"/>
        <v>75.400000000000006</v>
      </c>
      <c r="P3146" s="8">
        <f t="shared" si="540"/>
        <v>251.33333333333334</v>
      </c>
      <c r="Q3146" t="str">
        <f t="shared" si="541"/>
        <v>theater</v>
      </c>
      <c r="R3146" t="str">
        <f t="shared" si="542"/>
        <v>plays</v>
      </c>
      <c r="S3146">
        <f t="shared" si="543"/>
        <v>13</v>
      </c>
      <c r="T3146">
        <f t="shared" si="544"/>
        <v>8</v>
      </c>
      <c r="U3146">
        <f t="shared" si="545"/>
        <v>5</v>
      </c>
      <c r="V3146" s="12">
        <f t="shared" si="546"/>
        <v>42796.538275462968</v>
      </c>
      <c r="W3146" s="12">
        <f t="shared" si="547"/>
        <v>42813.25</v>
      </c>
      <c r="X3146" s="17" t="str">
        <f t="shared" si="548"/>
        <v>March</v>
      </c>
      <c r="Y3146" t="str">
        <f t="shared" si="549"/>
        <v>2017</v>
      </c>
    </row>
    <row r="3147" spans="1:25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539"/>
        <v>0</v>
      </c>
      <c r="P3147" s="8" t="e">
        <f t="shared" si="540"/>
        <v>#DIV/0!</v>
      </c>
      <c r="Q3147" t="str">
        <f t="shared" si="541"/>
        <v>theater</v>
      </c>
      <c r="R3147" t="str">
        <f t="shared" si="542"/>
        <v>plays</v>
      </c>
      <c r="S3147">
        <f t="shared" si="543"/>
        <v>13</v>
      </c>
      <c r="T3147">
        <f t="shared" si="544"/>
        <v>8</v>
      </c>
      <c r="U3147">
        <f t="shared" si="545"/>
        <v>5</v>
      </c>
      <c r="V3147" s="12">
        <f t="shared" si="546"/>
        <v>42762.040902777779</v>
      </c>
      <c r="W3147" s="12">
        <f t="shared" si="547"/>
        <v>42821.999236111107</v>
      </c>
      <c r="X3147" s="17" t="str">
        <f t="shared" si="548"/>
        <v>January</v>
      </c>
      <c r="Y3147" t="str">
        <f t="shared" si="549"/>
        <v>2017</v>
      </c>
    </row>
    <row r="3148" spans="1:25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539"/>
        <v>10.5</v>
      </c>
      <c r="P3148" s="8">
        <f t="shared" si="540"/>
        <v>437.5</v>
      </c>
      <c r="Q3148" t="str">
        <f t="shared" si="541"/>
        <v>theater</v>
      </c>
      <c r="R3148" t="str">
        <f t="shared" si="542"/>
        <v>plays</v>
      </c>
      <c r="S3148">
        <f t="shared" si="543"/>
        <v>13</v>
      </c>
      <c r="T3148">
        <f t="shared" si="544"/>
        <v>8</v>
      </c>
      <c r="U3148">
        <f t="shared" si="545"/>
        <v>5</v>
      </c>
      <c r="V3148" s="12">
        <f t="shared" si="546"/>
        <v>42796.682476851856</v>
      </c>
      <c r="W3148" s="12">
        <f t="shared" si="547"/>
        <v>42841.640810185185</v>
      </c>
      <c r="X3148" s="17" t="str">
        <f t="shared" si="548"/>
        <v>March</v>
      </c>
      <c r="Y3148" t="str">
        <f t="shared" si="549"/>
        <v>2017</v>
      </c>
    </row>
    <row r="3149" spans="1:25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539"/>
        <v>117.52499999999999</v>
      </c>
      <c r="P3149" s="8">
        <f t="shared" si="540"/>
        <v>110.35211267605634</v>
      </c>
      <c r="Q3149" t="str">
        <f t="shared" si="541"/>
        <v>theater</v>
      </c>
      <c r="R3149" t="str">
        <f t="shared" si="542"/>
        <v>plays</v>
      </c>
      <c r="S3149">
        <f t="shared" si="543"/>
        <v>13</v>
      </c>
      <c r="T3149">
        <f t="shared" si="544"/>
        <v>8</v>
      </c>
      <c r="U3149">
        <f t="shared" si="545"/>
        <v>5</v>
      </c>
      <c r="V3149" s="12">
        <f t="shared" si="546"/>
        <v>41909.969386574077</v>
      </c>
      <c r="W3149" s="12">
        <f t="shared" si="547"/>
        <v>41950.011053240742</v>
      </c>
      <c r="X3149" s="17" t="str">
        <f t="shared" si="548"/>
        <v>September</v>
      </c>
      <c r="Y3149" t="str">
        <f t="shared" si="549"/>
        <v>2014</v>
      </c>
    </row>
    <row r="3150" spans="1:25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539"/>
        <v>131.16666666666669</v>
      </c>
      <c r="P3150" s="8">
        <f t="shared" si="540"/>
        <v>41.421052631578945</v>
      </c>
      <c r="Q3150" t="str">
        <f t="shared" si="541"/>
        <v>theater</v>
      </c>
      <c r="R3150" t="str">
        <f t="shared" si="542"/>
        <v>plays</v>
      </c>
      <c r="S3150">
        <f t="shared" si="543"/>
        <v>13</v>
      </c>
      <c r="T3150">
        <f t="shared" si="544"/>
        <v>8</v>
      </c>
      <c r="U3150">
        <f t="shared" si="545"/>
        <v>5</v>
      </c>
      <c r="V3150" s="12">
        <f t="shared" si="546"/>
        <v>41891.665324074071</v>
      </c>
      <c r="W3150" s="12">
        <f t="shared" si="547"/>
        <v>41913.166666666664</v>
      </c>
      <c r="X3150" s="17" t="str">
        <f t="shared" si="548"/>
        <v>September</v>
      </c>
      <c r="Y3150" t="str">
        <f t="shared" si="549"/>
        <v>2014</v>
      </c>
    </row>
    <row r="3151" spans="1:25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539"/>
        <v>104</v>
      </c>
      <c r="P3151" s="8">
        <f t="shared" si="540"/>
        <v>52</v>
      </c>
      <c r="Q3151" t="str">
        <f t="shared" si="541"/>
        <v>theater</v>
      </c>
      <c r="R3151" t="str">
        <f t="shared" si="542"/>
        <v>plays</v>
      </c>
      <c r="S3151">
        <f t="shared" si="543"/>
        <v>13</v>
      </c>
      <c r="T3151">
        <f t="shared" si="544"/>
        <v>8</v>
      </c>
      <c r="U3151">
        <f t="shared" si="545"/>
        <v>5</v>
      </c>
      <c r="V3151" s="12">
        <f t="shared" si="546"/>
        <v>41226.017361111109</v>
      </c>
      <c r="W3151" s="12">
        <f t="shared" si="547"/>
        <v>41250.083333333336</v>
      </c>
      <c r="X3151" s="17" t="str">
        <f t="shared" si="548"/>
        <v>November</v>
      </c>
      <c r="Y3151" t="str">
        <f t="shared" si="549"/>
        <v>2012</v>
      </c>
    </row>
    <row r="3152" spans="1:25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539"/>
        <v>101</v>
      </c>
      <c r="P3152" s="8">
        <f t="shared" si="540"/>
        <v>33.990384615384613</v>
      </c>
      <c r="Q3152" t="str">
        <f t="shared" si="541"/>
        <v>theater</v>
      </c>
      <c r="R3152" t="str">
        <f t="shared" si="542"/>
        <v>plays</v>
      </c>
      <c r="S3152">
        <f t="shared" si="543"/>
        <v>13</v>
      </c>
      <c r="T3152">
        <f t="shared" si="544"/>
        <v>8</v>
      </c>
      <c r="U3152">
        <f t="shared" si="545"/>
        <v>5</v>
      </c>
      <c r="V3152" s="12">
        <f t="shared" si="546"/>
        <v>40478.263923611114</v>
      </c>
      <c r="W3152" s="12">
        <f t="shared" si="547"/>
        <v>40568.166666666664</v>
      </c>
      <c r="X3152" s="17" t="str">
        <f t="shared" si="548"/>
        <v>October</v>
      </c>
      <c r="Y3152" t="str">
        <f t="shared" si="549"/>
        <v>2010</v>
      </c>
    </row>
    <row r="3153" spans="1:25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539"/>
        <v>100.4</v>
      </c>
      <c r="P3153" s="8">
        <f t="shared" si="540"/>
        <v>103.35294117647059</v>
      </c>
      <c r="Q3153" t="str">
        <f t="shared" si="541"/>
        <v>theater</v>
      </c>
      <c r="R3153" t="str">
        <f t="shared" si="542"/>
        <v>plays</v>
      </c>
      <c r="S3153">
        <f t="shared" si="543"/>
        <v>13</v>
      </c>
      <c r="T3153">
        <f t="shared" si="544"/>
        <v>8</v>
      </c>
      <c r="U3153">
        <f t="shared" si="545"/>
        <v>5</v>
      </c>
      <c r="V3153" s="12">
        <f t="shared" si="546"/>
        <v>41862.83997685185</v>
      </c>
      <c r="W3153" s="12">
        <f t="shared" si="547"/>
        <v>41892.83997685185</v>
      </c>
      <c r="X3153" s="17" t="str">
        <f t="shared" si="548"/>
        <v>August</v>
      </c>
      <c r="Y3153" t="str">
        <f t="shared" si="549"/>
        <v>2014</v>
      </c>
    </row>
    <row r="3154" spans="1:25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539"/>
        <v>105.95454545454545</v>
      </c>
      <c r="P3154" s="8">
        <f t="shared" si="540"/>
        <v>34.791044776119406</v>
      </c>
      <c r="Q3154" t="str">
        <f t="shared" si="541"/>
        <v>theater</v>
      </c>
      <c r="R3154" t="str">
        <f t="shared" si="542"/>
        <v>plays</v>
      </c>
      <c r="S3154">
        <f t="shared" si="543"/>
        <v>13</v>
      </c>
      <c r="T3154">
        <f t="shared" si="544"/>
        <v>8</v>
      </c>
      <c r="U3154">
        <f t="shared" si="545"/>
        <v>5</v>
      </c>
      <c r="V3154" s="12">
        <f t="shared" si="546"/>
        <v>41550.867673611108</v>
      </c>
      <c r="W3154" s="12">
        <f t="shared" si="547"/>
        <v>41580.867673611108</v>
      </c>
      <c r="X3154" s="17" t="str">
        <f t="shared" si="548"/>
        <v>October</v>
      </c>
      <c r="Y3154" t="str">
        <f t="shared" si="549"/>
        <v>2013</v>
      </c>
    </row>
    <row r="3155" spans="1:25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539"/>
        <v>335.58333333333337</v>
      </c>
      <c r="P3155" s="8">
        <f t="shared" si="540"/>
        <v>41.773858921161825</v>
      </c>
      <c r="Q3155" t="str">
        <f t="shared" si="541"/>
        <v>theater</v>
      </c>
      <c r="R3155" t="str">
        <f t="shared" si="542"/>
        <v>plays</v>
      </c>
      <c r="S3155">
        <f t="shared" si="543"/>
        <v>13</v>
      </c>
      <c r="T3155">
        <f t="shared" si="544"/>
        <v>8</v>
      </c>
      <c r="U3155">
        <f t="shared" si="545"/>
        <v>5</v>
      </c>
      <c r="V3155" s="12">
        <f t="shared" si="546"/>
        <v>40633.154363425929</v>
      </c>
      <c r="W3155" s="12">
        <f t="shared" si="547"/>
        <v>40664.207638888889</v>
      </c>
      <c r="X3155" s="17" t="str">
        <f t="shared" si="548"/>
        <v>March</v>
      </c>
      <c r="Y3155" t="str">
        <f t="shared" si="549"/>
        <v>2011</v>
      </c>
    </row>
    <row r="3156" spans="1:25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539"/>
        <v>112.92857142857142</v>
      </c>
      <c r="P3156" s="8">
        <f t="shared" si="540"/>
        <v>64.268292682926827</v>
      </c>
      <c r="Q3156" t="str">
        <f t="shared" si="541"/>
        <v>theater</v>
      </c>
      <c r="R3156" t="str">
        <f t="shared" si="542"/>
        <v>plays</v>
      </c>
      <c r="S3156">
        <f t="shared" si="543"/>
        <v>13</v>
      </c>
      <c r="T3156">
        <f t="shared" si="544"/>
        <v>8</v>
      </c>
      <c r="U3156">
        <f t="shared" si="545"/>
        <v>5</v>
      </c>
      <c r="V3156" s="12">
        <f t="shared" si="546"/>
        <v>40970.875671296293</v>
      </c>
      <c r="W3156" s="12">
        <f t="shared" si="547"/>
        <v>41000.834004629629</v>
      </c>
      <c r="X3156" s="17" t="str">
        <f t="shared" si="548"/>
        <v>March</v>
      </c>
      <c r="Y3156" t="str">
        <f t="shared" si="549"/>
        <v>2012</v>
      </c>
    </row>
    <row r="3157" spans="1:25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539"/>
        <v>188.50460000000001</v>
      </c>
      <c r="P3157" s="8">
        <f t="shared" si="540"/>
        <v>31.209370860927152</v>
      </c>
      <c r="Q3157" t="str">
        <f t="shared" si="541"/>
        <v>theater</v>
      </c>
      <c r="R3157" t="str">
        <f t="shared" si="542"/>
        <v>plays</v>
      </c>
      <c r="S3157">
        <f t="shared" si="543"/>
        <v>13</v>
      </c>
      <c r="T3157">
        <f t="shared" si="544"/>
        <v>8</v>
      </c>
      <c r="U3157">
        <f t="shared" si="545"/>
        <v>5</v>
      </c>
      <c r="V3157" s="12">
        <f t="shared" si="546"/>
        <v>41233.499131944445</v>
      </c>
      <c r="W3157" s="12">
        <f t="shared" si="547"/>
        <v>41263.499131944445</v>
      </c>
      <c r="X3157" s="17" t="str">
        <f t="shared" si="548"/>
        <v>November</v>
      </c>
      <c r="Y3157" t="str">
        <f t="shared" si="549"/>
        <v>2012</v>
      </c>
    </row>
    <row r="3158" spans="1:25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539"/>
        <v>101.81818181818181</v>
      </c>
      <c r="P3158" s="8">
        <f t="shared" si="540"/>
        <v>62.921348314606739</v>
      </c>
      <c r="Q3158" t="str">
        <f t="shared" si="541"/>
        <v>theater</v>
      </c>
      <c r="R3158" t="str">
        <f t="shared" si="542"/>
        <v>plays</v>
      </c>
      <c r="S3158">
        <f t="shared" si="543"/>
        <v>13</v>
      </c>
      <c r="T3158">
        <f t="shared" si="544"/>
        <v>8</v>
      </c>
      <c r="U3158">
        <f t="shared" si="545"/>
        <v>5</v>
      </c>
      <c r="V3158" s="12">
        <f t="shared" si="546"/>
        <v>41026.953055555554</v>
      </c>
      <c r="W3158" s="12">
        <f t="shared" si="547"/>
        <v>41061.953055555554</v>
      </c>
      <c r="X3158" s="17" t="str">
        <f t="shared" si="548"/>
        <v>April</v>
      </c>
      <c r="Y3158" t="str">
        <f t="shared" si="549"/>
        <v>2012</v>
      </c>
    </row>
    <row r="3159" spans="1:25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539"/>
        <v>101</v>
      </c>
      <c r="P3159" s="8">
        <f t="shared" si="540"/>
        <v>98.536585365853654</v>
      </c>
      <c r="Q3159" t="str">
        <f t="shared" si="541"/>
        <v>theater</v>
      </c>
      <c r="R3159" t="str">
        <f t="shared" si="542"/>
        <v>plays</v>
      </c>
      <c r="S3159">
        <f t="shared" si="543"/>
        <v>13</v>
      </c>
      <c r="T3159">
        <f t="shared" si="544"/>
        <v>8</v>
      </c>
      <c r="U3159">
        <f t="shared" si="545"/>
        <v>5</v>
      </c>
      <c r="V3159" s="12">
        <f t="shared" si="546"/>
        <v>41829.788252314815</v>
      </c>
      <c r="W3159" s="12">
        <f t="shared" si="547"/>
        <v>41839.208333333336</v>
      </c>
      <c r="X3159" s="17" t="str">
        <f t="shared" si="548"/>
        <v>July</v>
      </c>
      <c r="Y3159" t="str">
        <f t="shared" si="549"/>
        <v>2014</v>
      </c>
    </row>
    <row r="3160" spans="1:25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539"/>
        <v>113.99999999999999</v>
      </c>
      <c r="P3160" s="8">
        <f t="shared" si="540"/>
        <v>82.608695652173907</v>
      </c>
      <c r="Q3160" t="str">
        <f t="shared" si="541"/>
        <v>theater</v>
      </c>
      <c r="R3160" t="str">
        <f t="shared" si="542"/>
        <v>plays</v>
      </c>
      <c r="S3160">
        <f t="shared" si="543"/>
        <v>13</v>
      </c>
      <c r="T3160">
        <f t="shared" si="544"/>
        <v>8</v>
      </c>
      <c r="U3160">
        <f t="shared" si="545"/>
        <v>5</v>
      </c>
      <c r="V3160" s="12">
        <f t="shared" si="546"/>
        <v>41447.839722222219</v>
      </c>
      <c r="W3160" s="12">
        <f t="shared" si="547"/>
        <v>41477.839722222219</v>
      </c>
      <c r="X3160" s="17" t="str">
        <f t="shared" si="548"/>
        <v>June</v>
      </c>
      <c r="Y3160" t="str">
        <f t="shared" si="549"/>
        <v>2013</v>
      </c>
    </row>
    <row r="3161" spans="1:25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539"/>
        <v>133.48133333333334</v>
      </c>
      <c r="P3161" s="8">
        <f t="shared" si="540"/>
        <v>38.504230769230773</v>
      </c>
      <c r="Q3161" t="str">
        <f t="shared" si="541"/>
        <v>theater</v>
      </c>
      <c r="R3161" t="str">
        <f t="shared" si="542"/>
        <v>plays</v>
      </c>
      <c r="S3161">
        <f t="shared" si="543"/>
        <v>13</v>
      </c>
      <c r="T3161">
        <f t="shared" si="544"/>
        <v>8</v>
      </c>
      <c r="U3161">
        <f t="shared" si="545"/>
        <v>5</v>
      </c>
      <c r="V3161" s="12">
        <f t="shared" si="546"/>
        <v>40884.066678240742</v>
      </c>
      <c r="W3161" s="12">
        <f t="shared" si="547"/>
        <v>40926.958333333336</v>
      </c>
      <c r="X3161" s="17" t="str">
        <f t="shared" si="548"/>
        <v>December</v>
      </c>
      <c r="Y3161" t="str">
        <f t="shared" si="549"/>
        <v>2011</v>
      </c>
    </row>
    <row r="3162" spans="1:25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539"/>
        <v>101.53333333333335</v>
      </c>
      <c r="P3162" s="8">
        <f t="shared" si="540"/>
        <v>80.15789473684211</v>
      </c>
      <c r="Q3162" t="str">
        <f t="shared" si="541"/>
        <v>theater</v>
      </c>
      <c r="R3162" t="str">
        <f t="shared" si="542"/>
        <v>plays</v>
      </c>
      <c r="S3162">
        <f t="shared" si="543"/>
        <v>13</v>
      </c>
      <c r="T3162">
        <f t="shared" si="544"/>
        <v>8</v>
      </c>
      <c r="U3162">
        <f t="shared" si="545"/>
        <v>5</v>
      </c>
      <c r="V3162" s="12">
        <f t="shared" si="546"/>
        <v>41841.26489583333</v>
      </c>
      <c r="W3162" s="12">
        <f t="shared" si="547"/>
        <v>41864.207638888889</v>
      </c>
      <c r="X3162" s="17" t="str">
        <f t="shared" si="548"/>
        <v>July</v>
      </c>
      <c r="Y3162" t="str">
        <f t="shared" si="549"/>
        <v>2014</v>
      </c>
    </row>
    <row r="3163" spans="1:25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539"/>
        <v>105.1</v>
      </c>
      <c r="P3163" s="8">
        <f t="shared" si="540"/>
        <v>28.405405405405407</v>
      </c>
      <c r="Q3163" t="str">
        <f t="shared" si="541"/>
        <v>theater</v>
      </c>
      <c r="R3163" t="str">
        <f t="shared" si="542"/>
        <v>plays</v>
      </c>
      <c r="S3163">
        <f t="shared" si="543"/>
        <v>13</v>
      </c>
      <c r="T3163">
        <f t="shared" si="544"/>
        <v>8</v>
      </c>
      <c r="U3163">
        <f t="shared" si="545"/>
        <v>5</v>
      </c>
      <c r="V3163" s="12">
        <f t="shared" si="546"/>
        <v>41897.536134259259</v>
      </c>
      <c r="W3163" s="12">
        <f t="shared" si="547"/>
        <v>41927.536134259259</v>
      </c>
      <c r="X3163" s="17" t="str">
        <f t="shared" si="548"/>
        <v>September</v>
      </c>
      <c r="Y3163" t="str">
        <f t="shared" si="549"/>
        <v>2014</v>
      </c>
    </row>
    <row r="3164" spans="1:25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539"/>
        <v>127.15</v>
      </c>
      <c r="P3164" s="8">
        <f t="shared" si="540"/>
        <v>80.730158730158735</v>
      </c>
      <c r="Q3164" t="str">
        <f t="shared" si="541"/>
        <v>theater</v>
      </c>
      <c r="R3164" t="str">
        <f t="shared" si="542"/>
        <v>plays</v>
      </c>
      <c r="S3164">
        <f t="shared" si="543"/>
        <v>13</v>
      </c>
      <c r="T3164">
        <f t="shared" si="544"/>
        <v>8</v>
      </c>
      <c r="U3164">
        <f t="shared" si="545"/>
        <v>5</v>
      </c>
      <c r="V3164" s="12">
        <f t="shared" si="546"/>
        <v>41799.685902777775</v>
      </c>
      <c r="W3164" s="12">
        <f t="shared" si="547"/>
        <v>41827.083333333336</v>
      </c>
      <c r="X3164" s="17" t="str">
        <f t="shared" si="548"/>
        <v>June</v>
      </c>
      <c r="Y3164" t="str">
        <f t="shared" si="549"/>
        <v>2014</v>
      </c>
    </row>
    <row r="3165" spans="1:25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539"/>
        <v>111.15384615384616</v>
      </c>
      <c r="P3165" s="8">
        <f t="shared" si="540"/>
        <v>200.69444444444446</v>
      </c>
      <c r="Q3165" t="str">
        <f t="shared" si="541"/>
        <v>theater</v>
      </c>
      <c r="R3165" t="str">
        <f t="shared" si="542"/>
        <v>plays</v>
      </c>
      <c r="S3165">
        <f t="shared" si="543"/>
        <v>13</v>
      </c>
      <c r="T3165">
        <f t="shared" si="544"/>
        <v>8</v>
      </c>
      <c r="U3165">
        <f t="shared" si="545"/>
        <v>5</v>
      </c>
      <c r="V3165" s="12">
        <f t="shared" si="546"/>
        <v>41775.753761574073</v>
      </c>
      <c r="W3165" s="12">
        <f t="shared" si="547"/>
        <v>41805.753761574073</v>
      </c>
      <c r="X3165" s="17" t="str">
        <f t="shared" si="548"/>
        <v>May</v>
      </c>
      <c r="Y3165" t="str">
        <f t="shared" si="549"/>
        <v>2014</v>
      </c>
    </row>
    <row r="3166" spans="1:25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539"/>
        <v>106.76</v>
      </c>
      <c r="P3166" s="8">
        <f t="shared" si="540"/>
        <v>37.591549295774648</v>
      </c>
      <c r="Q3166" t="str">
        <f t="shared" si="541"/>
        <v>theater</v>
      </c>
      <c r="R3166" t="str">
        <f t="shared" si="542"/>
        <v>plays</v>
      </c>
      <c r="S3166">
        <f t="shared" si="543"/>
        <v>13</v>
      </c>
      <c r="T3166">
        <f t="shared" si="544"/>
        <v>8</v>
      </c>
      <c r="U3166">
        <f t="shared" si="545"/>
        <v>5</v>
      </c>
      <c r="V3166" s="12">
        <f t="shared" si="546"/>
        <v>41766.80572916667</v>
      </c>
      <c r="W3166" s="12">
        <f t="shared" si="547"/>
        <v>41799.80572916667</v>
      </c>
      <c r="X3166" s="17" t="str">
        <f t="shared" si="548"/>
        <v>May</v>
      </c>
      <c r="Y3166" t="str">
        <f t="shared" si="549"/>
        <v>2014</v>
      </c>
    </row>
    <row r="3167" spans="1:25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539"/>
        <v>162.66666666666666</v>
      </c>
      <c r="P3167" s="8">
        <f t="shared" si="540"/>
        <v>58.095238095238095</v>
      </c>
      <c r="Q3167" t="str">
        <f t="shared" si="541"/>
        <v>theater</v>
      </c>
      <c r="R3167" t="str">
        <f t="shared" si="542"/>
        <v>plays</v>
      </c>
      <c r="S3167">
        <f t="shared" si="543"/>
        <v>13</v>
      </c>
      <c r="T3167">
        <f t="shared" si="544"/>
        <v>8</v>
      </c>
      <c r="U3167">
        <f t="shared" si="545"/>
        <v>5</v>
      </c>
      <c r="V3167" s="12">
        <f t="shared" si="546"/>
        <v>40644.159259259257</v>
      </c>
      <c r="W3167" s="12">
        <f t="shared" si="547"/>
        <v>40666.165972222225</v>
      </c>
      <c r="X3167" s="17" t="str">
        <f t="shared" si="548"/>
        <v>April</v>
      </c>
      <c r="Y3167" t="str">
        <f t="shared" si="549"/>
        <v>2011</v>
      </c>
    </row>
    <row r="3168" spans="1:25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539"/>
        <v>160.22808571428573</v>
      </c>
      <c r="P3168" s="8">
        <f t="shared" si="540"/>
        <v>60.300892473118282</v>
      </c>
      <c r="Q3168" t="str">
        <f t="shared" si="541"/>
        <v>theater</v>
      </c>
      <c r="R3168" t="str">
        <f t="shared" si="542"/>
        <v>plays</v>
      </c>
      <c r="S3168">
        <f t="shared" si="543"/>
        <v>13</v>
      </c>
      <c r="T3168">
        <f t="shared" si="544"/>
        <v>8</v>
      </c>
      <c r="U3168">
        <f t="shared" si="545"/>
        <v>5</v>
      </c>
      <c r="V3168" s="12">
        <f t="shared" si="546"/>
        <v>41940.69158564815</v>
      </c>
      <c r="W3168" s="12">
        <f t="shared" si="547"/>
        <v>41969.332638888889</v>
      </c>
      <c r="X3168" s="17" t="str">
        <f t="shared" si="548"/>
        <v>October</v>
      </c>
      <c r="Y3168" t="str">
        <f t="shared" si="549"/>
        <v>2014</v>
      </c>
    </row>
    <row r="3169" spans="1:25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539"/>
        <v>116.16666666666666</v>
      </c>
      <c r="P3169" s="8">
        <f t="shared" si="540"/>
        <v>63.363636363636367</v>
      </c>
      <c r="Q3169" t="str">
        <f t="shared" si="541"/>
        <v>theater</v>
      </c>
      <c r="R3169" t="str">
        <f t="shared" si="542"/>
        <v>plays</v>
      </c>
      <c r="S3169">
        <f t="shared" si="543"/>
        <v>13</v>
      </c>
      <c r="T3169">
        <f t="shared" si="544"/>
        <v>8</v>
      </c>
      <c r="U3169">
        <f t="shared" si="545"/>
        <v>5</v>
      </c>
      <c r="V3169" s="12">
        <f t="shared" si="546"/>
        <v>41839.175706018519</v>
      </c>
      <c r="W3169" s="12">
        <f t="shared" si="547"/>
        <v>41853.175706018519</v>
      </c>
      <c r="X3169" s="17" t="str">
        <f t="shared" si="548"/>
        <v>July</v>
      </c>
      <c r="Y3169" t="str">
        <f t="shared" si="549"/>
        <v>2014</v>
      </c>
    </row>
    <row r="3170" spans="1:25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539"/>
        <v>124.2</v>
      </c>
      <c r="P3170" s="8">
        <f t="shared" si="540"/>
        <v>50.901639344262293</v>
      </c>
      <c r="Q3170" t="str">
        <f t="shared" si="541"/>
        <v>theater</v>
      </c>
      <c r="R3170" t="str">
        <f t="shared" si="542"/>
        <v>plays</v>
      </c>
      <c r="S3170">
        <f t="shared" si="543"/>
        <v>13</v>
      </c>
      <c r="T3170">
        <f t="shared" si="544"/>
        <v>8</v>
      </c>
      <c r="U3170">
        <f t="shared" si="545"/>
        <v>5</v>
      </c>
      <c r="V3170" s="12">
        <f t="shared" si="546"/>
        <v>41772.105937500004</v>
      </c>
      <c r="W3170" s="12">
        <f t="shared" si="547"/>
        <v>41803.916666666664</v>
      </c>
      <c r="X3170" s="17" t="str">
        <f t="shared" si="548"/>
        <v>May</v>
      </c>
      <c r="Y3170" t="str">
        <f t="shared" si="549"/>
        <v>2014</v>
      </c>
    </row>
    <row r="3171" spans="1:25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539"/>
        <v>103.01249999999999</v>
      </c>
      <c r="P3171" s="8">
        <f t="shared" si="540"/>
        <v>100.5</v>
      </c>
      <c r="Q3171" t="str">
        <f t="shared" si="541"/>
        <v>theater</v>
      </c>
      <c r="R3171" t="str">
        <f t="shared" si="542"/>
        <v>plays</v>
      </c>
      <c r="S3171">
        <f t="shared" si="543"/>
        <v>13</v>
      </c>
      <c r="T3171">
        <f t="shared" si="544"/>
        <v>8</v>
      </c>
      <c r="U3171">
        <f t="shared" si="545"/>
        <v>5</v>
      </c>
      <c r="V3171" s="12">
        <f t="shared" si="546"/>
        <v>41591.737974537034</v>
      </c>
      <c r="W3171" s="12">
        <f t="shared" si="547"/>
        <v>41621.207638888889</v>
      </c>
      <c r="X3171" s="17" t="str">
        <f t="shared" si="548"/>
        <v>November</v>
      </c>
      <c r="Y3171" t="str">
        <f t="shared" si="549"/>
        <v>2013</v>
      </c>
    </row>
    <row r="3172" spans="1:25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539"/>
        <v>112.25</v>
      </c>
      <c r="P3172" s="8">
        <f t="shared" si="540"/>
        <v>31.619718309859156</v>
      </c>
      <c r="Q3172" t="str">
        <f t="shared" si="541"/>
        <v>theater</v>
      </c>
      <c r="R3172" t="str">
        <f t="shared" si="542"/>
        <v>plays</v>
      </c>
      <c r="S3172">
        <f t="shared" si="543"/>
        <v>13</v>
      </c>
      <c r="T3172">
        <f t="shared" si="544"/>
        <v>8</v>
      </c>
      <c r="U3172">
        <f t="shared" si="545"/>
        <v>5</v>
      </c>
      <c r="V3172" s="12">
        <f t="shared" si="546"/>
        <v>41789.080370370371</v>
      </c>
      <c r="W3172" s="12">
        <f t="shared" si="547"/>
        <v>41822.166666666664</v>
      </c>
      <c r="X3172" s="17" t="str">
        <f t="shared" si="548"/>
        <v>May</v>
      </c>
      <c r="Y3172" t="str">
        <f t="shared" si="549"/>
        <v>2014</v>
      </c>
    </row>
    <row r="3173" spans="1:25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539"/>
        <v>108.8142857142857</v>
      </c>
      <c r="P3173" s="8">
        <f t="shared" si="540"/>
        <v>65.102564102564102</v>
      </c>
      <c r="Q3173" t="str">
        <f t="shared" si="541"/>
        <v>theater</v>
      </c>
      <c r="R3173" t="str">
        <f t="shared" si="542"/>
        <v>plays</v>
      </c>
      <c r="S3173">
        <f t="shared" si="543"/>
        <v>13</v>
      </c>
      <c r="T3173">
        <f t="shared" si="544"/>
        <v>8</v>
      </c>
      <c r="U3173">
        <f t="shared" si="545"/>
        <v>5</v>
      </c>
      <c r="V3173" s="12">
        <f t="shared" si="546"/>
        <v>42466.608310185184</v>
      </c>
      <c r="W3173" s="12">
        <f t="shared" si="547"/>
        <v>42496.608310185184</v>
      </c>
      <c r="X3173" s="17" t="str">
        <f t="shared" si="548"/>
        <v>April</v>
      </c>
      <c r="Y3173" t="str">
        <f t="shared" si="549"/>
        <v>2016</v>
      </c>
    </row>
    <row r="3174" spans="1:25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539"/>
        <v>114.99999999999999</v>
      </c>
      <c r="P3174" s="8">
        <f t="shared" si="540"/>
        <v>79.310344827586206</v>
      </c>
      <c r="Q3174" t="str">
        <f t="shared" si="541"/>
        <v>theater</v>
      </c>
      <c r="R3174" t="str">
        <f t="shared" si="542"/>
        <v>plays</v>
      </c>
      <c r="S3174">
        <f t="shared" si="543"/>
        <v>13</v>
      </c>
      <c r="T3174">
        <f t="shared" si="544"/>
        <v>8</v>
      </c>
      <c r="U3174">
        <f t="shared" si="545"/>
        <v>5</v>
      </c>
      <c r="V3174" s="12">
        <f t="shared" si="546"/>
        <v>40923.729953703703</v>
      </c>
      <c r="W3174" s="12">
        <f t="shared" si="547"/>
        <v>40953.729953703703</v>
      </c>
      <c r="X3174" s="17" t="str">
        <f t="shared" si="548"/>
        <v>January</v>
      </c>
      <c r="Y3174" t="str">
        <f t="shared" si="549"/>
        <v>2012</v>
      </c>
    </row>
    <row r="3175" spans="1:25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539"/>
        <v>103</v>
      </c>
      <c r="P3175" s="8">
        <f t="shared" si="540"/>
        <v>139.18918918918919</v>
      </c>
      <c r="Q3175" t="str">
        <f t="shared" si="541"/>
        <v>theater</v>
      </c>
      <c r="R3175" t="str">
        <f t="shared" si="542"/>
        <v>plays</v>
      </c>
      <c r="S3175">
        <f t="shared" si="543"/>
        <v>13</v>
      </c>
      <c r="T3175">
        <f t="shared" si="544"/>
        <v>8</v>
      </c>
      <c r="U3175">
        <f t="shared" si="545"/>
        <v>5</v>
      </c>
      <c r="V3175" s="12">
        <f t="shared" si="546"/>
        <v>41878.878379629627</v>
      </c>
      <c r="W3175" s="12">
        <f t="shared" si="547"/>
        <v>41908.878379629627</v>
      </c>
      <c r="X3175" s="17" t="str">
        <f t="shared" si="548"/>
        <v>August</v>
      </c>
      <c r="Y3175" t="str">
        <f t="shared" si="549"/>
        <v>2014</v>
      </c>
    </row>
    <row r="3176" spans="1:25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539"/>
        <v>101.13333333333334</v>
      </c>
      <c r="P3176" s="8">
        <f t="shared" si="540"/>
        <v>131.91304347826087</v>
      </c>
      <c r="Q3176" t="str">
        <f t="shared" si="541"/>
        <v>theater</v>
      </c>
      <c r="R3176" t="str">
        <f t="shared" si="542"/>
        <v>plays</v>
      </c>
      <c r="S3176">
        <f t="shared" si="543"/>
        <v>13</v>
      </c>
      <c r="T3176">
        <f t="shared" si="544"/>
        <v>8</v>
      </c>
      <c r="U3176">
        <f t="shared" si="545"/>
        <v>5</v>
      </c>
      <c r="V3176" s="12">
        <f t="shared" si="546"/>
        <v>41862.864675925928</v>
      </c>
      <c r="W3176" s="12">
        <f t="shared" si="547"/>
        <v>41876.864675925928</v>
      </c>
      <c r="X3176" s="17" t="str">
        <f t="shared" si="548"/>
        <v>August</v>
      </c>
      <c r="Y3176" t="str">
        <f t="shared" si="549"/>
        <v>2014</v>
      </c>
    </row>
    <row r="3177" spans="1:25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539"/>
        <v>109.55999999999999</v>
      </c>
      <c r="P3177" s="8">
        <f t="shared" si="540"/>
        <v>91.3</v>
      </c>
      <c r="Q3177" t="str">
        <f t="shared" si="541"/>
        <v>theater</v>
      </c>
      <c r="R3177" t="str">
        <f t="shared" si="542"/>
        <v>plays</v>
      </c>
      <c r="S3177">
        <f t="shared" si="543"/>
        <v>13</v>
      </c>
      <c r="T3177">
        <f t="shared" si="544"/>
        <v>8</v>
      </c>
      <c r="U3177">
        <f t="shared" si="545"/>
        <v>5</v>
      </c>
      <c r="V3177" s="12">
        <f t="shared" si="546"/>
        <v>40531.886886574073</v>
      </c>
      <c r="W3177" s="12">
        <f t="shared" si="547"/>
        <v>40591.886886574073</v>
      </c>
      <c r="X3177" s="17" t="str">
        <f t="shared" si="548"/>
        <v>December</v>
      </c>
      <c r="Y3177" t="str">
        <f t="shared" si="549"/>
        <v>2010</v>
      </c>
    </row>
    <row r="3178" spans="1:25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539"/>
        <v>114.8421052631579</v>
      </c>
      <c r="P3178" s="8">
        <f t="shared" si="540"/>
        <v>39.672727272727272</v>
      </c>
      <c r="Q3178" t="str">
        <f t="shared" si="541"/>
        <v>theater</v>
      </c>
      <c r="R3178" t="str">
        <f t="shared" si="542"/>
        <v>plays</v>
      </c>
      <c r="S3178">
        <f t="shared" si="543"/>
        <v>13</v>
      </c>
      <c r="T3178">
        <f t="shared" si="544"/>
        <v>8</v>
      </c>
      <c r="U3178">
        <f t="shared" si="545"/>
        <v>5</v>
      </c>
      <c r="V3178" s="12">
        <f t="shared" si="546"/>
        <v>41477.930914351848</v>
      </c>
      <c r="W3178" s="12">
        <f t="shared" si="547"/>
        <v>41504.625</v>
      </c>
      <c r="X3178" s="17" t="str">
        <f t="shared" si="548"/>
        <v>July</v>
      </c>
      <c r="Y3178" t="str">
        <f t="shared" si="549"/>
        <v>2013</v>
      </c>
    </row>
    <row r="3179" spans="1:25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539"/>
        <v>117.39999999999999</v>
      </c>
      <c r="P3179" s="8">
        <f t="shared" si="540"/>
        <v>57.549019607843135</v>
      </c>
      <c r="Q3179" t="str">
        <f t="shared" si="541"/>
        <v>theater</v>
      </c>
      <c r="R3179" t="str">
        <f t="shared" si="542"/>
        <v>plays</v>
      </c>
      <c r="S3179">
        <f t="shared" si="543"/>
        <v>13</v>
      </c>
      <c r="T3179">
        <f t="shared" si="544"/>
        <v>8</v>
      </c>
      <c r="U3179">
        <f t="shared" si="545"/>
        <v>5</v>
      </c>
      <c r="V3179" s="12">
        <f t="shared" si="546"/>
        <v>41781.666770833333</v>
      </c>
      <c r="W3179" s="12">
        <f t="shared" si="547"/>
        <v>41811.666770833333</v>
      </c>
      <c r="X3179" s="17" t="str">
        <f t="shared" si="548"/>
        <v>May</v>
      </c>
      <c r="Y3179" t="str">
        <f t="shared" si="549"/>
        <v>2014</v>
      </c>
    </row>
    <row r="3180" spans="1:25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539"/>
        <v>171.73333333333335</v>
      </c>
      <c r="P3180" s="8">
        <f t="shared" si="540"/>
        <v>33.025641025641029</v>
      </c>
      <c r="Q3180" t="str">
        <f t="shared" si="541"/>
        <v>theater</v>
      </c>
      <c r="R3180" t="str">
        <f t="shared" si="542"/>
        <v>plays</v>
      </c>
      <c r="S3180">
        <f t="shared" si="543"/>
        <v>13</v>
      </c>
      <c r="T3180">
        <f t="shared" si="544"/>
        <v>8</v>
      </c>
      <c r="U3180">
        <f t="shared" si="545"/>
        <v>5</v>
      </c>
      <c r="V3180" s="12">
        <f t="shared" si="546"/>
        <v>41806.605034722219</v>
      </c>
      <c r="W3180" s="12">
        <f t="shared" si="547"/>
        <v>41836.605034722219</v>
      </c>
      <c r="X3180" s="17" t="str">
        <f t="shared" si="548"/>
        <v>June</v>
      </c>
      <c r="Y3180" t="str">
        <f t="shared" si="549"/>
        <v>2014</v>
      </c>
    </row>
    <row r="3181" spans="1:25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539"/>
        <v>114.16238095238094</v>
      </c>
      <c r="P3181" s="8">
        <f t="shared" si="540"/>
        <v>77.335806451612896</v>
      </c>
      <c r="Q3181" t="str">
        <f t="shared" si="541"/>
        <v>theater</v>
      </c>
      <c r="R3181" t="str">
        <f t="shared" si="542"/>
        <v>plays</v>
      </c>
      <c r="S3181">
        <f t="shared" si="543"/>
        <v>13</v>
      </c>
      <c r="T3181">
        <f t="shared" si="544"/>
        <v>8</v>
      </c>
      <c r="U3181">
        <f t="shared" si="545"/>
        <v>5</v>
      </c>
      <c r="V3181" s="12">
        <f t="shared" si="546"/>
        <v>41375.702210648145</v>
      </c>
      <c r="W3181" s="12">
        <f t="shared" si="547"/>
        <v>41400.702210648145</v>
      </c>
      <c r="X3181" s="17" t="str">
        <f t="shared" si="548"/>
        <v>April</v>
      </c>
      <c r="Y3181" t="str">
        <f t="shared" si="549"/>
        <v>2013</v>
      </c>
    </row>
    <row r="3182" spans="1:25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539"/>
        <v>119.75</v>
      </c>
      <c r="P3182" s="8">
        <f t="shared" si="540"/>
        <v>31.933333333333334</v>
      </c>
      <c r="Q3182" t="str">
        <f t="shared" si="541"/>
        <v>theater</v>
      </c>
      <c r="R3182" t="str">
        <f t="shared" si="542"/>
        <v>plays</v>
      </c>
      <c r="S3182">
        <f t="shared" si="543"/>
        <v>13</v>
      </c>
      <c r="T3182">
        <f t="shared" si="544"/>
        <v>8</v>
      </c>
      <c r="U3182">
        <f t="shared" si="545"/>
        <v>5</v>
      </c>
      <c r="V3182" s="12">
        <f t="shared" si="546"/>
        <v>41780.412604166668</v>
      </c>
      <c r="W3182" s="12">
        <f t="shared" si="547"/>
        <v>41810.412604166668</v>
      </c>
      <c r="X3182" s="17" t="str">
        <f t="shared" si="548"/>
        <v>May</v>
      </c>
      <c r="Y3182" t="str">
        <f t="shared" si="549"/>
        <v>2014</v>
      </c>
    </row>
    <row r="3183" spans="1:25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539"/>
        <v>109.00000000000001</v>
      </c>
      <c r="P3183" s="8">
        <f t="shared" si="540"/>
        <v>36.333333333333336</v>
      </c>
      <c r="Q3183" t="str">
        <f t="shared" si="541"/>
        <v>theater</v>
      </c>
      <c r="R3183" t="str">
        <f t="shared" si="542"/>
        <v>plays</v>
      </c>
      <c r="S3183">
        <f t="shared" si="543"/>
        <v>13</v>
      </c>
      <c r="T3183">
        <f t="shared" si="544"/>
        <v>8</v>
      </c>
      <c r="U3183">
        <f t="shared" si="545"/>
        <v>5</v>
      </c>
      <c r="V3183" s="12">
        <f t="shared" si="546"/>
        <v>41779.310034722221</v>
      </c>
      <c r="W3183" s="12">
        <f t="shared" si="547"/>
        <v>41805.666666666664</v>
      </c>
      <c r="X3183" s="17" t="str">
        <f t="shared" si="548"/>
        <v>May</v>
      </c>
      <c r="Y3183" t="str">
        <f t="shared" si="549"/>
        <v>2014</v>
      </c>
    </row>
    <row r="3184" spans="1:25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539"/>
        <v>100.88571428571429</v>
      </c>
      <c r="P3184" s="8">
        <f t="shared" si="540"/>
        <v>46.768211920529801</v>
      </c>
      <c r="Q3184" t="str">
        <f t="shared" si="541"/>
        <v>theater</v>
      </c>
      <c r="R3184" t="str">
        <f t="shared" si="542"/>
        <v>plays</v>
      </c>
      <c r="S3184">
        <f t="shared" si="543"/>
        <v>13</v>
      </c>
      <c r="T3184">
        <f t="shared" si="544"/>
        <v>8</v>
      </c>
      <c r="U3184">
        <f t="shared" si="545"/>
        <v>5</v>
      </c>
      <c r="V3184" s="12">
        <f t="shared" si="546"/>
        <v>40883.949317129627</v>
      </c>
      <c r="W3184" s="12">
        <f t="shared" si="547"/>
        <v>40939.708333333336</v>
      </c>
      <c r="X3184" s="17" t="str">
        <f t="shared" si="548"/>
        <v>December</v>
      </c>
      <c r="Y3184" t="str">
        <f t="shared" si="549"/>
        <v>2011</v>
      </c>
    </row>
    <row r="3185" spans="1:25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539"/>
        <v>109.00000000000001</v>
      </c>
      <c r="P3185" s="8">
        <f t="shared" si="540"/>
        <v>40.073529411764703</v>
      </c>
      <c r="Q3185" t="str">
        <f t="shared" si="541"/>
        <v>theater</v>
      </c>
      <c r="R3185" t="str">
        <f t="shared" si="542"/>
        <v>plays</v>
      </c>
      <c r="S3185">
        <f t="shared" si="543"/>
        <v>13</v>
      </c>
      <c r="T3185">
        <f t="shared" si="544"/>
        <v>8</v>
      </c>
      <c r="U3185">
        <f t="shared" si="545"/>
        <v>5</v>
      </c>
      <c r="V3185" s="12">
        <f t="shared" si="546"/>
        <v>41491.79478009259</v>
      </c>
      <c r="W3185" s="12">
        <f t="shared" si="547"/>
        <v>41509.79478009259</v>
      </c>
      <c r="X3185" s="17" t="str">
        <f t="shared" si="548"/>
        <v>August</v>
      </c>
      <c r="Y3185" t="str">
        <f t="shared" si="549"/>
        <v>2013</v>
      </c>
    </row>
    <row r="3186" spans="1:25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539"/>
        <v>107.20930232558139</v>
      </c>
      <c r="P3186" s="8">
        <f t="shared" si="540"/>
        <v>100.21739130434783</v>
      </c>
      <c r="Q3186" t="str">
        <f t="shared" si="541"/>
        <v>theater</v>
      </c>
      <c r="R3186" t="str">
        <f t="shared" si="542"/>
        <v>plays</v>
      </c>
      <c r="S3186">
        <f t="shared" si="543"/>
        <v>13</v>
      </c>
      <c r="T3186">
        <f t="shared" si="544"/>
        <v>8</v>
      </c>
      <c r="U3186">
        <f t="shared" si="545"/>
        <v>5</v>
      </c>
      <c r="V3186" s="12">
        <f t="shared" si="546"/>
        <v>41791.993414351848</v>
      </c>
      <c r="W3186" s="12">
        <f t="shared" si="547"/>
        <v>41821.993414351848</v>
      </c>
      <c r="X3186" s="17" t="str">
        <f t="shared" si="548"/>
        <v>June</v>
      </c>
      <c r="Y3186" t="str">
        <f t="shared" si="549"/>
        <v>2014</v>
      </c>
    </row>
    <row r="3187" spans="1:25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539"/>
        <v>100</v>
      </c>
      <c r="P3187" s="8">
        <f t="shared" si="540"/>
        <v>41.666666666666664</v>
      </c>
      <c r="Q3187" t="str">
        <f t="shared" si="541"/>
        <v>theater</v>
      </c>
      <c r="R3187" t="str">
        <f t="shared" si="542"/>
        <v>plays</v>
      </c>
      <c r="S3187">
        <f t="shared" si="543"/>
        <v>13</v>
      </c>
      <c r="T3187">
        <f t="shared" si="544"/>
        <v>8</v>
      </c>
      <c r="U3187">
        <f t="shared" si="545"/>
        <v>5</v>
      </c>
      <c r="V3187" s="12">
        <f t="shared" si="546"/>
        <v>41829.977326388893</v>
      </c>
      <c r="W3187" s="12">
        <f t="shared" si="547"/>
        <v>41836.977326388893</v>
      </c>
      <c r="X3187" s="17" t="str">
        <f t="shared" si="548"/>
        <v>July</v>
      </c>
      <c r="Y3187" t="str">
        <f t="shared" si="549"/>
        <v>2014</v>
      </c>
    </row>
    <row r="3188" spans="1:25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539"/>
        <v>102.18750000000001</v>
      </c>
      <c r="P3188" s="8">
        <f t="shared" si="540"/>
        <v>46.714285714285715</v>
      </c>
      <c r="Q3188" t="str">
        <f t="shared" si="541"/>
        <v>theater</v>
      </c>
      <c r="R3188" t="str">
        <f t="shared" si="542"/>
        <v>plays</v>
      </c>
      <c r="S3188">
        <f t="shared" si="543"/>
        <v>13</v>
      </c>
      <c r="T3188">
        <f t="shared" si="544"/>
        <v>8</v>
      </c>
      <c r="U3188">
        <f t="shared" si="545"/>
        <v>5</v>
      </c>
      <c r="V3188" s="12">
        <f t="shared" si="546"/>
        <v>41868.924050925925</v>
      </c>
      <c r="W3188" s="12">
        <f t="shared" si="547"/>
        <v>41898.875</v>
      </c>
      <c r="X3188" s="17" t="str">
        <f t="shared" si="548"/>
        <v>August</v>
      </c>
      <c r="Y3188" t="str">
        <f t="shared" si="549"/>
        <v>2014</v>
      </c>
    </row>
    <row r="3189" spans="1:25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539"/>
        <v>116.29333333333334</v>
      </c>
      <c r="P3189" s="8">
        <f t="shared" si="540"/>
        <v>71.491803278688522</v>
      </c>
      <c r="Q3189" t="str">
        <f t="shared" si="541"/>
        <v>theater</v>
      </c>
      <c r="R3189" t="str">
        <f t="shared" si="542"/>
        <v>plays</v>
      </c>
      <c r="S3189">
        <f t="shared" si="543"/>
        <v>13</v>
      </c>
      <c r="T3189">
        <f t="shared" si="544"/>
        <v>8</v>
      </c>
      <c r="U3189">
        <f t="shared" si="545"/>
        <v>5</v>
      </c>
      <c r="V3189" s="12">
        <f t="shared" si="546"/>
        <v>41835.666354166664</v>
      </c>
      <c r="W3189" s="12">
        <f t="shared" si="547"/>
        <v>41855.666354166664</v>
      </c>
      <c r="X3189" s="17" t="str">
        <f t="shared" si="548"/>
        <v>July</v>
      </c>
      <c r="Y3189" t="str">
        <f t="shared" si="549"/>
        <v>2014</v>
      </c>
    </row>
    <row r="3190" spans="1:25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539"/>
        <v>65</v>
      </c>
      <c r="P3190" s="8">
        <f t="shared" si="540"/>
        <v>14.444444444444445</v>
      </c>
      <c r="Q3190" t="str">
        <f t="shared" si="541"/>
        <v>theater</v>
      </c>
      <c r="R3190" t="str">
        <f t="shared" si="542"/>
        <v>musical</v>
      </c>
      <c r="S3190">
        <f t="shared" si="543"/>
        <v>15</v>
      </c>
      <c r="T3190">
        <f t="shared" si="544"/>
        <v>8</v>
      </c>
      <c r="U3190">
        <f t="shared" si="545"/>
        <v>7</v>
      </c>
      <c r="V3190" s="12">
        <f t="shared" si="546"/>
        <v>42144.415532407409</v>
      </c>
      <c r="W3190" s="12">
        <f t="shared" si="547"/>
        <v>42165.415532407409</v>
      </c>
      <c r="X3190" s="17" t="str">
        <f t="shared" si="548"/>
        <v>May</v>
      </c>
      <c r="Y3190" t="str">
        <f t="shared" si="549"/>
        <v>2015</v>
      </c>
    </row>
    <row r="3191" spans="1:25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539"/>
        <v>12.327272727272726</v>
      </c>
      <c r="P3191" s="8">
        <f t="shared" si="540"/>
        <v>356.84210526315792</v>
      </c>
      <c r="Q3191" t="str">
        <f t="shared" si="541"/>
        <v>theater</v>
      </c>
      <c r="R3191" t="str">
        <f t="shared" si="542"/>
        <v>musical</v>
      </c>
      <c r="S3191">
        <f t="shared" si="543"/>
        <v>15</v>
      </c>
      <c r="T3191">
        <f t="shared" si="544"/>
        <v>8</v>
      </c>
      <c r="U3191">
        <f t="shared" si="545"/>
        <v>7</v>
      </c>
      <c r="V3191" s="12">
        <f t="shared" si="546"/>
        <v>42118.346435185187</v>
      </c>
      <c r="W3191" s="12">
        <f t="shared" si="547"/>
        <v>42148.346435185187</v>
      </c>
      <c r="X3191" s="17" t="str">
        <f t="shared" si="548"/>
        <v>April</v>
      </c>
      <c r="Y3191" t="str">
        <f t="shared" si="549"/>
        <v>2015</v>
      </c>
    </row>
    <row r="3192" spans="1:25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539"/>
        <v>0</v>
      </c>
      <c r="P3192" s="8" t="e">
        <f t="shared" si="540"/>
        <v>#DIV/0!</v>
      </c>
      <c r="Q3192" t="str">
        <f t="shared" si="541"/>
        <v>theater</v>
      </c>
      <c r="R3192" t="str">
        <f t="shared" si="542"/>
        <v>musical</v>
      </c>
      <c r="S3192">
        <f t="shared" si="543"/>
        <v>15</v>
      </c>
      <c r="T3192">
        <f t="shared" si="544"/>
        <v>8</v>
      </c>
      <c r="U3192">
        <f t="shared" si="545"/>
        <v>7</v>
      </c>
      <c r="V3192" s="12">
        <f t="shared" si="546"/>
        <v>42683.151331018518</v>
      </c>
      <c r="W3192" s="12">
        <f t="shared" si="547"/>
        <v>42713.192997685182</v>
      </c>
      <c r="X3192" s="17" t="str">
        <f t="shared" si="548"/>
        <v>November</v>
      </c>
      <c r="Y3192" t="str">
        <f t="shared" si="549"/>
        <v>2016</v>
      </c>
    </row>
    <row r="3193" spans="1:25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539"/>
        <v>4.0266666666666664</v>
      </c>
      <c r="P3193" s="8">
        <f t="shared" si="540"/>
        <v>37.75</v>
      </c>
      <c r="Q3193" t="str">
        <f t="shared" si="541"/>
        <v>theater</v>
      </c>
      <c r="R3193" t="str">
        <f t="shared" si="542"/>
        <v>musical</v>
      </c>
      <c r="S3193">
        <f t="shared" si="543"/>
        <v>15</v>
      </c>
      <c r="T3193">
        <f t="shared" si="544"/>
        <v>8</v>
      </c>
      <c r="U3193">
        <f t="shared" si="545"/>
        <v>7</v>
      </c>
      <c r="V3193" s="12">
        <f t="shared" si="546"/>
        <v>42538.755428240736</v>
      </c>
      <c r="W3193" s="12">
        <f t="shared" si="547"/>
        <v>42598.755428240736</v>
      </c>
      <c r="X3193" s="17" t="str">
        <f t="shared" si="548"/>
        <v>June</v>
      </c>
      <c r="Y3193" t="str">
        <f t="shared" si="549"/>
        <v>2016</v>
      </c>
    </row>
    <row r="3194" spans="1:25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539"/>
        <v>1.02</v>
      </c>
      <c r="P3194" s="8">
        <f t="shared" si="540"/>
        <v>12.75</v>
      </c>
      <c r="Q3194" t="str">
        <f t="shared" si="541"/>
        <v>theater</v>
      </c>
      <c r="R3194" t="str">
        <f t="shared" si="542"/>
        <v>musical</v>
      </c>
      <c r="S3194">
        <f t="shared" si="543"/>
        <v>15</v>
      </c>
      <c r="T3194">
        <f t="shared" si="544"/>
        <v>8</v>
      </c>
      <c r="U3194">
        <f t="shared" si="545"/>
        <v>7</v>
      </c>
      <c r="V3194" s="12">
        <f t="shared" si="546"/>
        <v>42018.94049768518</v>
      </c>
      <c r="W3194" s="12">
        <f t="shared" si="547"/>
        <v>42063.916666666672</v>
      </c>
      <c r="X3194" s="17" t="str">
        <f t="shared" si="548"/>
        <v>January</v>
      </c>
      <c r="Y3194" t="str">
        <f t="shared" si="549"/>
        <v>2015</v>
      </c>
    </row>
    <row r="3195" spans="1:25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539"/>
        <v>11.74</v>
      </c>
      <c r="P3195" s="8">
        <f t="shared" si="540"/>
        <v>24.458333333333332</v>
      </c>
      <c r="Q3195" t="str">
        <f t="shared" si="541"/>
        <v>theater</v>
      </c>
      <c r="R3195" t="str">
        <f t="shared" si="542"/>
        <v>musical</v>
      </c>
      <c r="S3195">
        <f t="shared" si="543"/>
        <v>15</v>
      </c>
      <c r="T3195">
        <f t="shared" si="544"/>
        <v>8</v>
      </c>
      <c r="U3195">
        <f t="shared" si="545"/>
        <v>7</v>
      </c>
      <c r="V3195" s="12">
        <f t="shared" si="546"/>
        <v>42010.968240740738</v>
      </c>
      <c r="W3195" s="12">
        <f t="shared" si="547"/>
        <v>42055.968240740738</v>
      </c>
      <c r="X3195" s="17" t="str">
        <f t="shared" si="548"/>
        <v>January</v>
      </c>
      <c r="Y3195" t="str">
        <f t="shared" si="549"/>
        <v>2015</v>
      </c>
    </row>
    <row r="3196" spans="1:25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539"/>
        <v>0</v>
      </c>
      <c r="P3196" s="8" t="e">
        <f t="shared" si="540"/>
        <v>#DIV/0!</v>
      </c>
      <c r="Q3196" t="str">
        <f t="shared" si="541"/>
        <v>theater</v>
      </c>
      <c r="R3196" t="str">
        <f t="shared" si="542"/>
        <v>musical</v>
      </c>
      <c r="S3196">
        <f t="shared" si="543"/>
        <v>15</v>
      </c>
      <c r="T3196">
        <f t="shared" si="544"/>
        <v>8</v>
      </c>
      <c r="U3196">
        <f t="shared" si="545"/>
        <v>7</v>
      </c>
      <c r="V3196" s="12">
        <f t="shared" si="546"/>
        <v>42182.062476851846</v>
      </c>
      <c r="W3196" s="12">
        <f t="shared" si="547"/>
        <v>42212.062476851846</v>
      </c>
      <c r="X3196" s="17" t="str">
        <f t="shared" si="548"/>
        <v>June</v>
      </c>
      <c r="Y3196" t="str">
        <f t="shared" si="549"/>
        <v>2015</v>
      </c>
    </row>
    <row r="3197" spans="1:25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539"/>
        <v>59.142857142857139</v>
      </c>
      <c r="P3197" s="8">
        <f t="shared" si="540"/>
        <v>53.07692307692308</v>
      </c>
      <c r="Q3197" t="str">
        <f t="shared" si="541"/>
        <v>theater</v>
      </c>
      <c r="R3197" t="str">
        <f t="shared" si="542"/>
        <v>musical</v>
      </c>
      <c r="S3197">
        <f t="shared" si="543"/>
        <v>15</v>
      </c>
      <c r="T3197">
        <f t="shared" si="544"/>
        <v>8</v>
      </c>
      <c r="U3197">
        <f t="shared" si="545"/>
        <v>7</v>
      </c>
      <c r="V3197" s="12">
        <f t="shared" si="546"/>
        <v>42017.594236111108</v>
      </c>
      <c r="W3197" s="12">
        <f t="shared" si="547"/>
        <v>42047.594236111108</v>
      </c>
      <c r="X3197" s="17" t="str">
        <f t="shared" si="548"/>
        <v>January</v>
      </c>
      <c r="Y3197" t="str">
        <f t="shared" si="549"/>
        <v>2015</v>
      </c>
    </row>
    <row r="3198" spans="1:25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539"/>
        <v>0.06</v>
      </c>
      <c r="P3198" s="8">
        <f t="shared" si="540"/>
        <v>300</v>
      </c>
      <c r="Q3198" t="str">
        <f t="shared" si="541"/>
        <v>theater</v>
      </c>
      <c r="R3198" t="str">
        <f t="shared" si="542"/>
        <v>musical</v>
      </c>
      <c r="S3198">
        <f t="shared" si="543"/>
        <v>15</v>
      </c>
      <c r="T3198">
        <f t="shared" si="544"/>
        <v>8</v>
      </c>
      <c r="U3198">
        <f t="shared" si="545"/>
        <v>7</v>
      </c>
      <c r="V3198" s="12">
        <f t="shared" si="546"/>
        <v>42157.598090277781</v>
      </c>
      <c r="W3198" s="12">
        <f t="shared" si="547"/>
        <v>42217.583333333328</v>
      </c>
      <c r="X3198" s="17" t="str">
        <f t="shared" si="548"/>
        <v>June</v>
      </c>
      <c r="Y3198" t="str">
        <f t="shared" si="549"/>
        <v>2015</v>
      </c>
    </row>
    <row r="3199" spans="1:25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539"/>
        <v>11.450000000000001</v>
      </c>
      <c r="P3199" s="8">
        <f t="shared" si="540"/>
        <v>286.25</v>
      </c>
      <c r="Q3199" t="str">
        <f t="shared" si="541"/>
        <v>theater</v>
      </c>
      <c r="R3199" t="str">
        <f t="shared" si="542"/>
        <v>musical</v>
      </c>
      <c r="S3199">
        <f t="shared" si="543"/>
        <v>15</v>
      </c>
      <c r="T3199">
        <f t="shared" si="544"/>
        <v>8</v>
      </c>
      <c r="U3199">
        <f t="shared" si="545"/>
        <v>7</v>
      </c>
      <c r="V3199" s="12">
        <f t="shared" si="546"/>
        <v>42009.493263888886</v>
      </c>
      <c r="W3199" s="12">
        <f t="shared" si="547"/>
        <v>42039.493263888886</v>
      </c>
      <c r="X3199" s="17" t="str">
        <f t="shared" si="548"/>
        <v>January</v>
      </c>
      <c r="Y3199" t="str">
        <f t="shared" si="549"/>
        <v>2015</v>
      </c>
    </row>
    <row r="3200" spans="1:25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539"/>
        <v>0.36666666666666664</v>
      </c>
      <c r="P3200" s="8">
        <f t="shared" si="540"/>
        <v>36.666666666666664</v>
      </c>
      <c r="Q3200" t="str">
        <f t="shared" si="541"/>
        <v>theater</v>
      </c>
      <c r="R3200" t="str">
        <f t="shared" si="542"/>
        <v>musical</v>
      </c>
      <c r="S3200">
        <f t="shared" si="543"/>
        <v>15</v>
      </c>
      <c r="T3200">
        <f t="shared" si="544"/>
        <v>8</v>
      </c>
      <c r="U3200">
        <f t="shared" si="545"/>
        <v>7</v>
      </c>
      <c r="V3200" s="12">
        <f t="shared" si="546"/>
        <v>42013.424502314811</v>
      </c>
      <c r="W3200" s="12">
        <f t="shared" si="547"/>
        <v>42051.424502314811</v>
      </c>
      <c r="X3200" s="17" t="str">
        <f t="shared" si="548"/>
        <v>January</v>
      </c>
      <c r="Y3200" t="str">
        <f t="shared" si="549"/>
        <v>2015</v>
      </c>
    </row>
    <row r="3201" spans="1:25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539"/>
        <v>52.16</v>
      </c>
      <c r="P3201" s="8">
        <f t="shared" si="540"/>
        <v>49.20754716981132</v>
      </c>
      <c r="Q3201" t="str">
        <f t="shared" si="541"/>
        <v>theater</v>
      </c>
      <c r="R3201" t="str">
        <f t="shared" si="542"/>
        <v>musical</v>
      </c>
      <c r="S3201">
        <f t="shared" si="543"/>
        <v>15</v>
      </c>
      <c r="T3201">
        <f t="shared" si="544"/>
        <v>8</v>
      </c>
      <c r="U3201">
        <f t="shared" si="545"/>
        <v>7</v>
      </c>
      <c r="V3201" s="12">
        <f t="shared" si="546"/>
        <v>41858.761782407404</v>
      </c>
      <c r="W3201" s="12">
        <f t="shared" si="547"/>
        <v>41888.875</v>
      </c>
      <c r="X3201" s="17" t="str">
        <f t="shared" si="548"/>
        <v>August</v>
      </c>
      <c r="Y3201" t="str">
        <f t="shared" si="549"/>
        <v>2014</v>
      </c>
    </row>
    <row r="3202" spans="1:25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550">E3202/D3202*100</f>
        <v>2E-3</v>
      </c>
      <c r="P3202" s="8">
        <f t="shared" ref="P3202:P3265" si="551">E3202/L3202</f>
        <v>1</v>
      </c>
      <c r="Q3202" t="str">
        <f t="shared" ref="Q3202:Q3265" si="552">LEFT(N3202,T3202-1)</f>
        <v>theater</v>
      </c>
      <c r="R3202" t="str">
        <f t="shared" ref="R3202:R3265" si="553">RIGHT(N3202,U3202)</f>
        <v>musical</v>
      </c>
      <c r="S3202">
        <f t="shared" ref="S3202:S3265" si="554">LEN(N3202)</f>
        <v>15</v>
      </c>
      <c r="T3202">
        <f t="shared" ref="T3202:T3265" si="555">FIND("/",N3202)</f>
        <v>8</v>
      </c>
      <c r="U3202">
        <f t="shared" ref="U3202:U3265" si="556">S3202-T3202</f>
        <v>7</v>
      </c>
      <c r="V3202" s="12">
        <f t="shared" ref="V3202:V3265" si="557">(((J3202/60)/60)/24)+DATE(1970,1,1)</f>
        <v>42460.320613425924</v>
      </c>
      <c r="W3202" s="12">
        <f t="shared" ref="W3202:W3265" si="558">(((I3202/60)/60)/24)+DATE(1970,1,1)</f>
        <v>42490.231944444444</v>
      </c>
      <c r="X3202" s="17" t="str">
        <f t="shared" ref="X3202:X3265" si="559">TEXT(V3202,"mmmm")</f>
        <v>March</v>
      </c>
      <c r="Y3202" t="str">
        <f t="shared" ref="Y3202:Y3265" si="560">TEXT(V3202,"yyyy")</f>
        <v>2016</v>
      </c>
    </row>
    <row r="3203" spans="1:25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550"/>
        <v>1.25</v>
      </c>
      <c r="P3203" s="8">
        <f t="shared" si="551"/>
        <v>12.5</v>
      </c>
      <c r="Q3203" t="str">
        <f t="shared" si="552"/>
        <v>theater</v>
      </c>
      <c r="R3203" t="str">
        <f t="shared" si="553"/>
        <v>musical</v>
      </c>
      <c r="S3203">
        <f t="shared" si="554"/>
        <v>15</v>
      </c>
      <c r="T3203">
        <f t="shared" si="555"/>
        <v>8</v>
      </c>
      <c r="U3203">
        <f t="shared" si="556"/>
        <v>7</v>
      </c>
      <c r="V3203" s="12">
        <f t="shared" si="557"/>
        <v>41861.767094907409</v>
      </c>
      <c r="W3203" s="12">
        <f t="shared" si="558"/>
        <v>41882.767094907409</v>
      </c>
      <c r="X3203" s="17" t="str">
        <f t="shared" si="559"/>
        <v>August</v>
      </c>
      <c r="Y3203" t="str">
        <f t="shared" si="560"/>
        <v>2014</v>
      </c>
    </row>
    <row r="3204" spans="1:25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550"/>
        <v>54.52</v>
      </c>
      <c r="P3204" s="8">
        <f t="shared" si="551"/>
        <v>109.04</v>
      </c>
      <c r="Q3204" t="str">
        <f t="shared" si="552"/>
        <v>theater</v>
      </c>
      <c r="R3204" t="str">
        <f t="shared" si="553"/>
        <v>musical</v>
      </c>
      <c r="S3204">
        <f t="shared" si="554"/>
        <v>15</v>
      </c>
      <c r="T3204">
        <f t="shared" si="555"/>
        <v>8</v>
      </c>
      <c r="U3204">
        <f t="shared" si="556"/>
        <v>7</v>
      </c>
      <c r="V3204" s="12">
        <f t="shared" si="557"/>
        <v>42293.853541666671</v>
      </c>
      <c r="W3204" s="12">
        <f t="shared" si="558"/>
        <v>42352.249305555553</v>
      </c>
      <c r="X3204" s="17" t="str">
        <f t="shared" si="559"/>
        <v>October</v>
      </c>
      <c r="Y3204" t="str">
        <f t="shared" si="560"/>
        <v>2015</v>
      </c>
    </row>
    <row r="3205" spans="1:25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550"/>
        <v>25</v>
      </c>
      <c r="P3205" s="8">
        <f t="shared" si="551"/>
        <v>41.666666666666664</v>
      </c>
      <c r="Q3205" t="str">
        <f t="shared" si="552"/>
        <v>theater</v>
      </c>
      <c r="R3205" t="str">
        <f t="shared" si="553"/>
        <v>musical</v>
      </c>
      <c r="S3205">
        <f t="shared" si="554"/>
        <v>15</v>
      </c>
      <c r="T3205">
        <f t="shared" si="555"/>
        <v>8</v>
      </c>
      <c r="U3205">
        <f t="shared" si="556"/>
        <v>7</v>
      </c>
      <c r="V3205" s="12">
        <f t="shared" si="557"/>
        <v>42242.988680555558</v>
      </c>
      <c r="W3205" s="12">
        <f t="shared" si="558"/>
        <v>42272.988680555558</v>
      </c>
      <c r="X3205" s="17" t="str">
        <f t="shared" si="559"/>
        <v>August</v>
      </c>
      <c r="Y3205" t="str">
        <f t="shared" si="560"/>
        <v>2015</v>
      </c>
    </row>
    <row r="3206" spans="1:25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550"/>
        <v>0</v>
      </c>
      <c r="P3206" s="8" t="e">
        <f t="shared" si="551"/>
        <v>#DIV/0!</v>
      </c>
      <c r="Q3206" t="str">
        <f t="shared" si="552"/>
        <v>theater</v>
      </c>
      <c r="R3206" t="str">
        <f t="shared" si="553"/>
        <v>musical</v>
      </c>
      <c r="S3206">
        <f t="shared" si="554"/>
        <v>15</v>
      </c>
      <c r="T3206">
        <f t="shared" si="555"/>
        <v>8</v>
      </c>
      <c r="U3206">
        <f t="shared" si="556"/>
        <v>7</v>
      </c>
      <c r="V3206" s="12">
        <f t="shared" si="557"/>
        <v>42172.686099537037</v>
      </c>
      <c r="W3206" s="12">
        <f t="shared" si="558"/>
        <v>42202.676388888889</v>
      </c>
      <c r="X3206" s="17" t="str">
        <f t="shared" si="559"/>
        <v>June</v>
      </c>
      <c r="Y3206" t="str">
        <f t="shared" si="560"/>
        <v>2015</v>
      </c>
    </row>
    <row r="3207" spans="1:25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550"/>
        <v>3.4125000000000001</v>
      </c>
      <c r="P3207" s="8">
        <f t="shared" si="551"/>
        <v>22.75</v>
      </c>
      <c r="Q3207" t="str">
        <f t="shared" si="552"/>
        <v>theater</v>
      </c>
      <c r="R3207" t="str">
        <f t="shared" si="553"/>
        <v>musical</v>
      </c>
      <c r="S3207">
        <f t="shared" si="554"/>
        <v>15</v>
      </c>
      <c r="T3207">
        <f t="shared" si="555"/>
        <v>8</v>
      </c>
      <c r="U3207">
        <f t="shared" si="556"/>
        <v>7</v>
      </c>
      <c r="V3207" s="12">
        <f t="shared" si="557"/>
        <v>42095.374675925923</v>
      </c>
      <c r="W3207" s="12">
        <f t="shared" si="558"/>
        <v>42125.374675925923</v>
      </c>
      <c r="X3207" s="17" t="str">
        <f t="shared" si="559"/>
        <v>April</v>
      </c>
      <c r="Y3207" t="str">
        <f t="shared" si="560"/>
        <v>2015</v>
      </c>
    </row>
    <row r="3208" spans="1:25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550"/>
        <v>0</v>
      </c>
      <c r="P3208" s="8" t="e">
        <f t="shared" si="551"/>
        <v>#DIV/0!</v>
      </c>
      <c r="Q3208" t="str">
        <f t="shared" si="552"/>
        <v>theater</v>
      </c>
      <c r="R3208" t="str">
        <f t="shared" si="553"/>
        <v>musical</v>
      </c>
      <c r="S3208">
        <f t="shared" si="554"/>
        <v>15</v>
      </c>
      <c r="T3208">
        <f t="shared" si="555"/>
        <v>8</v>
      </c>
      <c r="U3208">
        <f t="shared" si="556"/>
        <v>7</v>
      </c>
      <c r="V3208" s="12">
        <f t="shared" si="557"/>
        <v>42236.276053240741</v>
      </c>
      <c r="W3208" s="12">
        <f t="shared" si="558"/>
        <v>42266.276053240741</v>
      </c>
      <c r="X3208" s="17" t="str">
        <f t="shared" si="559"/>
        <v>August</v>
      </c>
      <c r="Y3208" t="str">
        <f t="shared" si="560"/>
        <v>2015</v>
      </c>
    </row>
    <row r="3209" spans="1:25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550"/>
        <v>46.36363636363636</v>
      </c>
      <c r="P3209" s="8">
        <f t="shared" si="551"/>
        <v>70.833333333333329</v>
      </c>
      <c r="Q3209" t="str">
        <f t="shared" si="552"/>
        <v>theater</v>
      </c>
      <c r="R3209" t="str">
        <f t="shared" si="553"/>
        <v>musical</v>
      </c>
      <c r="S3209">
        <f t="shared" si="554"/>
        <v>15</v>
      </c>
      <c r="T3209">
        <f t="shared" si="555"/>
        <v>8</v>
      </c>
      <c r="U3209">
        <f t="shared" si="556"/>
        <v>7</v>
      </c>
      <c r="V3209" s="12">
        <f t="shared" si="557"/>
        <v>42057.277858796297</v>
      </c>
      <c r="W3209" s="12">
        <f t="shared" si="558"/>
        <v>42117.236192129625</v>
      </c>
      <c r="X3209" s="17" t="str">
        <f t="shared" si="559"/>
        <v>February</v>
      </c>
      <c r="Y3209" t="str">
        <f t="shared" si="560"/>
        <v>2015</v>
      </c>
    </row>
    <row r="3210" spans="1:25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550"/>
        <v>103.49999999999999</v>
      </c>
      <c r="P3210" s="8">
        <f t="shared" si="551"/>
        <v>63.109756097560975</v>
      </c>
      <c r="Q3210" t="str">
        <f t="shared" si="552"/>
        <v>theater</v>
      </c>
      <c r="R3210" t="str">
        <f t="shared" si="553"/>
        <v>plays</v>
      </c>
      <c r="S3210">
        <f t="shared" si="554"/>
        <v>13</v>
      </c>
      <c r="T3210">
        <f t="shared" si="555"/>
        <v>8</v>
      </c>
      <c r="U3210">
        <f t="shared" si="556"/>
        <v>5</v>
      </c>
      <c r="V3210" s="12">
        <f t="shared" si="557"/>
        <v>41827.605057870373</v>
      </c>
      <c r="W3210" s="12">
        <f t="shared" si="558"/>
        <v>41848.605057870373</v>
      </c>
      <c r="X3210" s="17" t="str">
        <f t="shared" si="559"/>
        <v>July</v>
      </c>
      <c r="Y3210" t="str">
        <f t="shared" si="560"/>
        <v>2014</v>
      </c>
    </row>
    <row r="3211" spans="1:25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550"/>
        <v>119.32315789473684</v>
      </c>
      <c r="P3211" s="8">
        <f t="shared" si="551"/>
        <v>50.157964601769912</v>
      </c>
      <c r="Q3211" t="str">
        <f t="shared" si="552"/>
        <v>theater</v>
      </c>
      <c r="R3211" t="str">
        <f t="shared" si="553"/>
        <v>plays</v>
      </c>
      <c r="S3211">
        <f t="shared" si="554"/>
        <v>13</v>
      </c>
      <c r="T3211">
        <f t="shared" si="555"/>
        <v>8</v>
      </c>
      <c r="U3211">
        <f t="shared" si="556"/>
        <v>5</v>
      </c>
      <c r="V3211" s="12">
        <f t="shared" si="557"/>
        <v>41778.637245370373</v>
      </c>
      <c r="W3211" s="12">
        <f t="shared" si="558"/>
        <v>41810.958333333336</v>
      </c>
      <c r="X3211" s="17" t="str">
        <f t="shared" si="559"/>
        <v>May</v>
      </c>
      <c r="Y3211" t="str">
        <f t="shared" si="560"/>
        <v>2014</v>
      </c>
    </row>
    <row r="3212" spans="1:25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550"/>
        <v>125.76666666666667</v>
      </c>
      <c r="P3212" s="8">
        <f t="shared" si="551"/>
        <v>62.883333333333333</v>
      </c>
      <c r="Q3212" t="str">
        <f t="shared" si="552"/>
        <v>theater</v>
      </c>
      <c r="R3212" t="str">
        <f t="shared" si="553"/>
        <v>plays</v>
      </c>
      <c r="S3212">
        <f t="shared" si="554"/>
        <v>13</v>
      </c>
      <c r="T3212">
        <f t="shared" si="555"/>
        <v>8</v>
      </c>
      <c r="U3212">
        <f t="shared" si="556"/>
        <v>5</v>
      </c>
      <c r="V3212" s="12">
        <f t="shared" si="557"/>
        <v>41013.936562499999</v>
      </c>
      <c r="W3212" s="12">
        <f t="shared" si="558"/>
        <v>41061.165972222225</v>
      </c>
      <c r="X3212" s="17" t="str">
        <f t="shared" si="559"/>
        <v>April</v>
      </c>
      <c r="Y3212" t="str">
        <f t="shared" si="560"/>
        <v>2012</v>
      </c>
    </row>
    <row r="3213" spans="1:25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550"/>
        <v>119.74347826086958</v>
      </c>
      <c r="P3213" s="8">
        <f t="shared" si="551"/>
        <v>85.531055900621112</v>
      </c>
      <c r="Q3213" t="str">
        <f t="shared" si="552"/>
        <v>theater</v>
      </c>
      <c r="R3213" t="str">
        <f t="shared" si="553"/>
        <v>plays</v>
      </c>
      <c r="S3213">
        <f t="shared" si="554"/>
        <v>13</v>
      </c>
      <c r="T3213">
        <f t="shared" si="555"/>
        <v>8</v>
      </c>
      <c r="U3213">
        <f t="shared" si="556"/>
        <v>5</v>
      </c>
      <c r="V3213" s="12">
        <f t="shared" si="557"/>
        <v>41834.586574074077</v>
      </c>
      <c r="W3213" s="12">
        <f t="shared" si="558"/>
        <v>41866.083333333336</v>
      </c>
      <c r="X3213" s="17" t="str">
        <f t="shared" si="559"/>
        <v>July</v>
      </c>
      <c r="Y3213" t="str">
        <f t="shared" si="560"/>
        <v>2014</v>
      </c>
    </row>
    <row r="3214" spans="1:25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550"/>
        <v>126.25</v>
      </c>
      <c r="P3214" s="8">
        <f t="shared" si="551"/>
        <v>53.723404255319146</v>
      </c>
      <c r="Q3214" t="str">
        <f t="shared" si="552"/>
        <v>theater</v>
      </c>
      <c r="R3214" t="str">
        <f t="shared" si="553"/>
        <v>plays</v>
      </c>
      <c r="S3214">
        <f t="shared" si="554"/>
        <v>13</v>
      </c>
      <c r="T3214">
        <f t="shared" si="555"/>
        <v>8</v>
      </c>
      <c r="U3214">
        <f t="shared" si="556"/>
        <v>5</v>
      </c>
      <c r="V3214" s="12">
        <f t="shared" si="557"/>
        <v>41829.795729166668</v>
      </c>
      <c r="W3214" s="12">
        <f t="shared" si="558"/>
        <v>41859.795729166668</v>
      </c>
      <c r="X3214" s="17" t="str">
        <f t="shared" si="559"/>
        <v>July</v>
      </c>
      <c r="Y3214" t="str">
        <f t="shared" si="560"/>
        <v>2014</v>
      </c>
    </row>
    <row r="3215" spans="1:25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550"/>
        <v>100.11666666666667</v>
      </c>
      <c r="P3215" s="8">
        <f t="shared" si="551"/>
        <v>127.80851063829788</v>
      </c>
      <c r="Q3215" t="str">
        <f t="shared" si="552"/>
        <v>theater</v>
      </c>
      <c r="R3215" t="str">
        <f t="shared" si="553"/>
        <v>plays</v>
      </c>
      <c r="S3215">
        <f t="shared" si="554"/>
        <v>13</v>
      </c>
      <c r="T3215">
        <f t="shared" si="555"/>
        <v>8</v>
      </c>
      <c r="U3215">
        <f t="shared" si="556"/>
        <v>5</v>
      </c>
      <c r="V3215" s="12">
        <f t="shared" si="557"/>
        <v>42171.763414351852</v>
      </c>
      <c r="W3215" s="12">
        <f t="shared" si="558"/>
        <v>42211.763414351852</v>
      </c>
      <c r="X3215" s="17" t="str">
        <f t="shared" si="559"/>
        <v>June</v>
      </c>
      <c r="Y3215" t="str">
        <f t="shared" si="560"/>
        <v>2015</v>
      </c>
    </row>
    <row r="3216" spans="1:25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550"/>
        <v>102.13333333333334</v>
      </c>
      <c r="P3216" s="8">
        <f t="shared" si="551"/>
        <v>106.57391304347826</v>
      </c>
      <c r="Q3216" t="str">
        <f t="shared" si="552"/>
        <v>theater</v>
      </c>
      <c r="R3216" t="str">
        <f t="shared" si="553"/>
        <v>plays</v>
      </c>
      <c r="S3216">
        <f t="shared" si="554"/>
        <v>13</v>
      </c>
      <c r="T3216">
        <f t="shared" si="555"/>
        <v>8</v>
      </c>
      <c r="U3216">
        <f t="shared" si="556"/>
        <v>5</v>
      </c>
      <c r="V3216" s="12">
        <f t="shared" si="557"/>
        <v>42337.792511574073</v>
      </c>
      <c r="W3216" s="12">
        <f t="shared" si="558"/>
        <v>42374.996527777781</v>
      </c>
      <c r="X3216" s="17" t="str">
        <f t="shared" si="559"/>
        <v>November</v>
      </c>
      <c r="Y3216" t="str">
        <f t="shared" si="560"/>
        <v>2015</v>
      </c>
    </row>
    <row r="3217" spans="1:25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550"/>
        <v>100.35142857142858</v>
      </c>
      <c r="P3217" s="8">
        <f t="shared" si="551"/>
        <v>262.11194029850748</v>
      </c>
      <c r="Q3217" t="str">
        <f t="shared" si="552"/>
        <v>theater</v>
      </c>
      <c r="R3217" t="str">
        <f t="shared" si="553"/>
        <v>plays</v>
      </c>
      <c r="S3217">
        <f t="shared" si="554"/>
        <v>13</v>
      </c>
      <c r="T3217">
        <f t="shared" si="555"/>
        <v>8</v>
      </c>
      <c r="U3217">
        <f t="shared" si="556"/>
        <v>5</v>
      </c>
      <c r="V3217" s="12">
        <f t="shared" si="557"/>
        <v>42219.665173611109</v>
      </c>
      <c r="W3217" s="12">
        <f t="shared" si="558"/>
        <v>42257.165972222225</v>
      </c>
      <c r="X3217" s="17" t="str">
        <f t="shared" si="559"/>
        <v>August</v>
      </c>
      <c r="Y3217" t="str">
        <f t="shared" si="560"/>
        <v>2015</v>
      </c>
    </row>
    <row r="3218" spans="1:25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550"/>
        <v>100.05</v>
      </c>
      <c r="P3218" s="8">
        <f t="shared" si="551"/>
        <v>57.171428571428571</v>
      </c>
      <c r="Q3218" t="str">
        <f t="shared" si="552"/>
        <v>theater</v>
      </c>
      <c r="R3218" t="str">
        <f t="shared" si="553"/>
        <v>plays</v>
      </c>
      <c r="S3218">
        <f t="shared" si="554"/>
        <v>13</v>
      </c>
      <c r="T3218">
        <f t="shared" si="555"/>
        <v>8</v>
      </c>
      <c r="U3218">
        <f t="shared" si="556"/>
        <v>5</v>
      </c>
      <c r="V3218" s="12">
        <f t="shared" si="557"/>
        <v>42165.462627314817</v>
      </c>
      <c r="W3218" s="12">
        <f t="shared" si="558"/>
        <v>42196.604166666672</v>
      </c>
      <c r="X3218" s="17" t="str">
        <f t="shared" si="559"/>
        <v>June</v>
      </c>
      <c r="Y3218" t="str">
        <f t="shared" si="560"/>
        <v>2015</v>
      </c>
    </row>
    <row r="3219" spans="1:25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550"/>
        <v>116.02222222222223</v>
      </c>
      <c r="P3219" s="8">
        <f t="shared" si="551"/>
        <v>50.20192307692308</v>
      </c>
      <c r="Q3219" t="str">
        <f t="shared" si="552"/>
        <v>theater</v>
      </c>
      <c r="R3219" t="str">
        <f t="shared" si="553"/>
        <v>plays</v>
      </c>
      <c r="S3219">
        <f t="shared" si="554"/>
        <v>13</v>
      </c>
      <c r="T3219">
        <f t="shared" si="555"/>
        <v>8</v>
      </c>
      <c r="U3219">
        <f t="shared" si="556"/>
        <v>5</v>
      </c>
      <c r="V3219" s="12">
        <f t="shared" si="557"/>
        <v>42648.546111111107</v>
      </c>
      <c r="W3219" s="12">
        <f t="shared" si="558"/>
        <v>42678.546111111107</v>
      </c>
      <c r="X3219" s="17" t="str">
        <f t="shared" si="559"/>
        <v>October</v>
      </c>
      <c r="Y3219" t="str">
        <f t="shared" si="560"/>
        <v>2016</v>
      </c>
    </row>
    <row r="3220" spans="1:25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550"/>
        <v>102.1</v>
      </c>
      <c r="P3220" s="8">
        <f t="shared" si="551"/>
        <v>66.586956521739125</v>
      </c>
      <c r="Q3220" t="str">
        <f t="shared" si="552"/>
        <v>theater</v>
      </c>
      <c r="R3220" t="str">
        <f t="shared" si="553"/>
        <v>plays</v>
      </c>
      <c r="S3220">
        <f t="shared" si="554"/>
        <v>13</v>
      </c>
      <c r="T3220">
        <f t="shared" si="555"/>
        <v>8</v>
      </c>
      <c r="U3220">
        <f t="shared" si="556"/>
        <v>5</v>
      </c>
      <c r="V3220" s="12">
        <f t="shared" si="557"/>
        <v>41971.002152777779</v>
      </c>
      <c r="W3220" s="12">
        <f t="shared" si="558"/>
        <v>42004</v>
      </c>
      <c r="X3220" s="17" t="str">
        <f t="shared" si="559"/>
        <v>November</v>
      </c>
      <c r="Y3220" t="str">
        <f t="shared" si="560"/>
        <v>2014</v>
      </c>
    </row>
    <row r="3221" spans="1:25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550"/>
        <v>100.11000000000001</v>
      </c>
      <c r="P3221" s="8">
        <f t="shared" si="551"/>
        <v>168.25210084033614</v>
      </c>
      <c r="Q3221" t="str">
        <f t="shared" si="552"/>
        <v>theater</v>
      </c>
      <c r="R3221" t="str">
        <f t="shared" si="553"/>
        <v>plays</v>
      </c>
      <c r="S3221">
        <f t="shared" si="554"/>
        <v>13</v>
      </c>
      <c r="T3221">
        <f t="shared" si="555"/>
        <v>8</v>
      </c>
      <c r="U3221">
        <f t="shared" si="556"/>
        <v>5</v>
      </c>
      <c r="V3221" s="12">
        <f t="shared" si="557"/>
        <v>42050.983182870375</v>
      </c>
      <c r="W3221" s="12">
        <f t="shared" si="558"/>
        <v>42085.941516203704</v>
      </c>
      <c r="X3221" s="17" t="str">
        <f t="shared" si="559"/>
        <v>February</v>
      </c>
      <c r="Y3221" t="str">
        <f t="shared" si="560"/>
        <v>2015</v>
      </c>
    </row>
    <row r="3222" spans="1:25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550"/>
        <v>100.84</v>
      </c>
      <c r="P3222" s="8">
        <f t="shared" si="551"/>
        <v>256.37288135593218</v>
      </c>
      <c r="Q3222" t="str">
        <f t="shared" si="552"/>
        <v>theater</v>
      </c>
      <c r="R3222" t="str">
        <f t="shared" si="553"/>
        <v>plays</v>
      </c>
      <c r="S3222">
        <f t="shared" si="554"/>
        <v>13</v>
      </c>
      <c r="T3222">
        <f t="shared" si="555"/>
        <v>8</v>
      </c>
      <c r="U3222">
        <f t="shared" si="556"/>
        <v>5</v>
      </c>
      <c r="V3222" s="12">
        <f t="shared" si="557"/>
        <v>42772.833379629628</v>
      </c>
      <c r="W3222" s="12">
        <f t="shared" si="558"/>
        <v>42806.875</v>
      </c>
      <c r="X3222" s="17" t="str">
        <f t="shared" si="559"/>
        <v>February</v>
      </c>
      <c r="Y3222" t="str">
        <f t="shared" si="560"/>
        <v>2017</v>
      </c>
    </row>
    <row r="3223" spans="1:25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550"/>
        <v>103.42499999999998</v>
      </c>
      <c r="P3223" s="8">
        <f t="shared" si="551"/>
        <v>36.610619469026545</v>
      </c>
      <c r="Q3223" t="str">
        <f t="shared" si="552"/>
        <v>theater</v>
      </c>
      <c r="R3223" t="str">
        <f t="shared" si="553"/>
        <v>plays</v>
      </c>
      <c r="S3223">
        <f t="shared" si="554"/>
        <v>13</v>
      </c>
      <c r="T3223">
        <f t="shared" si="555"/>
        <v>8</v>
      </c>
      <c r="U3223">
        <f t="shared" si="556"/>
        <v>5</v>
      </c>
      <c r="V3223" s="12">
        <f t="shared" si="557"/>
        <v>42155.696793981479</v>
      </c>
      <c r="W3223" s="12">
        <f t="shared" si="558"/>
        <v>42190.696793981479</v>
      </c>
      <c r="X3223" s="17" t="str">
        <f t="shared" si="559"/>
        <v>May</v>
      </c>
      <c r="Y3223" t="str">
        <f t="shared" si="560"/>
        <v>2015</v>
      </c>
    </row>
    <row r="3224" spans="1:25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550"/>
        <v>124.8</v>
      </c>
      <c r="P3224" s="8">
        <f t="shared" si="551"/>
        <v>37.142857142857146</v>
      </c>
      <c r="Q3224" t="str">
        <f t="shared" si="552"/>
        <v>theater</v>
      </c>
      <c r="R3224" t="str">
        <f t="shared" si="553"/>
        <v>plays</v>
      </c>
      <c r="S3224">
        <f t="shared" si="554"/>
        <v>13</v>
      </c>
      <c r="T3224">
        <f t="shared" si="555"/>
        <v>8</v>
      </c>
      <c r="U3224">
        <f t="shared" si="556"/>
        <v>5</v>
      </c>
      <c r="V3224" s="12">
        <f t="shared" si="557"/>
        <v>42270.582141203704</v>
      </c>
      <c r="W3224" s="12">
        <f t="shared" si="558"/>
        <v>42301.895138888889</v>
      </c>
      <c r="X3224" s="17" t="str">
        <f t="shared" si="559"/>
        <v>September</v>
      </c>
      <c r="Y3224" t="str">
        <f t="shared" si="560"/>
        <v>2015</v>
      </c>
    </row>
    <row r="3225" spans="1:25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550"/>
        <v>109.51612903225806</v>
      </c>
      <c r="P3225" s="8">
        <f t="shared" si="551"/>
        <v>45.878378378378379</v>
      </c>
      <c r="Q3225" t="str">
        <f t="shared" si="552"/>
        <v>theater</v>
      </c>
      <c r="R3225" t="str">
        <f t="shared" si="553"/>
        <v>plays</v>
      </c>
      <c r="S3225">
        <f t="shared" si="554"/>
        <v>13</v>
      </c>
      <c r="T3225">
        <f t="shared" si="555"/>
        <v>8</v>
      </c>
      <c r="U3225">
        <f t="shared" si="556"/>
        <v>5</v>
      </c>
      <c r="V3225" s="12">
        <f t="shared" si="557"/>
        <v>42206.835370370376</v>
      </c>
      <c r="W3225" s="12">
        <f t="shared" si="558"/>
        <v>42236.835370370376</v>
      </c>
      <c r="X3225" s="17" t="str">
        <f t="shared" si="559"/>
        <v>July</v>
      </c>
      <c r="Y3225" t="str">
        <f t="shared" si="560"/>
        <v>2015</v>
      </c>
    </row>
    <row r="3226" spans="1:25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550"/>
        <v>102.03333333333333</v>
      </c>
      <c r="P3226" s="8">
        <f t="shared" si="551"/>
        <v>141.71296296296296</v>
      </c>
      <c r="Q3226" t="str">
        <f t="shared" si="552"/>
        <v>theater</v>
      </c>
      <c r="R3226" t="str">
        <f t="shared" si="553"/>
        <v>plays</v>
      </c>
      <c r="S3226">
        <f t="shared" si="554"/>
        <v>13</v>
      </c>
      <c r="T3226">
        <f t="shared" si="555"/>
        <v>8</v>
      </c>
      <c r="U3226">
        <f t="shared" si="556"/>
        <v>5</v>
      </c>
      <c r="V3226" s="12">
        <f t="shared" si="557"/>
        <v>42697.850844907407</v>
      </c>
      <c r="W3226" s="12">
        <f t="shared" si="558"/>
        <v>42745.208333333328</v>
      </c>
      <c r="X3226" s="17" t="str">
        <f t="shared" si="559"/>
        <v>November</v>
      </c>
      <c r="Y3226" t="str">
        <f t="shared" si="560"/>
        <v>2016</v>
      </c>
    </row>
    <row r="3227" spans="1:25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550"/>
        <v>102.35000000000001</v>
      </c>
      <c r="P3227" s="8">
        <f t="shared" si="551"/>
        <v>52.487179487179489</v>
      </c>
      <c r="Q3227" t="str">
        <f t="shared" si="552"/>
        <v>theater</v>
      </c>
      <c r="R3227" t="str">
        <f t="shared" si="553"/>
        <v>plays</v>
      </c>
      <c r="S3227">
        <f t="shared" si="554"/>
        <v>13</v>
      </c>
      <c r="T3227">
        <f t="shared" si="555"/>
        <v>8</v>
      </c>
      <c r="U3227">
        <f t="shared" si="556"/>
        <v>5</v>
      </c>
      <c r="V3227" s="12">
        <f t="shared" si="557"/>
        <v>42503.559467592597</v>
      </c>
      <c r="W3227" s="12">
        <f t="shared" si="558"/>
        <v>42524.875</v>
      </c>
      <c r="X3227" s="17" t="str">
        <f t="shared" si="559"/>
        <v>May</v>
      </c>
      <c r="Y3227" t="str">
        <f t="shared" si="560"/>
        <v>2016</v>
      </c>
    </row>
    <row r="3228" spans="1:25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550"/>
        <v>104.16666666666667</v>
      </c>
      <c r="P3228" s="8">
        <f t="shared" si="551"/>
        <v>59.523809523809526</v>
      </c>
      <c r="Q3228" t="str">
        <f t="shared" si="552"/>
        <v>theater</v>
      </c>
      <c r="R3228" t="str">
        <f t="shared" si="553"/>
        <v>plays</v>
      </c>
      <c r="S3228">
        <f t="shared" si="554"/>
        <v>13</v>
      </c>
      <c r="T3228">
        <f t="shared" si="555"/>
        <v>8</v>
      </c>
      <c r="U3228">
        <f t="shared" si="556"/>
        <v>5</v>
      </c>
      <c r="V3228" s="12">
        <f t="shared" si="557"/>
        <v>42277.583472222221</v>
      </c>
      <c r="W3228" s="12">
        <f t="shared" si="558"/>
        <v>42307.583472222221</v>
      </c>
      <c r="X3228" s="17" t="str">
        <f t="shared" si="559"/>
        <v>September</v>
      </c>
      <c r="Y3228" t="str">
        <f t="shared" si="560"/>
        <v>2015</v>
      </c>
    </row>
    <row r="3229" spans="1:25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550"/>
        <v>125</v>
      </c>
      <c r="P3229" s="8">
        <f t="shared" si="551"/>
        <v>50</v>
      </c>
      <c r="Q3229" t="str">
        <f t="shared" si="552"/>
        <v>theater</v>
      </c>
      <c r="R3229" t="str">
        <f t="shared" si="553"/>
        <v>plays</v>
      </c>
      <c r="S3229">
        <f t="shared" si="554"/>
        <v>13</v>
      </c>
      <c r="T3229">
        <f t="shared" si="555"/>
        <v>8</v>
      </c>
      <c r="U3229">
        <f t="shared" si="556"/>
        <v>5</v>
      </c>
      <c r="V3229" s="12">
        <f t="shared" si="557"/>
        <v>42722.882361111115</v>
      </c>
      <c r="W3229" s="12">
        <f t="shared" si="558"/>
        <v>42752.882361111115</v>
      </c>
      <c r="X3229" s="17" t="str">
        <f t="shared" si="559"/>
        <v>December</v>
      </c>
      <c r="Y3229" t="str">
        <f t="shared" si="560"/>
        <v>2016</v>
      </c>
    </row>
    <row r="3230" spans="1:25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550"/>
        <v>102.34285714285714</v>
      </c>
      <c r="P3230" s="8">
        <f t="shared" si="551"/>
        <v>193.62162162162161</v>
      </c>
      <c r="Q3230" t="str">
        <f t="shared" si="552"/>
        <v>theater</v>
      </c>
      <c r="R3230" t="str">
        <f t="shared" si="553"/>
        <v>plays</v>
      </c>
      <c r="S3230">
        <f t="shared" si="554"/>
        <v>13</v>
      </c>
      <c r="T3230">
        <f t="shared" si="555"/>
        <v>8</v>
      </c>
      <c r="U3230">
        <f t="shared" si="556"/>
        <v>5</v>
      </c>
      <c r="V3230" s="12">
        <f t="shared" si="557"/>
        <v>42323.70930555556</v>
      </c>
      <c r="W3230" s="12">
        <f t="shared" si="558"/>
        <v>42355.207638888889</v>
      </c>
      <c r="X3230" s="17" t="str">
        <f t="shared" si="559"/>
        <v>November</v>
      </c>
      <c r="Y3230" t="str">
        <f t="shared" si="560"/>
        <v>2015</v>
      </c>
    </row>
    <row r="3231" spans="1:25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550"/>
        <v>107.86500000000001</v>
      </c>
      <c r="P3231" s="8">
        <f t="shared" si="551"/>
        <v>106.79702970297029</v>
      </c>
      <c r="Q3231" t="str">
        <f t="shared" si="552"/>
        <v>theater</v>
      </c>
      <c r="R3231" t="str">
        <f t="shared" si="553"/>
        <v>plays</v>
      </c>
      <c r="S3231">
        <f t="shared" si="554"/>
        <v>13</v>
      </c>
      <c r="T3231">
        <f t="shared" si="555"/>
        <v>8</v>
      </c>
      <c r="U3231">
        <f t="shared" si="556"/>
        <v>5</v>
      </c>
      <c r="V3231" s="12">
        <f t="shared" si="557"/>
        <v>41933.291643518518</v>
      </c>
      <c r="W3231" s="12">
        <f t="shared" si="558"/>
        <v>41963.333310185189</v>
      </c>
      <c r="X3231" s="17" t="str">
        <f t="shared" si="559"/>
        <v>October</v>
      </c>
      <c r="Y3231" t="str">
        <f t="shared" si="560"/>
        <v>2014</v>
      </c>
    </row>
    <row r="3232" spans="1:25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550"/>
        <v>109.88461538461539</v>
      </c>
      <c r="P3232" s="8">
        <f t="shared" si="551"/>
        <v>77.21621621621621</v>
      </c>
      <c r="Q3232" t="str">
        <f t="shared" si="552"/>
        <v>theater</v>
      </c>
      <c r="R3232" t="str">
        <f t="shared" si="553"/>
        <v>plays</v>
      </c>
      <c r="S3232">
        <f t="shared" si="554"/>
        <v>13</v>
      </c>
      <c r="T3232">
        <f t="shared" si="555"/>
        <v>8</v>
      </c>
      <c r="U3232">
        <f t="shared" si="556"/>
        <v>5</v>
      </c>
      <c r="V3232" s="12">
        <f t="shared" si="557"/>
        <v>41898.168125000004</v>
      </c>
      <c r="W3232" s="12">
        <f t="shared" si="558"/>
        <v>41913.165972222225</v>
      </c>
      <c r="X3232" s="17" t="str">
        <f t="shared" si="559"/>
        <v>September</v>
      </c>
      <c r="Y3232" t="str">
        <f t="shared" si="560"/>
        <v>2014</v>
      </c>
    </row>
    <row r="3233" spans="1:25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550"/>
        <v>161</v>
      </c>
      <c r="P3233" s="8">
        <f t="shared" si="551"/>
        <v>57.5</v>
      </c>
      <c r="Q3233" t="str">
        <f t="shared" si="552"/>
        <v>theater</v>
      </c>
      <c r="R3233" t="str">
        <f t="shared" si="553"/>
        <v>plays</v>
      </c>
      <c r="S3233">
        <f t="shared" si="554"/>
        <v>13</v>
      </c>
      <c r="T3233">
        <f t="shared" si="555"/>
        <v>8</v>
      </c>
      <c r="U3233">
        <f t="shared" si="556"/>
        <v>5</v>
      </c>
      <c r="V3233" s="12">
        <f t="shared" si="557"/>
        <v>42446.943831018521</v>
      </c>
      <c r="W3233" s="12">
        <f t="shared" si="558"/>
        <v>42476.943831018521</v>
      </c>
      <c r="X3233" s="17" t="str">
        <f t="shared" si="559"/>
        <v>March</v>
      </c>
      <c r="Y3233" t="str">
        <f t="shared" si="560"/>
        <v>2016</v>
      </c>
    </row>
    <row r="3234" spans="1:25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550"/>
        <v>131.20000000000002</v>
      </c>
      <c r="P3234" s="8">
        <f t="shared" si="551"/>
        <v>50.46153846153846</v>
      </c>
      <c r="Q3234" t="str">
        <f t="shared" si="552"/>
        <v>theater</v>
      </c>
      <c r="R3234" t="str">
        <f t="shared" si="553"/>
        <v>plays</v>
      </c>
      <c r="S3234">
        <f t="shared" si="554"/>
        <v>13</v>
      </c>
      <c r="T3234">
        <f t="shared" si="555"/>
        <v>8</v>
      </c>
      <c r="U3234">
        <f t="shared" si="556"/>
        <v>5</v>
      </c>
      <c r="V3234" s="12">
        <f t="shared" si="557"/>
        <v>42463.81385416667</v>
      </c>
      <c r="W3234" s="12">
        <f t="shared" si="558"/>
        <v>42494.165972222225</v>
      </c>
      <c r="X3234" s="17" t="str">
        <f t="shared" si="559"/>
        <v>April</v>
      </c>
      <c r="Y3234" t="str">
        <f t="shared" si="560"/>
        <v>2016</v>
      </c>
    </row>
    <row r="3235" spans="1:25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550"/>
        <v>118.8</v>
      </c>
      <c r="P3235" s="8">
        <f t="shared" si="551"/>
        <v>97.377049180327873</v>
      </c>
      <c r="Q3235" t="str">
        <f t="shared" si="552"/>
        <v>theater</v>
      </c>
      <c r="R3235" t="str">
        <f t="shared" si="553"/>
        <v>plays</v>
      </c>
      <c r="S3235">
        <f t="shared" si="554"/>
        <v>13</v>
      </c>
      <c r="T3235">
        <f t="shared" si="555"/>
        <v>8</v>
      </c>
      <c r="U3235">
        <f t="shared" si="556"/>
        <v>5</v>
      </c>
      <c r="V3235" s="12">
        <f t="shared" si="557"/>
        <v>42766.805034722223</v>
      </c>
      <c r="W3235" s="12">
        <f t="shared" si="558"/>
        <v>42796.805034722223</v>
      </c>
      <c r="X3235" s="17" t="str">
        <f t="shared" si="559"/>
        <v>January</v>
      </c>
      <c r="Y3235" t="str">
        <f t="shared" si="560"/>
        <v>2017</v>
      </c>
    </row>
    <row r="3236" spans="1:25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550"/>
        <v>100.39275000000001</v>
      </c>
      <c r="P3236" s="8">
        <f t="shared" si="551"/>
        <v>34.91921739130435</v>
      </c>
      <c r="Q3236" t="str">
        <f t="shared" si="552"/>
        <v>theater</v>
      </c>
      <c r="R3236" t="str">
        <f t="shared" si="553"/>
        <v>plays</v>
      </c>
      <c r="S3236">
        <f t="shared" si="554"/>
        <v>13</v>
      </c>
      <c r="T3236">
        <f t="shared" si="555"/>
        <v>8</v>
      </c>
      <c r="U3236">
        <f t="shared" si="556"/>
        <v>5</v>
      </c>
      <c r="V3236" s="12">
        <f t="shared" si="557"/>
        <v>42734.789444444439</v>
      </c>
      <c r="W3236" s="12">
        <f t="shared" si="558"/>
        <v>42767.979861111111</v>
      </c>
      <c r="X3236" s="17" t="str">
        <f t="shared" si="559"/>
        <v>December</v>
      </c>
      <c r="Y3236" t="str">
        <f t="shared" si="560"/>
        <v>2016</v>
      </c>
    </row>
    <row r="3237" spans="1:25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550"/>
        <v>103.20666666666666</v>
      </c>
      <c r="P3237" s="8">
        <f t="shared" si="551"/>
        <v>85.530386740331494</v>
      </c>
      <c r="Q3237" t="str">
        <f t="shared" si="552"/>
        <v>theater</v>
      </c>
      <c r="R3237" t="str">
        <f t="shared" si="553"/>
        <v>plays</v>
      </c>
      <c r="S3237">
        <f t="shared" si="554"/>
        <v>13</v>
      </c>
      <c r="T3237">
        <f t="shared" si="555"/>
        <v>8</v>
      </c>
      <c r="U3237">
        <f t="shared" si="556"/>
        <v>5</v>
      </c>
      <c r="V3237" s="12">
        <f t="shared" si="557"/>
        <v>42522.347812499997</v>
      </c>
      <c r="W3237" s="12">
        <f t="shared" si="558"/>
        <v>42552.347812499997</v>
      </c>
      <c r="X3237" s="17" t="str">
        <f t="shared" si="559"/>
        <v>June</v>
      </c>
      <c r="Y3237" t="str">
        <f t="shared" si="560"/>
        <v>2016</v>
      </c>
    </row>
    <row r="3238" spans="1:25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550"/>
        <v>100.6</v>
      </c>
      <c r="P3238" s="8">
        <f t="shared" si="551"/>
        <v>182.90909090909091</v>
      </c>
      <c r="Q3238" t="str">
        <f t="shared" si="552"/>
        <v>theater</v>
      </c>
      <c r="R3238" t="str">
        <f t="shared" si="553"/>
        <v>plays</v>
      </c>
      <c r="S3238">
        <f t="shared" si="554"/>
        <v>13</v>
      </c>
      <c r="T3238">
        <f t="shared" si="555"/>
        <v>8</v>
      </c>
      <c r="U3238">
        <f t="shared" si="556"/>
        <v>5</v>
      </c>
      <c r="V3238" s="12">
        <f t="shared" si="557"/>
        <v>42702.917048611111</v>
      </c>
      <c r="W3238" s="12">
        <f t="shared" si="558"/>
        <v>42732.917048611111</v>
      </c>
      <c r="X3238" s="17" t="str">
        <f t="shared" si="559"/>
        <v>November</v>
      </c>
      <c r="Y3238" t="str">
        <f t="shared" si="560"/>
        <v>2016</v>
      </c>
    </row>
    <row r="3239" spans="1:25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550"/>
        <v>100.78754285714287</v>
      </c>
      <c r="P3239" s="8">
        <f t="shared" si="551"/>
        <v>131.13620817843866</v>
      </c>
      <c r="Q3239" t="str">
        <f t="shared" si="552"/>
        <v>theater</v>
      </c>
      <c r="R3239" t="str">
        <f t="shared" si="553"/>
        <v>plays</v>
      </c>
      <c r="S3239">
        <f t="shared" si="554"/>
        <v>13</v>
      </c>
      <c r="T3239">
        <f t="shared" si="555"/>
        <v>8</v>
      </c>
      <c r="U3239">
        <f t="shared" si="556"/>
        <v>5</v>
      </c>
      <c r="V3239" s="12">
        <f t="shared" si="557"/>
        <v>42252.474351851852</v>
      </c>
      <c r="W3239" s="12">
        <f t="shared" si="558"/>
        <v>42276.165972222225</v>
      </c>
      <c r="X3239" s="17" t="str">
        <f t="shared" si="559"/>
        <v>September</v>
      </c>
      <c r="Y3239" t="str">
        <f t="shared" si="560"/>
        <v>2015</v>
      </c>
    </row>
    <row r="3240" spans="1:25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550"/>
        <v>112.32142857142857</v>
      </c>
      <c r="P3240" s="8">
        <f t="shared" si="551"/>
        <v>39.810126582278478</v>
      </c>
      <c r="Q3240" t="str">
        <f t="shared" si="552"/>
        <v>theater</v>
      </c>
      <c r="R3240" t="str">
        <f t="shared" si="553"/>
        <v>plays</v>
      </c>
      <c r="S3240">
        <f t="shared" si="554"/>
        <v>13</v>
      </c>
      <c r="T3240">
        <f t="shared" si="555"/>
        <v>8</v>
      </c>
      <c r="U3240">
        <f t="shared" si="556"/>
        <v>5</v>
      </c>
      <c r="V3240" s="12">
        <f t="shared" si="557"/>
        <v>42156.510393518518</v>
      </c>
      <c r="W3240" s="12">
        <f t="shared" si="558"/>
        <v>42186.510393518518</v>
      </c>
      <c r="X3240" s="17" t="str">
        <f t="shared" si="559"/>
        <v>June</v>
      </c>
      <c r="Y3240" t="str">
        <f t="shared" si="560"/>
        <v>2015</v>
      </c>
    </row>
    <row r="3241" spans="1:25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550"/>
        <v>105.91914022517912</v>
      </c>
      <c r="P3241" s="8">
        <f t="shared" si="551"/>
        <v>59.701730769230764</v>
      </c>
      <c r="Q3241" t="str">
        <f t="shared" si="552"/>
        <v>theater</v>
      </c>
      <c r="R3241" t="str">
        <f t="shared" si="553"/>
        <v>plays</v>
      </c>
      <c r="S3241">
        <f t="shared" si="554"/>
        <v>13</v>
      </c>
      <c r="T3241">
        <f t="shared" si="555"/>
        <v>8</v>
      </c>
      <c r="U3241">
        <f t="shared" si="556"/>
        <v>5</v>
      </c>
      <c r="V3241" s="12">
        <f t="shared" si="557"/>
        <v>42278.089039351849</v>
      </c>
      <c r="W3241" s="12">
        <f t="shared" si="558"/>
        <v>42302.999305555553</v>
      </c>
      <c r="X3241" s="17" t="str">
        <f t="shared" si="559"/>
        <v>October</v>
      </c>
      <c r="Y3241" t="str">
        <f t="shared" si="560"/>
        <v>2015</v>
      </c>
    </row>
    <row r="3242" spans="1:25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550"/>
        <v>100.56666666666668</v>
      </c>
      <c r="P3242" s="8">
        <f t="shared" si="551"/>
        <v>88.735294117647058</v>
      </c>
      <c r="Q3242" t="str">
        <f t="shared" si="552"/>
        <v>theater</v>
      </c>
      <c r="R3242" t="str">
        <f t="shared" si="553"/>
        <v>plays</v>
      </c>
      <c r="S3242">
        <f t="shared" si="554"/>
        <v>13</v>
      </c>
      <c r="T3242">
        <f t="shared" si="555"/>
        <v>8</v>
      </c>
      <c r="U3242">
        <f t="shared" si="556"/>
        <v>5</v>
      </c>
      <c r="V3242" s="12">
        <f t="shared" si="557"/>
        <v>42754.693842592591</v>
      </c>
      <c r="W3242" s="12">
        <f t="shared" si="558"/>
        <v>42782.958333333328</v>
      </c>
      <c r="X3242" s="17" t="str">
        <f t="shared" si="559"/>
        <v>January</v>
      </c>
      <c r="Y3242" t="str">
        <f t="shared" si="560"/>
        <v>2017</v>
      </c>
    </row>
    <row r="3243" spans="1:25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550"/>
        <v>115.30588235294117</v>
      </c>
      <c r="P3243" s="8">
        <f t="shared" si="551"/>
        <v>58.688622754491021</v>
      </c>
      <c r="Q3243" t="str">
        <f t="shared" si="552"/>
        <v>theater</v>
      </c>
      <c r="R3243" t="str">
        <f t="shared" si="553"/>
        <v>plays</v>
      </c>
      <c r="S3243">
        <f t="shared" si="554"/>
        <v>13</v>
      </c>
      <c r="T3243">
        <f t="shared" si="555"/>
        <v>8</v>
      </c>
      <c r="U3243">
        <f t="shared" si="556"/>
        <v>5</v>
      </c>
      <c r="V3243" s="12">
        <f t="shared" si="557"/>
        <v>41893.324884259258</v>
      </c>
      <c r="W3243" s="12">
        <f t="shared" si="558"/>
        <v>41926.290972222225</v>
      </c>
      <c r="X3243" s="17" t="str">
        <f t="shared" si="559"/>
        <v>September</v>
      </c>
      <c r="Y3243" t="str">
        <f t="shared" si="560"/>
        <v>2014</v>
      </c>
    </row>
    <row r="3244" spans="1:25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550"/>
        <v>127.30419999999999</v>
      </c>
      <c r="P3244" s="8">
        <f t="shared" si="551"/>
        <v>69.56513661202186</v>
      </c>
      <c r="Q3244" t="str">
        <f t="shared" si="552"/>
        <v>theater</v>
      </c>
      <c r="R3244" t="str">
        <f t="shared" si="553"/>
        <v>plays</v>
      </c>
      <c r="S3244">
        <f t="shared" si="554"/>
        <v>13</v>
      </c>
      <c r="T3244">
        <f t="shared" si="555"/>
        <v>8</v>
      </c>
      <c r="U3244">
        <f t="shared" si="556"/>
        <v>5</v>
      </c>
      <c r="V3244" s="12">
        <f t="shared" si="557"/>
        <v>41871.755694444444</v>
      </c>
      <c r="W3244" s="12">
        <f t="shared" si="558"/>
        <v>41901.755694444444</v>
      </c>
      <c r="X3244" s="17" t="str">
        <f t="shared" si="559"/>
        <v>August</v>
      </c>
      <c r="Y3244" t="str">
        <f t="shared" si="560"/>
        <v>2014</v>
      </c>
    </row>
    <row r="3245" spans="1:25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550"/>
        <v>102.83750000000001</v>
      </c>
      <c r="P3245" s="8">
        <f t="shared" si="551"/>
        <v>115.87323943661971</v>
      </c>
      <c r="Q3245" t="str">
        <f t="shared" si="552"/>
        <v>theater</v>
      </c>
      <c r="R3245" t="str">
        <f t="shared" si="553"/>
        <v>plays</v>
      </c>
      <c r="S3245">
        <f t="shared" si="554"/>
        <v>13</v>
      </c>
      <c r="T3245">
        <f t="shared" si="555"/>
        <v>8</v>
      </c>
      <c r="U3245">
        <f t="shared" si="556"/>
        <v>5</v>
      </c>
      <c r="V3245" s="12">
        <f t="shared" si="557"/>
        <v>42262.096782407403</v>
      </c>
      <c r="W3245" s="12">
        <f t="shared" si="558"/>
        <v>42286</v>
      </c>
      <c r="X3245" s="17" t="str">
        <f t="shared" si="559"/>
        <v>September</v>
      </c>
      <c r="Y3245" t="str">
        <f t="shared" si="560"/>
        <v>2015</v>
      </c>
    </row>
    <row r="3246" spans="1:25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550"/>
        <v>102.9375</v>
      </c>
      <c r="P3246" s="8">
        <f t="shared" si="551"/>
        <v>23.869565217391305</v>
      </c>
      <c r="Q3246" t="str">
        <f t="shared" si="552"/>
        <v>theater</v>
      </c>
      <c r="R3246" t="str">
        <f t="shared" si="553"/>
        <v>plays</v>
      </c>
      <c r="S3246">
        <f t="shared" si="554"/>
        <v>13</v>
      </c>
      <c r="T3246">
        <f t="shared" si="555"/>
        <v>8</v>
      </c>
      <c r="U3246">
        <f t="shared" si="556"/>
        <v>5</v>
      </c>
      <c r="V3246" s="12">
        <f t="shared" si="557"/>
        <v>42675.694236111114</v>
      </c>
      <c r="W3246" s="12">
        <f t="shared" si="558"/>
        <v>42705.735902777778</v>
      </c>
      <c r="X3246" s="17" t="str">
        <f t="shared" si="559"/>
        <v>November</v>
      </c>
      <c r="Y3246" t="str">
        <f t="shared" si="560"/>
        <v>2016</v>
      </c>
    </row>
    <row r="3247" spans="1:25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550"/>
        <v>104.3047619047619</v>
      </c>
      <c r="P3247" s="8">
        <f t="shared" si="551"/>
        <v>81.125925925925927</v>
      </c>
      <c r="Q3247" t="str">
        <f t="shared" si="552"/>
        <v>theater</v>
      </c>
      <c r="R3247" t="str">
        <f t="shared" si="553"/>
        <v>plays</v>
      </c>
      <c r="S3247">
        <f t="shared" si="554"/>
        <v>13</v>
      </c>
      <c r="T3247">
        <f t="shared" si="555"/>
        <v>8</v>
      </c>
      <c r="U3247">
        <f t="shared" si="556"/>
        <v>5</v>
      </c>
      <c r="V3247" s="12">
        <f t="shared" si="557"/>
        <v>42135.60020833333</v>
      </c>
      <c r="W3247" s="12">
        <f t="shared" si="558"/>
        <v>42167.083333333328</v>
      </c>
      <c r="X3247" s="17" t="str">
        <f t="shared" si="559"/>
        <v>May</v>
      </c>
      <c r="Y3247" t="str">
        <f t="shared" si="560"/>
        <v>2015</v>
      </c>
    </row>
    <row r="3248" spans="1:25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550"/>
        <v>111.22000000000001</v>
      </c>
      <c r="P3248" s="8">
        <f t="shared" si="551"/>
        <v>57.626943005181346</v>
      </c>
      <c r="Q3248" t="str">
        <f t="shared" si="552"/>
        <v>theater</v>
      </c>
      <c r="R3248" t="str">
        <f t="shared" si="553"/>
        <v>plays</v>
      </c>
      <c r="S3248">
        <f t="shared" si="554"/>
        <v>13</v>
      </c>
      <c r="T3248">
        <f t="shared" si="555"/>
        <v>8</v>
      </c>
      <c r="U3248">
        <f t="shared" si="556"/>
        <v>5</v>
      </c>
      <c r="V3248" s="12">
        <f t="shared" si="557"/>
        <v>42230.472222222219</v>
      </c>
      <c r="W3248" s="12">
        <f t="shared" si="558"/>
        <v>42259.165972222225</v>
      </c>
      <c r="X3248" s="17" t="str">
        <f t="shared" si="559"/>
        <v>August</v>
      </c>
      <c r="Y3248" t="str">
        <f t="shared" si="560"/>
        <v>2015</v>
      </c>
    </row>
    <row r="3249" spans="1:25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550"/>
        <v>105.86</v>
      </c>
      <c r="P3249" s="8">
        <f t="shared" si="551"/>
        <v>46.429824561403507</v>
      </c>
      <c r="Q3249" t="str">
        <f t="shared" si="552"/>
        <v>theater</v>
      </c>
      <c r="R3249" t="str">
        <f t="shared" si="553"/>
        <v>plays</v>
      </c>
      <c r="S3249">
        <f t="shared" si="554"/>
        <v>13</v>
      </c>
      <c r="T3249">
        <f t="shared" si="555"/>
        <v>8</v>
      </c>
      <c r="U3249">
        <f t="shared" si="556"/>
        <v>5</v>
      </c>
      <c r="V3249" s="12">
        <f t="shared" si="557"/>
        <v>42167.434166666666</v>
      </c>
      <c r="W3249" s="12">
        <f t="shared" si="558"/>
        <v>42197.434166666666</v>
      </c>
      <c r="X3249" s="17" t="str">
        <f t="shared" si="559"/>
        <v>June</v>
      </c>
      <c r="Y3249" t="str">
        <f t="shared" si="560"/>
        <v>2015</v>
      </c>
    </row>
    <row r="3250" spans="1:25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550"/>
        <v>100.79166666666666</v>
      </c>
      <c r="P3250" s="8">
        <f t="shared" si="551"/>
        <v>60.475000000000001</v>
      </c>
      <c r="Q3250" t="str">
        <f t="shared" si="552"/>
        <v>theater</v>
      </c>
      <c r="R3250" t="str">
        <f t="shared" si="553"/>
        <v>plays</v>
      </c>
      <c r="S3250">
        <f t="shared" si="554"/>
        <v>13</v>
      </c>
      <c r="T3250">
        <f t="shared" si="555"/>
        <v>8</v>
      </c>
      <c r="U3250">
        <f t="shared" si="556"/>
        <v>5</v>
      </c>
      <c r="V3250" s="12">
        <f t="shared" si="557"/>
        <v>42068.888391203705</v>
      </c>
      <c r="W3250" s="12">
        <f t="shared" si="558"/>
        <v>42098.846724537041</v>
      </c>
      <c r="X3250" s="17" t="str">
        <f t="shared" si="559"/>
        <v>March</v>
      </c>
      <c r="Y3250" t="str">
        <f t="shared" si="560"/>
        <v>2015</v>
      </c>
    </row>
    <row r="3251" spans="1:25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550"/>
        <v>104.92727272727274</v>
      </c>
      <c r="P3251" s="8">
        <f t="shared" si="551"/>
        <v>65.579545454545453</v>
      </c>
      <c r="Q3251" t="str">
        <f t="shared" si="552"/>
        <v>theater</v>
      </c>
      <c r="R3251" t="str">
        <f t="shared" si="553"/>
        <v>plays</v>
      </c>
      <c r="S3251">
        <f t="shared" si="554"/>
        <v>13</v>
      </c>
      <c r="T3251">
        <f t="shared" si="555"/>
        <v>8</v>
      </c>
      <c r="U3251">
        <f t="shared" si="556"/>
        <v>5</v>
      </c>
      <c r="V3251" s="12">
        <f t="shared" si="557"/>
        <v>42145.746689814812</v>
      </c>
      <c r="W3251" s="12">
        <f t="shared" si="558"/>
        <v>42175.746689814812</v>
      </c>
      <c r="X3251" s="17" t="str">
        <f t="shared" si="559"/>
        <v>May</v>
      </c>
      <c r="Y3251" t="str">
        <f t="shared" si="560"/>
        <v>2015</v>
      </c>
    </row>
    <row r="3252" spans="1:25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550"/>
        <v>101.55199999999999</v>
      </c>
      <c r="P3252" s="8">
        <f t="shared" si="551"/>
        <v>119.1924882629108</v>
      </c>
      <c r="Q3252" t="str">
        <f t="shared" si="552"/>
        <v>theater</v>
      </c>
      <c r="R3252" t="str">
        <f t="shared" si="553"/>
        <v>plays</v>
      </c>
      <c r="S3252">
        <f t="shared" si="554"/>
        <v>13</v>
      </c>
      <c r="T3252">
        <f t="shared" si="555"/>
        <v>8</v>
      </c>
      <c r="U3252">
        <f t="shared" si="556"/>
        <v>5</v>
      </c>
      <c r="V3252" s="12">
        <f t="shared" si="557"/>
        <v>41918.742175925923</v>
      </c>
      <c r="W3252" s="12">
        <f t="shared" si="558"/>
        <v>41948.783842592595</v>
      </c>
      <c r="X3252" s="17" t="str">
        <f t="shared" si="559"/>
        <v>October</v>
      </c>
      <c r="Y3252" t="str">
        <f t="shared" si="560"/>
        <v>2014</v>
      </c>
    </row>
    <row r="3253" spans="1:25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550"/>
        <v>110.73333333333333</v>
      </c>
      <c r="P3253" s="8">
        <f t="shared" si="551"/>
        <v>83.05</v>
      </c>
      <c r="Q3253" t="str">
        <f t="shared" si="552"/>
        <v>theater</v>
      </c>
      <c r="R3253" t="str">
        <f t="shared" si="553"/>
        <v>plays</v>
      </c>
      <c r="S3253">
        <f t="shared" si="554"/>
        <v>13</v>
      </c>
      <c r="T3253">
        <f t="shared" si="555"/>
        <v>8</v>
      </c>
      <c r="U3253">
        <f t="shared" si="556"/>
        <v>5</v>
      </c>
      <c r="V3253" s="12">
        <f t="shared" si="557"/>
        <v>42146.731087962966</v>
      </c>
      <c r="W3253" s="12">
        <f t="shared" si="558"/>
        <v>42176.731087962966</v>
      </c>
      <c r="X3253" s="17" t="str">
        <f t="shared" si="559"/>
        <v>May</v>
      </c>
      <c r="Y3253" t="str">
        <f t="shared" si="560"/>
        <v>2015</v>
      </c>
    </row>
    <row r="3254" spans="1:25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550"/>
        <v>127.82222222222221</v>
      </c>
      <c r="P3254" s="8">
        <f t="shared" si="551"/>
        <v>57.52</v>
      </c>
      <c r="Q3254" t="str">
        <f t="shared" si="552"/>
        <v>theater</v>
      </c>
      <c r="R3254" t="str">
        <f t="shared" si="553"/>
        <v>plays</v>
      </c>
      <c r="S3254">
        <f t="shared" si="554"/>
        <v>13</v>
      </c>
      <c r="T3254">
        <f t="shared" si="555"/>
        <v>8</v>
      </c>
      <c r="U3254">
        <f t="shared" si="556"/>
        <v>5</v>
      </c>
      <c r="V3254" s="12">
        <f t="shared" si="557"/>
        <v>42590.472685185188</v>
      </c>
      <c r="W3254" s="12">
        <f t="shared" si="558"/>
        <v>42620.472685185188</v>
      </c>
      <c r="X3254" s="17" t="str">
        <f t="shared" si="559"/>
        <v>August</v>
      </c>
      <c r="Y3254" t="str">
        <f t="shared" si="560"/>
        <v>2016</v>
      </c>
    </row>
    <row r="3255" spans="1:25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550"/>
        <v>101.82500000000002</v>
      </c>
      <c r="P3255" s="8">
        <f t="shared" si="551"/>
        <v>177.08695652173913</v>
      </c>
      <c r="Q3255" t="str">
        <f t="shared" si="552"/>
        <v>theater</v>
      </c>
      <c r="R3255" t="str">
        <f t="shared" si="553"/>
        <v>plays</v>
      </c>
      <c r="S3255">
        <f t="shared" si="554"/>
        <v>13</v>
      </c>
      <c r="T3255">
        <f t="shared" si="555"/>
        <v>8</v>
      </c>
      <c r="U3255">
        <f t="shared" si="556"/>
        <v>5</v>
      </c>
      <c r="V3255" s="12">
        <f t="shared" si="557"/>
        <v>42602.576712962968</v>
      </c>
      <c r="W3255" s="12">
        <f t="shared" si="558"/>
        <v>42621.15625</v>
      </c>
      <c r="X3255" s="17" t="str">
        <f t="shared" si="559"/>
        <v>August</v>
      </c>
      <c r="Y3255" t="str">
        <f t="shared" si="560"/>
        <v>2016</v>
      </c>
    </row>
    <row r="3256" spans="1:25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550"/>
        <v>101.25769230769231</v>
      </c>
      <c r="P3256" s="8">
        <f t="shared" si="551"/>
        <v>70.771505376344081</v>
      </c>
      <c r="Q3256" t="str">
        <f t="shared" si="552"/>
        <v>theater</v>
      </c>
      <c r="R3256" t="str">
        <f t="shared" si="553"/>
        <v>plays</v>
      </c>
      <c r="S3256">
        <f t="shared" si="554"/>
        <v>13</v>
      </c>
      <c r="T3256">
        <f t="shared" si="555"/>
        <v>8</v>
      </c>
      <c r="U3256">
        <f t="shared" si="556"/>
        <v>5</v>
      </c>
      <c r="V3256" s="12">
        <f t="shared" si="557"/>
        <v>42059.085752314815</v>
      </c>
      <c r="W3256" s="12">
        <f t="shared" si="558"/>
        <v>42089.044085648144</v>
      </c>
      <c r="X3256" s="17" t="str">
        <f t="shared" si="559"/>
        <v>February</v>
      </c>
      <c r="Y3256" t="str">
        <f t="shared" si="560"/>
        <v>2015</v>
      </c>
    </row>
    <row r="3257" spans="1:25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550"/>
        <v>175</v>
      </c>
      <c r="P3257" s="8">
        <f t="shared" si="551"/>
        <v>29.166666666666668</v>
      </c>
      <c r="Q3257" t="str">
        <f t="shared" si="552"/>
        <v>theater</v>
      </c>
      <c r="R3257" t="str">
        <f t="shared" si="553"/>
        <v>plays</v>
      </c>
      <c r="S3257">
        <f t="shared" si="554"/>
        <v>13</v>
      </c>
      <c r="T3257">
        <f t="shared" si="555"/>
        <v>8</v>
      </c>
      <c r="U3257">
        <f t="shared" si="556"/>
        <v>5</v>
      </c>
      <c r="V3257" s="12">
        <f t="shared" si="557"/>
        <v>41889.768229166664</v>
      </c>
      <c r="W3257" s="12">
        <f t="shared" si="558"/>
        <v>41919.768229166664</v>
      </c>
      <c r="X3257" s="17" t="str">
        <f t="shared" si="559"/>
        <v>September</v>
      </c>
      <c r="Y3257" t="str">
        <f t="shared" si="560"/>
        <v>2014</v>
      </c>
    </row>
    <row r="3258" spans="1:25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550"/>
        <v>128.06</v>
      </c>
      <c r="P3258" s="8">
        <f t="shared" si="551"/>
        <v>72.76136363636364</v>
      </c>
      <c r="Q3258" t="str">
        <f t="shared" si="552"/>
        <v>theater</v>
      </c>
      <c r="R3258" t="str">
        <f t="shared" si="553"/>
        <v>plays</v>
      </c>
      <c r="S3258">
        <f t="shared" si="554"/>
        <v>13</v>
      </c>
      <c r="T3258">
        <f t="shared" si="555"/>
        <v>8</v>
      </c>
      <c r="U3258">
        <f t="shared" si="556"/>
        <v>5</v>
      </c>
      <c r="V3258" s="12">
        <f t="shared" si="557"/>
        <v>42144.573807870373</v>
      </c>
      <c r="W3258" s="12">
        <f t="shared" si="558"/>
        <v>42166.165972222225</v>
      </c>
      <c r="X3258" s="17" t="str">
        <f t="shared" si="559"/>
        <v>May</v>
      </c>
      <c r="Y3258" t="str">
        <f t="shared" si="560"/>
        <v>2015</v>
      </c>
    </row>
    <row r="3259" spans="1:25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550"/>
        <v>106.29949999999999</v>
      </c>
      <c r="P3259" s="8">
        <f t="shared" si="551"/>
        <v>51.853414634146333</v>
      </c>
      <c r="Q3259" t="str">
        <f t="shared" si="552"/>
        <v>theater</v>
      </c>
      <c r="R3259" t="str">
        <f t="shared" si="553"/>
        <v>plays</v>
      </c>
      <c r="S3259">
        <f t="shared" si="554"/>
        <v>13</v>
      </c>
      <c r="T3259">
        <f t="shared" si="555"/>
        <v>8</v>
      </c>
      <c r="U3259">
        <f t="shared" si="556"/>
        <v>5</v>
      </c>
      <c r="V3259" s="12">
        <f t="shared" si="557"/>
        <v>42758.559629629628</v>
      </c>
      <c r="W3259" s="12">
        <f t="shared" si="558"/>
        <v>42788.559629629628</v>
      </c>
      <c r="X3259" s="17" t="str">
        <f t="shared" si="559"/>
        <v>January</v>
      </c>
      <c r="Y3259" t="str">
        <f t="shared" si="560"/>
        <v>2017</v>
      </c>
    </row>
    <row r="3260" spans="1:25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550"/>
        <v>105.21428571428571</v>
      </c>
      <c r="P3260" s="8">
        <f t="shared" si="551"/>
        <v>98.2</v>
      </c>
      <c r="Q3260" t="str">
        <f t="shared" si="552"/>
        <v>theater</v>
      </c>
      <c r="R3260" t="str">
        <f t="shared" si="553"/>
        <v>plays</v>
      </c>
      <c r="S3260">
        <f t="shared" si="554"/>
        <v>13</v>
      </c>
      <c r="T3260">
        <f t="shared" si="555"/>
        <v>8</v>
      </c>
      <c r="U3260">
        <f t="shared" si="556"/>
        <v>5</v>
      </c>
      <c r="V3260" s="12">
        <f t="shared" si="557"/>
        <v>41982.887280092589</v>
      </c>
      <c r="W3260" s="12">
        <f t="shared" si="558"/>
        <v>42012.887280092589</v>
      </c>
      <c r="X3260" s="17" t="str">
        <f t="shared" si="559"/>
        <v>December</v>
      </c>
      <c r="Y3260" t="str">
        <f t="shared" si="560"/>
        <v>2014</v>
      </c>
    </row>
    <row r="3261" spans="1:25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550"/>
        <v>106.16782608695652</v>
      </c>
      <c r="P3261" s="8">
        <f t="shared" si="551"/>
        <v>251.7381443298969</v>
      </c>
      <c r="Q3261" t="str">
        <f t="shared" si="552"/>
        <v>theater</v>
      </c>
      <c r="R3261" t="str">
        <f t="shared" si="553"/>
        <v>plays</v>
      </c>
      <c r="S3261">
        <f t="shared" si="554"/>
        <v>13</v>
      </c>
      <c r="T3261">
        <f t="shared" si="555"/>
        <v>8</v>
      </c>
      <c r="U3261">
        <f t="shared" si="556"/>
        <v>5</v>
      </c>
      <c r="V3261" s="12">
        <f t="shared" si="557"/>
        <v>42614.760937500003</v>
      </c>
      <c r="W3261" s="12">
        <f t="shared" si="558"/>
        <v>42644.165972222225</v>
      </c>
      <c r="X3261" s="17" t="str">
        <f t="shared" si="559"/>
        <v>September</v>
      </c>
      <c r="Y3261" t="str">
        <f t="shared" si="560"/>
        <v>2016</v>
      </c>
    </row>
    <row r="3262" spans="1:25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550"/>
        <v>109.24000000000001</v>
      </c>
      <c r="P3262" s="8">
        <f t="shared" si="551"/>
        <v>74.821917808219183</v>
      </c>
      <c r="Q3262" t="str">
        <f t="shared" si="552"/>
        <v>theater</v>
      </c>
      <c r="R3262" t="str">
        <f t="shared" si="553"/>
        <v>plays</v>
      </c>
      <c r="S3262">
        <f t="shared" si="554"/>
        <v>13</v>
      </c>
      <c r="T3262">
        <f t="shared" si="555"/>
        <v>8</v>
      </c>
      <c r="U3262">
        <f t="shared" si="556"/>
        <v>5</v>
      </c>
      <c r="V3262" s="12">
        <f t="shared" si="557"/>
        <v>42303.672662037032</v>
      </c>
      <c r="W3262" s="12">
        <f t="shared" si="558"/>
        <v>42338.714328703703</v>
      </c>
      <c r="X3262" s="17" t="str">
        <f t="shared" si="559"/>
        <v>October</v>
      </c>
      <c r="Y3262" t="str">
        <f t="shared" si="560"/>
        <v>2015</v>
      </c>
    </row>
    <row r="3263" spans="1:25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550"/>
        <v>100.45454545454547</v>
      </c>
      <c r="P3263" s="8">
        <f t="shared" si="551"/>
        <v>67.65306122448979</v>
      </c>
      <c r="Q3263" t="str">
        <f t="shared" si="552"/>
        <v>theater</v>
      </c>
      <c r="R3263" t="str">
        <f t="shared" si="553"/>
        <v>plays</v>
      </c>
      <c r="S3263">
        <f t="shared" si="554"/>
        <v>13</v>
      </c>
      <c r="T3263">
        <f t="shared" si="555"/>
        <v>8</v>
      </c>
      <c r="U3263">
        <f t="shared" si="556"/>
        <v>5</v>
      </c>
      <c r="V3263" s="12">
        <f t="shared" si="557"/>
        <v>42171.725416666668</v>
      </c>
      <c r="W3263" s="12">
        <f t="shared" si="558"/>
        <v>42201.725416666668</v>
      </c>
      <c r="X3263" s="17" t="str">
        <f t="shared" si="559"/>
        <v>June</v>
      </c>
      <c r="Y3263" t="str">
        <f t="shared" si="560"/>
        <v>2015</v>
      </c>
    </row>
    <row r="3264" spans="1:25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550"/>
        <v>103.04098360655738</v>
      </c>
      <c r="P3264" s="8">
        <f t="shared" si="551"/>
        <v>93.81343283582089</v>
      </c>
      <c r="Q3264" t="str">
        <f t="shared" si="552"/>
        <v>theater</v>
      </c>
      <c r="R3264" t="str">
        <f t="shared" si="553"/>
        <v>plays</v>
      </c>
      <c r="S3264">
        <f t="shared" si="554"/>
        <v>13</v>
      </c>
      <c r="T3264">
        <f t="shared" si="555"/>
        <v>8</v>
      </c>
      <c r="U3264">
        <f t="shared" si="556"/>
        <v>5</v>
      </c>
      <c r="V3264" s="12">
        <f t="shared" si="557"/>
        <v>41964.315532407403</v>
      </c>
      <c r="W3264" s="12">
        <f t="shared" si="558"/>
        <v>41995.166666666672</v>
      </c>
      <c r="X3264" s="17" t="str">
        <f t="shared" si="559"/>
        <v>November</v>
      </c>
      <c r="Y3264" t="str">
        <f t="shared" si="560"/>
        <v>2014</v>
      </c>
    </row>
    <row r="3265" spans="1:25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550"/>
        <v>112.1664</v>
      </c>
      <c r="P3265" s="8">
        <f t="shared" si="551"/>
        <v>41.237647058823526</v>
      </c>
      <c r="Q3265" t="str">
        <f t="shared" si="552"/>
        <v>theater</v>
      </c>
      <c r="R3265" t="str">
        <f t="shared" si="553"/>
        <v>plays</v>
      </c>
      <c r="S3265">
        <f t="shared" si="554"/>
        <v>13</v>
      </c>
      <c r="T3265">
        <f t="shared" si="555"/>
        <v>8</v>
      </c>
      <c r="U3265">
        <f t="shared" si="556"/>
        <v>5</v>
      </c>
      <c r="V3265" s="12">
        <f t="shared" si="557"/>
        <v>42284.516064814816</v>
      </c>
      <c r="W3265" s="12">
        <f t="shared" si="558"/>
        <v>42307.875</v>
      </c>
      <c r="X3265" s="17" t="str">
        <f t="shared" si="559"/>
        <v>October</v>
      </c>
      <c r="Y3265" t="str">
        <f t="shared" si="560"/>
        <v>2015</v>
      </c>
    </row>
    <row r="3266" spans="1:25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561">E3266/D3266*100</f>
        <v>103</v>
      </c>
      <c r="P3266" s="8">
        <f t="shared" ref="P3266:P3329" si="562">E3266/L3266</f>
        <v>52.551020408163268</v>
      </c>
      <c r="Q3266" t="str">
        <f t="shared" ref="Q3266:Q3329" si="563">LEFT(N3266,T3266-1)</f>
        <v>theater</v>
      </c>
      <c r="R3266" t="str">
        <f t="shared" ref="R3266:R3329" si="564">RIGHT(N3266,U3266)</f>
        <v>plays</v>
      </c>
      <c r="S3266">
        <f t="shared" ref="S3266:S3329" si="565">LEN(N3266)</f>
        <v>13</v>
      </c>
      <c r="T3266">
        <f t="shared" ref="T3266:T3329" si="566">FIND("/",N3266)</f>
        <v>8</v>
      </c>
      <c r="U3266">
        <f t="shared" ref="U3266:U3329" si="567">S3266-T3266</f>
        <v>5</v>
      </c>
      <c r="V3266" s="12">
        <f t="shared" ref="V3266:V3329" si="568">(((J3266/60)/60)/24)+DATE(1970,1,1)</f>
        <v>42016.800208333334</v>
      </c>
      <c r="W3266" s="12">
        <f t="shared" ref="W3266:W3329" si="569">(((I3266/60)/60)/24)+DATE(1970,1,1)</f>
        <v>42032.916666666672</v>
      </c>
      <c r="X3266" s="17" t="str">
        <f t="shared" ref="X3266:X3329" si="570">TEXT(V3266,"mmmm")</f>
        <v>January</v>
      </c>
      <c r="Y3266" t="str">
        <f t="shared" ref="Y3266:Y3329" si="571">TEXT(V3266,"yyyy")</f>
        <v>2015</v>
      </c>
    </row>
    <row r="3267" spans="1:25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561"/>
        <v>164</v>
      </c>
      <c r="P3267" s="8">
        <f t="shared" si="562"/>
        <v>70.285714285714292</v>
      </c>
      <c r="Q3267" t="str">
        <f t="shared" si="563"/>
        <v>theater</v>
      </c>
      <c r="R3267" t="str">
        <f t="shared" si="564"/>
        <v>plays</v>
      </c>
      <c r="S3267">
        <f t="shared" si="565"/>
        <v>13</v>
      </c>
      <c r="T3267">
        <f t="shared" si="566"/>
        <v>8</v>
      </c>
      <c r="U3267">
        <f t="shared" si="567"/>
        <v>5</v>
      </c>
      <c r="V3267" s="12">
        <f t="shared" si="568"/>
        <v>42311.711979166663</v>
      </c>
      <c r="W3267" s="12">
        <f t="shared" si="569"/>
        <v>42341.708333333328</v>
      </c>
      <c r="X3267" s="17" t="str">
        <f t="shared" si="570"/>
        <v>November</v>
      </c>
      <c r="Y3267" t="str">
        <f t="shared" si="571"/>
        <v>2015</v>
      </c>
    </row>
    <row r="3268" spans="1:25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561"/>
        <v>131.28333333333333</v>
      </c>
      <c r="P3268" s="8">
        <f t="shared" si="562"/>
        <v>48.325153374233132</v>
      </c>
      <c r="Q3268" t="str">
        <f t="shared" si="563"/>
        <v>theater</v>
      </c>
      <c r="R3268" t="str">
        <f t="shared" si="564"/>
        <v>plays</v>
      </c>
      <c r="S3268">
        <f t="shared" si="565"/>
        <v>13</v>
      </c>
      <c r="T3268">
        <f t="shared" si="566"/>
        <v>8</v>
      </c>
      <c r="U3268">
        <f t="shared" si="567"/>
        <v>5</v>
      </c>
      <c r="V3268" s="12">
        <f t="shared" si="568"/>
        <v>42136.536134259266</v>
      </c>
      <c r="W3268" s="12">
        <f t="shared" si="569"/>
        <v>42167.875</v>
      </c>
      <c r="X3268" s="17" t="str">
        <f t="shared" si="570"/>
        <v>May</v>
      </c>
      <c r="Y3268" t="str">
        <f t="shared" si="571"/>
        <v>2015</v>
      </c>
    </row>
    <row r="3269" spans="1:25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561"/>
        <v>102.1</v>
      </c>
      <c r="P3269" s="8">
        <f t="shared" si="562"/>
        <v>53.177083333333336</v>
      </c>
      <c r="Q3269" t="str">
        <f t="shared" si="563"/>
        <v>theater</v>
      </c>
      <c r="R3269" t="str">
        <f t="shared" si="564"/>
        <v>plays</v>
      </c>
      <c r="S3269">
        <f t="shared" si="565"/>
        <v>13</v>
      </c>
      <c r="T3269">
        <f t="shared" si="566"/>
        <v>8</v>
      </c>
      <c r="U3269">
        <f t="shared" si="567"/>
        <v>5</v>
      </c>
      <c r="V3269" s="12">
        <f t="shared" si="568"/>
        <v>42172.757638888885</v>
      </c>
      <c r="W3269" s="12">
        <f t="shared" si="569"/>
        <v>42202.757638888885</v>
      </c>
      <c r="X3269" s="17" t="str">
        <f t="shared" si="570"/>
        <v>June</v>
      </c>
      <c r="Y3269" t="str">
        <f t="shared" si="571"/>
        <v>2015</v>
      </c>
    </row>
    <row r="3270" spans="1:25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561"/>
        <v>128</v>
      </c>
      <c r="P3270" s="8">
        <f t="shared" si="562"/>
        <v>60.952380952380949</v>
      </c>
      <c r="Q3270" t="str">
        <f t="shared" si="563"/>
        <v>theater</v>
      </c>
      <c r="R3270" t="str">
        <f t="shared" si="564"/>
        <v>plays</v>
      </c>
      <c r="S3270">
        <f t="shared" si="565"/>
        <v>13</v>
      </c>
      <c r="T3270">
        <f t="shared" si="566"/>
        <v>8</v>
      </c>
      <c r="U3270">
        <f t="shared" si="567"/>
        <v>5</v>
      </c>
      <c r="V3270" s="12">
        <f t="shared" si="568"/>
        <v>42590.90425925926</v>
      </c>
      <c r="W3270" s="12">
        <f t="shared" si="569"/>
        <v>42606.90425925926</v>
      </c>
      <c r="X3270" s="17" t="str">
        <f t="shared" si="570"/>
        <v>August</v>
      </c>
      <c r="Y3270" t="str">
        <f t="shared" si="571"/>
        <v>2016</v>
      </c>
    </row>
    <row r="3271" spans="1:25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561"/>
        <v>101.49999999999999</v>
      </c>
      <c r="P3271" s="8">
        <f t="shared" si="562"/>
        <v>116</v>
      </c>
      <c r="Q3271" t="str">
        <f t="shared" si="563"/>
        <v>theater</v>
      </c>
      <c r="R3271" t="str">
        <f t="shared" si="564"/>
        <v>plays</v>
      </c>
      <c r="S3271">
        <f t="shared" si="565"/>
        <v>13</v>
      </c>
      <c r="T3271">
        <f t="shared" si="566"/>
        <v>8</v>
      </c>
      <c r="U3271">
        <f t="shared" si="567"/>
        <v>5</v>
      </c>
      <c r="V3271" s="12">
        <f t="shared" si="568"/>
        <v>42137.395798611105</v>
      </c>
      <c r="W3271" s="12">
        <f t="shared" si="569"/>
        <v>42171.458333333328</v>
      </c>
      <c r="X3271" s="17" t="str">
        <f t="shared" si="570"/>
        <v>May</v>
      </c>
      <c r="Y3271" t="str">
        <f t="shared" si="571"/>
        <v>2015</v>
      </c>
    </row>
    <row r="3272" spans="1:25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561"/>
        <v>101.66666666666666</v>
      </c>
      <c r="P3272" s="8">
        <f t="shared" si="562"/>
        <v>61</v>
      </c>
      <c r="Q3272" t="str">
        <f t="shared" si="563"/>
        <v>theater</v>
      </c>
      <c r="R3272" t="str">
        <f t="shared" si="564"/>
        <v>plays</v>
      </c>
      <c r="S3272">
        <f t="shared" si="565"/>
        <v>13</v>
      </c>
      <c r="T3272">
        <f t="shared" si="566"/>
        <v>8</v>
      </c>
      <c r="U3272">
        <f t="shared" si="567"/>
        <v>5</v>
      </c>
      <c r="V3272" s="12">
        <f t="shared" si="568"/>
        <v>42167.533159722225</v>
      </c>
      <c r="W3272" s="12">
        <f t="shared" si="569"/>
        <v>42197.533159722225</v>
      </c>
      <c r="X3272" s="17" t="str">
        <f t="shared" si="570"/>
        <v>June</v>
      </c>
      <c r="Y3272" t="str">
        <f t="shared" si="571"/>
        <v>2015</v>
      </c>
    </row>
    <row r="3273" spans="1:25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561"/>
        <v>130</v>
      </c>
      <c r="P3273" s="8">
        <f t="shared" si="562"/>
        <v>38.235294117647058</v>
      </c>
      <c r="Q3273" t="str">
        <f t="shared" si="563"/>
        <v>theater</v>
      </c>
      <c r="R3273" t="str">
        <f t="shared" si="564"/>
        <v>plays</v>
      </c>
      <c r="S3273">
        <f t="shared" si="565"/>
        <v>13</v>
      </c>
      <c r="T3273">
        <f t="shared" si="566"/>
        <v>8</v>
      </c>
      <c r="U3273">
        <f t="shared" si="567"/>
        <v>5</v>
      </c>
      <c r="V3273" s="12">
        <f t="shared" si="568"/>
        <v>41915.437210648146</v>
      </c>
      <c r="W3273" s="12">
        <f t="shared" si="569"/>
        <v>41945.478877314818</v>
      </c>
      <c r="X3273" s="17" t="str">
        <f t="shared" si="570"/>
        <v>October</v>
      </c>
      <c r="Y3273" t="str">
        <f t="shared" si="571"/>
        <v>2014</v>
      </c>
    </row>
    <row r="3274" spans="1:25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561"/>
        <v>154.43</v>
      </c>
      <c r="P3274" s="8">
        <f t="shared" si="562"/>
        <v>106.50344827586207</v>
      </c>
      <c r="Q3274" t="str">
        <f t="shared" si="563"/>
        <v>theater</v>
      </c>
      <c r="R3274" t="str">
        <f t="shared" si="564"/>
        <v>plays</v>
      </c>
      <c r="S3274">
        <f t="shared" si="565"/>
        <v>13</v>
      </c>
      <c r="T3274">
        <f t="shared" si="566"/>
        <v>8</v>
      </c>
      <c r="U3274">
        <f t="shared" si="567"/>
        <v>5</v>
      </c>
      <c r="V3274" s="12">
        <f t="shared" si="568"/>
        <v>42284.500104166669</v>
      </c>
      <c r="W3274" s="12">
        <f t="shared" si="569"/>
        <v>42314.541770833333</v>
      </c>
      <c r="X3274" s="17" t="str">
        <f t="shared" si="570"/>
        <v>October</v>
      </c>
      <c r="Y3274" t="str">
        <f t="shared" si="571"/>
        <v>2015</v>
      </c>
    </row>
    <row r="3275" spans="1:25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561"/>
        <v>107.4</v>
      </c>
      <c r="P3275" s="8">
        <f t="shared" si="562"/>
        <v>204.57142857142858</v>
      </c>
      <c r="Q3275" t="str">
        <f t="shared" si="563"/>
        <v>theater</v>
      </c>
      <c r="R3275" t="str">
        <f t="shared" si="564"/>
        <v>plays</v>
      </c>
      <c r="S3275">
        <f t="shared" si="565"/>
        <v>13</v>
      </c>
      <c r="T3275">
        <f t="shared" si="566"/>
        <v>8</v>
      </c>
      <c r="U3275">
        <f t="shared" si="567"/>
        <v>5</v>
      </c>
      <c r="V3275" s="12">
        <f t="shared" si="568"/>
        <v>42611.801412037035</v>
      </c>
      <c r="W3275" s="12">
        <f t="shared" si="569"/>
        <v>42627.791666666672</v>
      </c>
      <c r="X3275" s="17" t="str">
        <f t="shared" si="570"/>
        <v>August</v>
      </c>
      <c r="Y3275" t="str">
        <f t="shared" si="571"/>
        <v>2016</v>
      </c>
    </row>
    <row r="3276" spans="1:25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561"/>
        <v>101.32258064516128</v>
      </c>
      <c r="P3276" s="8">
        <f t="shared" si="562"/>
        <v>54.912587412587413</v>
      </c>
      <c r="Q3276" t="str">
        <f t="shared" si="563"/>
        <v>theater</v>
      </c>
      <c r="R3276" t="str">
        <f t="shared" si="564"/>
        <v>plays</v>
      </c>
      <c r="S3276">
        <f t="shared" si="565"/>
        <v>13</v>
      </c>
      <c r="T3276">
        <f t="shared" si="566"/>
        <v>8</v>
      </c>
      <c r="U3276">
        <f t="shared" si="567"/>
        <v>5</v>
      </c>
      <c r="V3276" s="12">
        <f t="shared" si="568"/>
        <v>42400.704537037032</v>
      </c>
      <c r="W3276" s="12">
        <f t="shared" si="569"/>
        <v>42444.875</v>
      </c>
      <c r="X3276" s="17" t="str">
        <f t="shared" si="570"/>
        <v>January</v>
      </c>
      <c r="Y3276" t="str">
        <f t="shared" si="571"/>
        <v>2016</v>
      </c>
    </row>
    <row r="3277" spans="1:25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561"/>
        <v>100.27777777777777</v>
      </c>
      <c r="P3277" s="8">
        <f t="shared" si="562"/>
        <v>150.41666666666666</v>
      </c>
      <c r="Q3277" t="str">
        <f t="shared" si="563"/>
        <v>theater</v>
      </c>
      <c r="R3277" t="str">
        <f t="shared" si="564"/>
        <v>plays</v>
      </c>
      <c r="S3277">
        <f t="shared" si="565"/>
        <v>13</v>
      </c>
      <c r="T3277">
        <f t="shared" si="566"/>
        <v>8</v>
      </c>
      <c r="U3277">
        <f t="shared" si="567"/>
        <v>5</v>
      </c>
      <c r="V3277" s="12">
        <f t="shared" si="568"/>
        <v>42017.88045138889</v>
      </c>
      <c r="W3277" s="12">
        <f t="shared" si="569"/>
        <v>42044.1875</v>
      </c>
      <c r="X3277" s="17" t="str">
        <f t="shared" si="570"/>
        <v>January</v>
      </c>
      <c r="Y3277" t="str">
        <f t="shared" si="571"/>
        <v>2015</v>
      </c>
    </row>
    <row r="3278" spans="1:25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561"/>
        <v>116.84444444444443</v>
      </c>
      <c r="P3278" s="8">
        <f t="shared" si="562"/>
        <v>52.58</v>
      </c>
      <c r="Q3278" t="str">
        <f t="shared" si="563"/>
        <v>theater</v>
      </c>
      <c r="R3278" t="str">
        <f t="shared" si="564"/>
        <v>plays</v>
      </c>
      <c r="S3278">
        <f t="shared" si="565"/>
        <v>13</v>
      </c>
      <c r="T3278">
        <f t="shared" si="566"/>
        <v>8</v>
      </c>
      <c r="U3278">
        <f t="shared" si="567"/>
        <v>5</v>
      </c>
      <c r="V3278" s="12">
        <f t="shared" si="568"/>
        <v>42426.949988425928</v>
      </c>
      <c r="W3278" s="12">
        <f t="shared" si="569"/>
        <v>42461.165972222225</v>
      </c>
      <c r="X3278" s="17" t="str">
        <f t="shared" si="570"/>
        <v>February</v>
      </c>
      <c r="Y3278" t="str">
        <f t="shared" si="571"/>
        <v>2016</v>
      </c>
    </row>
    <row r="3279" spans="1:25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561"/>
        <v>108.60000000000001</v>
      </c>
      <c r="P3279" s="8">
        <f t="shared" si="562"/>
        <v>54.3</v>
      </c>
      <c r="Q3279" t="str">
        <f t="shared" si="563"/>
        <v>theater</v>
      </c>
      <c r="R3279" t="str">
        <f t="shared" si="564"/>
        <v>plays</v>
      </c>
      <c r="S3279">
        <f t="shared" si="565"/>
        <v>13</v>
      </c>
      <c r="T3279">
        <f t="shared" si="566"/>
        <v>8</v>
      </c>
      <c r="U3279">
        <f t="shared" si="567"/>
        <v>5</v>
      </c>
      <c r="V3279" s="12">
        <f t="shared" si="568"/>
        <v>41931.682939814818</v>
      </c>
      <c r="W3279" s="12">
        <f t="shared" si="569"/>
        <v>41961.724606481483</v>
      </c>
      <c r="X3279" s="17" t="str">
        <f t="shared" si="570"/>
        <v>October</v>
      </c>
      <c r="Y3279" t="str">
        <f t="shared" si="571"/>
        <v>2014</v>
      </c>
    </row>
    <row r="3280" spans="1:25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561"/>
        <v>103.4</v>
      </c>
      <c r="P3280" s="8">
        <f t="shared" si="562"/>
        <v>76.029411764705884</v>
      </c>
      <c r="Q3280" t="str">
        <f t="shared" si="563"/>
        <v>theater</v>
      </c>
      <c r="R3280" t="str">
        <f t="shared" si="564"/>
        <v>plays</v>
      </c>
      <c r="S3280">
        <f t="shared" si="565"/>
        <v>13</v>
      </c>
      <c r="T3280">
        <f t="shared" si="566"/>
        <v>8</v>
      </c>
      <c r="U3280">
        <f t="shared" si="567"/>
        <v>5</v>
      </c>
      <c r="V3280" s="12">
        <f t="shared" si="568"/>
        <v>42124.848414351851</v>
      </c>
      <c r="W3280" s="12">
        <f t="shared" si="569"/>
        <v>42154.848414351851</v>
      </c>
      <c r="X3280" s="17" t="str">
        <f t="shared" si="570"/>
        <v>April</v>
      </c>
      <c r="Y3280" t="str">
        <f t="shared" si="571"/>
        <v>2015</v>
      </c>
    </row>
    <row r="3281" spans="1:25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561"/>
        <v>114.27586206896552</v>
      </c>
      <c r="P3281" s="8">
        <f t="shared" si="562"/>
        <v>105.2063492063492</v>
      </c>
      <c r="Q3281" t="str">
        <f t="shared" si="563"/>
        <v>theater</v>
      </c>
      <c r="R3281" t="str">
        <f t="shared" si="564"/>
        <v>plays</v>
      </c>
      <c r="S3281">
        <f t="shared" si="565"/>
        <v>13</v>
      </c>
      <c r="T3281">
        <f t="shared" si="566"/>
        <v>8</v>
      </c>
      <c r="U3281">
        <f t="shared" si="567"/>
        <v>5</v>
      </c>
      <c r="V3281" s="12">
        <f t="shared" si="568"/>
        <v>42431.102534722217</v>
      </c>
      <c r="W3281" s="12">
        <f t="shared" si="569"/>
        <v>42461.06086805556</v>
      </c>
      <c r="X3281" s="17" t="str">
        <f t="shared" si="570"/>
        <v>March</v>
      </c>
      <c r="Y3281" t="str">
        <f t="shared" si="571"/>
        <v>2016</v>
      </c>
    </row>
    <row r="3282" spans="1:25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561"/>
        <v>103</v>
      </c>
      <c r="P3282" s="8">
        <f t="shared" si="562"/>
        <v>68.666666666666671</v>
      </c>
      <c r="Q3282" t="str">
        <f t="shared" si="563"/>
        <v>theater</v>
      </c>
      <c r="R3282" t="str">
        <f t="shared" si="564"/>
        <v>plays</v>
      </c>
      <c r="S3282">
        <f t="shared" si="565"/>
        <v>13</v>
      </c>
      <c r="T3282">
        <f t="shared" si="566"/>
        <v>8</v>
      </c>
      <c r="U3282">
        <f t="shared" si="567"/>
        <v>5</v>
      </c>
      <c r="V3282" s="12">
        <f t="shared" si="568"/>
        <v>42121.756921296299</v>
      </c>
      <c r="W3282" s="12">
        <f t="shared" si="569"/>
        <v>42156.208333333328</v>
      </c>
      <c r="X3282" s="17" t="str">
        <f t="shared" si="570"/>
        <v>April</v>
      </c>
      <c r="Y3282" t="str">
        <f t="shared" si="571"/>
        <v>2015</v>
      </c>
    </row>
    <row r="3283" spans="1:25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561"/>
        <v>121.6</v>
      </c>
      <c r="P3283" s="8">
        <f t="shared" si="562"/>
        <v>129.36170212765958</v>
      </c>
      <c r="Q3283" t="str">
        <f t="shared" si="563"/>
        <v>theater</v>
      </c>
      <c r="R3283" t="str">
        <f t="shared" si="564"/>
        <v>plays</v>
      </c>
      <c r="S3283">
        <f t="shared" si="565"/>
        <v>13</v>
      </c>
      <c r="T3283">
        <f t="shared" si="566"/>
        <v>8</v>
      </c>
      <c r="U3283">
        <f t="shared" si="567"/>
        <v>5</v>
      </c>
      <c r="V3283" s="12">
        <f t="shared" si="568"/>
        <v>42219.019733796296</v>
      </c>
      <c r="W3283" s="12">
        <f t="shared" si="569"/>
        <v>42249.019733796296</v>
      </c>
      <c r="X3283" s="17" t="str">
        <f t="shared" si="570"/>
        <v>August</v>
      </c>
      <c r="Y3283" t="str">
        <f t="shared" si="571"/>
        <v>2015</v>
      </c>
    </row>
    <row r="3284" spans="1:25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561"/>
        <v>102.6467741935484</v>
      </c>
      <c r="P3284" s="8">
        <f t="shared" si="562"/>
        <v>134.26371308016877</v>
      </c>
      <c r="Q3284" t="str">
        <f t="shared" si="563"/>
        <v>theater</v>
      </c>
      <c r="R3284" t="str">
        <f t="shared" si="564"/>
        <v>plays</v>
      </c>
      <c r="S3284">
        <f t="shared" si="565"/>
        <v>13</v>
      </c>
      <c r="T3284">
        <f t="shared" si="566"/>
        <v>8</v>
      </c>
      <c r="U3284">
        <f t="shared" si="567"/>
        <v>5</v>
      </c>
      <c r="V3284" s="12">
        <f t="shared" si="568"/>
        <v>42445.19430555556</v>
      </c>
      <c r="W3284" s="12">
        <f t="shared" si="569"/>
        <v>42489.19430555556</v>
      </c>
      <c r="X3284" s="17" t="str">
        <f t="shared" si="570"/>
        <v>March</v>
      </c>
      <c r="Y3284" t="str">
        <f t="shared" si="571"/>
        <v>2016</v>
      </c>
    </row>
    <row r="3285" spans="1:25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561"/>
        <v>104.75000000000001</v>
      </c>
      <c r="P3285" s="8">
        <f t="shared" si="562"/>
        <v>17.829787234042552</v>
      </c>
      <c r="Q3285" t="str">
        <f t="shared" si="563"/>
        <v>theater</v>
      </c>
      <c r="R3285" t="str">
        <f t="shared" si="564"/>
        <v>plays</v>
      </c>
      <c r="S3285">
        <f t="shared" si="565"/>
        <v>13</v>
      </c>
      <c r="T3285">
        <f t="shared" si="566"/>
        <v>8</v>
      </c>
      <c r="U3285">
        <f t="shared" si="567"/>
        <v>5</v>
      </c>
      <c r="V3285" s="12">
        <f t="shared" si="568"/>
        <v>42379.74418981481</v>
      </c>
      <c r="W3285" s="12">
        <f t="shared" si="569"/>
        <v>42410.875</v>
      </c>
      <c r="X3285" s="17" t="str">
        <f t="shared" si="570"/>
        <v>January</v>
      </c>
      <c r="Y3285" t="str">
        <f t="shared" si="571"/>
        <v>2016</v>
      </c>
    </row>
    <row r="3286" spans="1:25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561"/>
        <v>101.6</v>
      </c>
      <c r="P3286" s="8">
        <f t="shared" si="562"/>
        <v>203.2</v>
      </c>
      <c r="Q3286" t="str">
        <f t="shared" si="563"/>
        <v>theater</v>
      </c>
      <c r="R3286" t="str">
        <f t="shared" si="564"/>
        <v>plays</v>
      </c>
      <c r="S3286">
        <f t="shared" si="565"/>
        <v>13</v>
      </c>
      <c r="T3286">
        <f t="shared" si="566"/>
        <v>8</v>
      </c>
      <c r="U3286">
        <f t="shared" si="567"/>
        <v>5</v>
      </c>
      <c r="V3286" s="12">
        <f t="shared" si="568"/>
        <v>42380.884872685187</v>
      </c>
      <c r="W3286" s="12">
        <f t="shared" si="569"/>
        <v>42398.249305555553</v>
      </c>
      <c r="X3286" s="17" t="str">
        <f t="shared" si="570"/>
        <v>January</v>
      </c>
      <c r="Y3286" t="str">
        <f t="shared" si="571"/>
        <v>2016</v>
      </c>
    </row>
    <row r="3287" spans="1:25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561"/>
        <v>112.10242048409683</v>
      </c>
      <c r="P3287" s="8">
        <f t="shared" si="562"/>
        <v>69.18518518518519</v>
      </c>
      <c r="Q3287" t="str">
        <f t="shared" si="563"/>
        <v>theater</v>
      </c>
      <c r="R3287" t="str">
        <f t="shared" si="564"/>
        <v>plays</v>
      </c>
      <c r="S3287">
        <f t="shared" si="565"/>
        <v>13</v>
      </c>
      <c r="T3287">
        <f t="shared" si="566"/>
        <v>8</v>
      </c>
      <c r="U3287">
        <f t="shared" si="567"/>
        <v>5</v>
      </c>
      <c r="V3287" s="12">
        <f t="shared" si="568"/>
        <v>42762.942430555559</v>
      </c>
      <c r="W3287" s="12">
        <f t="shared" si="569"/>
        <v>42794.208333333328</v>
      </c>
      <c r="X3287" s="17" t="str">
        <f t="shared" si="570"/>
        <v>January</v>
      </c>
      <c r="Y3287" t="str">
        <f t="shared" si="571"/>
        <v>2017</v>
      </c>
    </row>
    <row r="3288" spans="1:25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561"/>
        <v>101.76666666666667</v>
      </c>
      <c r="P3288" s="8">
        <f t="shared" si="562"/>
        <v>125.12295081967213</v>
      </c>
      <c r="Q3288" t="str">
        <f t="shared" si="563"/>
        <v>theater</v>
      </c>
      <c r="R3288" t="str">
        <f t="shared" si="564"/>
        <v>plays</v>
      </c>
      <c r="S3288">
        <f t="shared" si="565"/>
        <v>13</v>
      </c>
      <c r="T3288">
        <f t="shared" si="566"/>
        <v>8</v>
      </c>
      <c r="U3288">
        <f t="shared" si="567"/>
        <v>5</v>
      </c>
      <c r="V3288" s="12">
        <f t="shared" si="568"/>
        <v>42567.840069444443</v>
      </c>
      <c r="W3288" s="12">
        <f t="shared" si="569"/>
        <v>42597.840069444443</v>
      </c>
      <c r="X3288" s="17" t="str">
        <f t="shared" si="570"/>
        <v>July</v>
      </c>
      <c r="Y3288" t="str">
        <f t="shared" si="571"/>
        <v>2016</v>
      </c>
    </row>
    <row r="3289" spans="1:25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561"/>
        <v>100</v>
      </c>
      <c r="P3289" s="8">
        <f t="shared" si="562"/>
        <v>73.529411764705884</v>
      </c>
      <c r="Q3289" t="str">
        <f t="shared" si="563"/>
        <v>theater</v>
      </c>
      <c r="R3289" t="str">
        <f t="shared" si="564"/>
        <v>plays</v>
      </c>
      <c r="S3289">
        <f t="shared" si="565"/>
        <v>13</v>
      </c>
      <c r="T3289">
        <f t="shared" si="566"/>
        <v>8</v>
      </c>
      <c r="U3289">
        <f t="shared" si="567"/>
        <v>5</v>
      </c>
      <c r="V3289" s="12">
        <f t="shared" si="568"/>
        <v>42311.750324074077</v>
      </c>
      <c r="W3289" s="12">
        <f t="shared" si="569"/>
        <v>42336.750324074077</v>
      </c>
      <c r="X3289" s="17" t="str">
        <f t="shared" si="570"/>
        <v>November</v>
      </c>
      <c r="Y3289" t="str">
        <f t="shared" si="571"/>
        <v>2015</v>
      </c>
    </row>
    <row r="3290" spans="1:25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561"/>
        <v>100.26489999999998</v>
      </c>
      <c r="P3290" s="8">
        <f t="shared" si="562"/>
        <v>48.437149758454105</v>
      </c>
      <c r="Q3290" t="str">
        <f t="shared" si="563"/>
        <v>theater</v>
      </c>
      <c r="R3290" t="str">
        <f t="shared" si="564"/>
        <v>plays</v>
      </c>
      <c r="S3290">
        <f t="shared" si="565"/>
        <v>13</v>
      </c>
      <c r="T3290">
        <f t="shared" si="566"/>
        <v>8</v>
      </c>
      <c r="U3290">
        <f t="shared" si="567"/>
        <v>5</v>
      </c>
      <c r="V3290" s="12">
        <f t="shared" si="568"/>
        <v>42505.774479166663</v>
      </c>
      <c r="W3290" s="12">
        <f t="shared" si="569"/>
        <v>42541.958333333328</v>
      </c>
      <c r="X3290" s="17" t="str">
        <f t="shared" si="570"/>
        <v>May</v>
      </c>
      <c r="Y3290" t="str">
        <f t="shared" si="571"/>
        <v>2016</v>
      </c>
    </row>
    <row r="3291" spans="1:25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561"/>
        <v>133.04200000000003</v>
      </c>
      <c r="P3291" s="8">
        <f t="shared" si="562"/>
        <v>26.608400000000003</v>
      </c>
      <c r="Q3291" t="str">
        <f t="shared" si="563"/>
        <v>theater</v>
      </c>
      <c r="R3291" t="str">
        <f t="shared" si="564"/>
        <v>plays</v>
      </c>
      <c r="S3291">
        <f t="shared" si="565"/>
        <v>13</v>
      </c>
      <c r="T3291">
        <f t="shared" si="566"/>
        <v>8</v>
      </c>
      <c r="U3291">
        <f t="shared" si="567"/>
        <v>5</v>
      </c>
      <c r="V3291" s="12">
        <f t="shared" si="568"/>
        <v>42758.368078703701</v>
      </c>
      <c r="W3291" s="12">
        <f t="shared" si="569"/>
        <v>42786.368078703701</v>
      </c>
      <c r="X3291" s="17" t="str">
        <f t="shared" si="570"/>
        <v>January</v>
      </c>
      <c r="Y3291" t="str">
        <f t="shared" si="571"/>
        <v>2017</v>
      </c>
    </row>
    <row r="3292" spans="1:25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561"/>
        <v>121.2</v>
      </c>
      <c r="P3292" s="8">
        <f t="shared" si="562"/>
        <v>33.666666666666664</v>
      </c>
      <c r="Q3292" t="str">
        <f t="shared" si="563"/>
        <v>theater</v>
      </c>
      <c r="R3292" t="str">
        <f t="shared" si="564"/>
        <v>plays</v>
      </c>
      <c r="S3292">
        <f t="shared" si="565"/>
        <v>13</v>
      </c>
      <c r="T3292">
        <f t="shared" si="566"/>
        <v>8</v>
      </c>
      <c r="U3292">
        <f t="shared" si="567"/>
        <v>5</v>
      </c>
      <c r="V3292" s="12">
        <f t="shared" si="568"/>
        <v>42775.51494212963</v>
      </c>
      <c r="W3292" s="12">
        <f t="shared" si="569"/>
        <v>42805.51494212963</v>
      </c>
      <c r="X3292" s="17" t="str">
        <f t="shared" si="570"/>
        <v>February</v>
      </c>
      <c r="Y3292" t="str">
        <f t="shared" si="571"/>
        <v>2017</v>
      </c>
    </row>
    <row r="3293" spans="1:25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561"/>
        <v>113.99999999999999</v>
      </c>
      <c r="P3293" s="8">
        <f t="shared" si="562"/>
        <v>40.714285714285715</v>
      </c>
      <c r="Q3293" t="str">
        <f t="shared" si="563"/>
        <v>theater</v>
      </c>
      <c r="R3293" t="str">
        <f t="shared" si="564"/>
        <v>plays</v>
      </c>
      <c r="S3293">
        <f t="shared" si="565"/>
        <v>13</v>
      </c>
      <c r="T3293">
        <f t="shared" si="566"/>
        <v>8</v>
      </c>
      <c r="U3293">
        <f t="shared" si="567"/>
        <v>5</v>
      </c>
      <c r="V3293" s="12">
        <f t="shared" si="568"/>
        <v>42232.702546296292</v>
      </c>
      <c r="W3293" s="12">
        <f t="shared" si="569"/>
        <v>42264.165972222225</v>
      </c>
      <c r="X3293" s="17" t="str">
        <f t="shared" si="570"/>
        <v>August</v>
      </c>
      <c r="Y3293" t="str">
        <f t="shared" si="571"/>
        <v>2015</v>
      </c>
    </row>
    <row r="3294" spans="1:25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561"/>
        <v>286.13861386138615</v>
      </c>
      <c r="P3294" s="8">
        <f t="shared" si="562"/>
        <v>19.266666666666666</v>
      </c>
      <c r="Q3294" t="str">
        <f t="shared" si="563"/>
        <v>theater</v>
      </c>
      <c r="R3294" t="str">
        <f t="shared" si="564"/>
        <v>plays</v>
      </c>
      <c r="S3294">
        <f t="shared" si="565"/>
        <v>13</v>
      </c>
      <c r="T3294">
        <f t="shared" si="566"/>
        <v>8</v>
      </c>
      <c r="U3294">
        <f t="shared" si="567"/>
        <v>5</v>
      </c>
      <c r="V3294" s="12">
        <f t="shared" si="568"/>
        <v>42282.770231481481</v>
      </c>
      <c r="W3294" s="12">
        <f t="shared" si="569"/>
        <v>42342.811898148153</v>
      </c>
      <c r="X3294" s="17" t="str">
        <f t="shared" si="570"/>
        <v>October</v>
      </c>
      <c r="Y3294" t="str">
        <f t="shared" si="571"/>
        <v>2015</v>
      </c>
    </row>
    <row r="3295" spans="1:25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561"/>
        <v>170.44444444444446</v>
      </c>
      <c r="P3295" s="8">
        <f t="shared" si="562"/>
        <v>84.285714285714292</v>
      </c>
      <c r="Q3295" t="str">
        <f t="shared" si="563"/>
        <v>theater</v>
      </c>
      <c r="R3295" t="str">
        <f t="shared" si="564"/>
        <v>plays</v>
      </c>
      <c r="S3295">
        <f t="shared" si="565"/>
        <v>13</v>
      </c>
      <c r="T3295">
        <f t="shared" si="566"/>
        <v>8</v>
      </c>
      <c r="U3295">
        <f t="shared" si="567"/>
        <v>5</v>
      </c>
      <c r="V3295" s="12">
        <f t="shared" si="568"/>
        <v>42768.425370370373</v>
      </c>
      <c r="W3295" s="12">
        <f t="shared" si="569"/>
        <v>42798.425370370373</v>
      </c>
      <c r="X3295" s="17" t="str">
        <f t="shared" si="570"/>
        <v>February</v>
      </c>
      <c r="Y3295" t="str">
        <f t="shared" si="571"/>
        <v>2017</v>
      </c>
    </row>
    <row r="3296" spans="1:25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561"/>
        <v>118.33333333333333</v>
      </c>
      <c r="P3296" s="8">
        <f t="shared" si="562"/>
        <v>29.583333333333332</v>
      </c>
      <c r="Q3296" t="str">
        <f t="shared" si="563"/>
        <v>theater</v>
      </c>
      <c r="R3296" t="str">
        <f t="shared" si="564"/>
        <v>plays</v>
      </c>
      <c r="S3296">
        <f t="shared" si="565"/>
        <v>13</v>
      </c>
      <c r="T3296">
        <f t="shared" si="566"/>
        <v>8</v>
      </c>
      <c r="U3296">
        <f t="shared" si="567"/>
        <v>5</v>
      </c>
      <c r="V3296" s="12">
        <f t="shared" si="568"/>
        <v>42141.541134259256</v>
      </c>
      <c r="W3296" s="12">
        <f t="shared" si="569"/>
        <v>42171.541134259256</v>
      </c>
      <c r="X3296" s="17" t="str">
        <f t="shared" si="570"/>
        <v>May</v>
      </c>
      <c r="Y3296" t="str">
        <f t="shared" si="571"/>
        <v>2015</v>
      </c>
    </row>
    <row r="3297" spans="1:25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561"/>
        <v>102.85857142857142</v>
      </c>
      <c r="P3297" s="8">
        <f t="shared" si="562"/>
        <v>26.667037037037037</v>
      </c>
      <c r="Q3297" t="str">
        <f t="shared" si="563"/>
        <v>theater</v>
      </c>
      <c r="R3297" t="str">
        <f t="shared" si="564"/>
        <v>plays</v>
      </c>
      <c r="S3297">
        <f t="shared" si="565"/>
        <v>13</v>
      </c>
      <c r="T3297">
        <f t="shared" si="566"/>
        <v>8</v>
      </c>
      <c r="U3297">
        <f t="shared" si="567"/>
        <v>5</v>
      </c>
      <c r="V3297" s="12">
        <f t="shared" si="568"/>
        <v>42609.442465277782</v>
      </c>
      <c r="W3297" s="12">
        <f t="shared" si="569"/>
        <v>42639.442465277782</v>
      </c>
      <c r="X3297" s="17" t="str">
        <f t="shared" si="570"/>
        <v>August</v>
      </c>
      <c r="Y3297" t="str">
        <f t="shared" si="571"/>
        <v>2016</v>
      </c>
    </row>
    <row r="3298" spans="1:25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561"/>
        <v>144.06666666666666</v>
      </c>
      <c r="P3298" s="8">
        <f t="shared" si="562"/>
        <v>45.978723404255319</v>
      </c>
      <c r="Q3298" t="str">
        <f t="shared" si="563"/>
        <v>theater</v>
      </c>
      <c r="R3298" t="str">
        <f t="shared" si="564"/>
        <v>plays</v>
      </c>
      <c r="S3298">
        <f t="shared" si="565"/>
        <v>13</v>
      </c>
      <c r="T3298">
        <f t="shared" si="566"/>
        <v>8</v>
      </c>
      <c r="U3298">
        <f t="shared" si="567"/>
        <v>5</v>
      </c>
      <c r="V3298" s="12">
        <f t="shared" si="568"/>
        <v>42309.756620370375</v>
      </c>
      <c r="W3298" s="12">
        <f t="shared" si="569"/>
        <v>42330.916666666672</v>
      </c>
      <c r="X3298" s="17" t="str">
        <f t="shared" si="570"/>
        <v>November</v>
      </c>
      <c r="Y3298" t="str">
        <f t="shared" si="571"/>
        <v>2015</v>
      </c>
    </row>
    <row r="3299" spans="1:25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561"/>
        <v>100.07272727272726</v>
      </c>
      <c r="P3299" s="8">
        <f t="shared" si="562"/>
        <v>125.09090909090909</v>
      </c>
      <c r="Q3299" t="str">
        <f t="shared" si="563"/>
        <v>theater</v>
      </c>
      <c r="R3299" t="str">
        <f t="shared" si="564"/>
        <v>plays</v>
      </c>
      <c r="S3299">
        <f t="shared" si="565"/>
        <v>13</v>
      </c>
      <c r="T3299">
        <f t="shared" si="566"/>
        <v>8</v>
      </c>
      <c r="U3299">
        <f t="shared" si="567"/>
        <v>5</v>
      </c>
      <c r="V3299" s="12">
        <f t="shared" si="568"/>
        <v>42193.771481481483</v>
      </c>
      <c r="W3299" s="12">
        <f t="shared" si="569"/>
        <v>42212.957638888889</v>
      </c>
      <c r="X3299" s="17" t="str">
        <f t="shared" si="570"/>
        <v>July</v>
      </c>
      <c r="Y3299" t="str">
        <f t="shared" si="571"/>
        <v>2015</v>
      </c>
    </row>
    <row r="3300" spans="1:25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561"/>
        <v>101.73</v>
      </c>
      <c r="P3300" s="8">
        <f t="shared" si="562"/>
        <v>141.29166666666666</v>
      </c>
      <c r="Q3300" t="str">
        <f t="shared" si="563"/>
        <v>theater</v>
      </c>
      <c r="R3300" t="str">
        <f t="shared" si="564"/>
        <v>plays</v>
      </c>
      <c r="S3300">
        <f t="shared" si="565"/>
        <v>13</v>
      </c>
      <c r="T3300">
        <f t="shared" si="566"/>
        <v>8</v>
      </c>
      <c r="U3300">
        <f t="shared" si="567"/>
        <v>5</v>
      </c>
      <c r="V3300" s="12">
        <f t="shared" si="568"/>
        <v>42239.957962962959</v>
      </c>
      <c r="W3300" s="12">
        <f t="shared" si="569"/>
        <v>42260</v>
      </c>
      <c r="X3300" s="17" t="str">
        <f t="shared" si="570"/>
        <v>August</v>
      </c>
      <c r="Y3300" t="str">
        <f t="shared" si="571"/>
        <v>2015</v>
      </c>
    </row>
    <row r="3301" spans="1:25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561"/>
        <v>116.19999999999999</v>
      </c>
      <c r="P3301" s="8">
        <f t="shared" si="562"/>
        <v>55.333333333333336</v>
      </c>
      <c r="Q3301" t="str">
        <f t="shared" si="563"/>
        <v>theater</v>
      </c>
      <c r="R3301" t="str">
        <f t="shared" si="564"/>
        <v>plays</v>
      </c>
      <c r="S3301">
        <f t="shared" si="565"/>
        <v>13</v>
      </c>
      <c r="T3301">
        <f t="shared" si="566"/>
        <v>8</v>
      </c>
      <c r="U3301">
        <f t="shared" si="567"/>
        <v>5</v>
      </c>
      <c r="V3301" s="12">
        <f t="shared" si="568"/>
        <v>42261.917395833334</v>
      </c>
      <c r="W3301" s="12">
        <f t="shared" si="569"/>
        <v>42291.917395833334</v>
      </c>
      <c r="X3301" s="17" t="str">
        <f t="shared" si="570"/>
        <v>September</v>
      </c>
      <c r="Y3301" t="str">
        <f t="shared" si="571"/>
        <v>2015</v>
      </c>
    </row>
    <row r="3302" spans="1:25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561"/>
        <v>136.16666666666666</v>
      </c>
      <c r="P3302" s="8">
        <f t="shared" si="562"/>
        <v>46.420454545454547</v>
      </c>
      <c r="Q3302" t="str">
        <f t="shared" si="563"/>
        <v>theater</v>
      </c>
      <c r="R3302" t="str">
        <f t="shared" si="564"/>
        <v>plays</v>
      </c>
      <c r="S3302">
        <f t="shared" si="565"/>
        <v>13</v>
      </c>
      <c r="T3302">
        <f t="shared" si="566"/>
        <v>8</v>
      </c>
      <c r="U3302">
        <f t="shared" si="567"/>
        <v>5</v>
      </c>
      <c r="V3302" s="12">
        <f t="shared" si="568"/>
        <v>42102.743773148148</v>
      </c>
      <c r="W3302" s="12">
        <f t="shared" si="569"/>
        <v>42123.743773148148</v>
      </c>
      <c r="X3302" s="17" t="str">
        <f t="shared" si="570"/>
        <v>April</v>
      </c>
      <c r="Y3302" t="str">
        <f t="shared" si="571"/>
        <v>2015</v>
      </c>
    </row>
    <row r="3303" spans="1:25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561"/>
        <v>133.46666666666667</v>
      </c>
      <c r="P3303" s="8">
        <f t="shared" si="562"/>
        <v>57.2</v>
      </c>
      <c r="Q3303" t="str">
        <f t="shared" si="563"/>
        <v>theater</v>
      </c>
      <c r="R3303" t="str">
        <f t="shared" si="564"/>
        <v>plays</v>
      </c>
      <c r="S3303">
        <f t="shared" si="565"/>
        <v>13</v>
      </c>
      <c r="T3303">
        <f t="shared" si="566"/>
        <v>8</v>
      </c>
      <c r="U3303">
        <f t="shared" si="567"/>
        <v>5</v>
      </c>
      <c r="V3303" s="12">
        <f t="shared" si="568"/>
        <v>42538.73583333334</v>
      </c>
      <c r="W3303" s="12">
        <f t="shared" si="569"/>
        <v>42583.290972222225</v>
      </c>
      <c r="X3303" s="17" t="str">
        <f t="shared" si="570"/>
        <v>June</v>
      </c>
      <c r="Y3303" t="str">
        <f t="shared" si="571"/>
        <v>2016</v>
      </c>
    </row>
    <row r="3304" spans="1:25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561"/>
        <v>103.39285714285715</v>
      </c>
      <c r="P3304" s="8">
        <f t="shared" si="562"/>
        <v>173.7</v>
      </c>
      <c r="Q3304" t="str">
        <f t="shared" si="563"/>
        <v>theater</v>
      </c>
      <c r="R3304" t="str">
        <f t="shared" si="564"/>
        <v>plays</v>
      </c>
      <c r="S3304">
        <f t="shared" si="565"/>
        <v>13</v>
      </c>
      <c r="T3304">
        <f t="shared" si="566"/>
        <v>8</v>
      </c>
      <c r="U3304">
        <f t="shared" si="567"/>
        <v>5</v>
      </c>
      <c r="V3304" s="12">
        <f t="shared" si="568"/>
        <v>42681.35157407407</v>
      </c>
      <c r="W3304" s="12">
        <f t="shared" si="569"/>
        <v>42711.35157407407</v>
      </c>
      <c r="X3304" s="17" t="str">
        <f t="shared" si="570"/>
        <v>November</v>
      </c>
      <c r="Y3304" t="str">
        <f t="shared" si="571"/>
        <v>2016</v>
      </c>
    </row>
    <row r="3305" spans="1:25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561"/>
        <v>115.88888888888889</v>
      </c>
      <c r="P3305" s="8">
        <f t="shared" si="562"/>
        <v>59.6</v>
      </c>
      <c r="Q3305" t="str">
        <f t="shared" si="563"/>
        <v>theater</v>
      </c>
      <c r="R3305" t="str">
        <f t="shared" si="564"/>
        <v>plays</v>
      </c>
      <c r="S3305">
        <f t="shared" si="565"/>
        <v>13</v>
      </c>
      <c r="T3305">
        <f t="shared" si="566"/>
        <v>8</v>
      </c>
      <c r="U3305">
        <f t="shared" si="567"/>
        <v>5</v>
      </c>
      <c r="V3305" s="12">
        <f t="shared" si="568"/>
        <v>42056.65143518518</v>
      </c>
      <c r="W3305" s="12">
        <f t="shared" si="569"/>
        <v>42091.609768518523</v>
      </c>
      <c r="X3305" s="17" t="str">
        <f t="shared" si="570"/>
        <v>February</v>
      </c>
      <c r="Y3305" t="str">
        <f t="shared" si="571"/>
        <v>2015</v>
      </c>
    </row>
    <row r="3306" spans="1:25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561"/>
        <v>104.51666666666665</v>
      </c>
      <c r="P3306" s="8">
        <f t="shared" si="562"/>
        <v>89.585714285714289</v>
      </c>
      <c r="Q3306" t="str">
        <f t="shared" si="563"/>
        <v>theater</v>
      </c>
      <c r="R3306" t="str">
        <f t="shared" si="564"/>
        <v>plays</v>
      </c>
      <c r="S3306">
        <f t="shared" si="565"/>
        <v>13</v>
      </c>
      <c r="T3306">
        <f t="shared" si="566"/>
        <v>8</v>
      </c>
      <c r="U3306">
        <f t="shared" si="567"/>
        <v>5</v>
      </c>
      <c r="V3306" s="12">
        <f t="shared" si="568"/>
        <v>42696.624444444446</v>
      </c>
      <c r="W3306" s="12">
        <f t="shared" si="569"/>
        <v>42726.624444444446</v>
      </c>
      <c r="X3306" s="17" t="str">
        <f t="shared" si="570"/>
        <v>November</v>
      </c>
      <c r="Y3306" t="str">
        <f t="shared" si="571"/>
        <v>2016</v>
      </c>
    </row>
    <row r="3307" spans="1:25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561"/>
        <v>102.02500000000001</v>
      </c>
      <c r="P3307" s="8">
        <f t="shared" si="562"/>
        <v>204.05</v>
      </c>
      <c r="Q3307" t="str">
        <f t="shared" si="563"/>
        <v>theater</v>
      </c>
      <c r="R3307" t="str">
        <f t="shared" si="564"/>
        <v>plays</v>
      </c>
      <c r="S3307">
        <f t="shared" si="565"/>
        <v>13</v>
      </c>
      <c r="T3307">
        <f t="shared" si="566"/>
        <v>8</v>
      </c>
      <c r="U3307">
        <f t="shared" si="567"/>
        <v>5</v>
      </c>
      <c r="V3307" s="12">
        <f t="shared" si="568"/>
        <v>42186.855879629627</v>
      </c>
      <c r="W3307" s="12">
        <f t="shared" si="569"/>
        <v>42216.855879629627</v>
      </c>
      <c r="X3307" s="17" t="str">
        <f t="shared" si="570"/>
        <v>July</v>
      </c>
      <c r="Y3307" t="str">
        <f t="shared" si="571"/>
        <v>2015</v>
      </c>
    </row>
    <row r="3308" spans="1:25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561"/>
        <v>175.33333333333334</v>
      </c>
      <c r="P3308" s="8">
        <f t="shared" si="562"/>
        <v>48.703703703703702</v>
      </c>
      <c r="Q3308" t="str">
        <f t="shared" si="563"/>
        <v>theater</v>
      </c>
      <c r="R3308" t="str">
        <f t="shared" si="564"/>
        <v>plays</v>
      </c>
      <c r="S3308">
        <f t="shared" si="565"/>
        <v>13</v>
      </c>
      <c r="T3308">
        <f t="shared" si="566"/>
        <v>8</v>
      </c>
      <c r="U3308">
        <f t="shared" si="567"/>
        <v>5</v>
      </c>
      <c r="V3308" s="12">
        <f t="shared" si="568"/>
        <v>42493.219236111108</v>
      </c>
      <c r="W3308" s="12">
        <f t="shared" si="569"/>
        <v>42531.125</v>
      </c>
      <c r="X3308" s="17" t="str">
        <f t="shared" si="570"/>
        <v>May</v>
      </c>
      <c r="Y3308" t="str">
        <f t="shared" si="571"/>
        <v>2016</v>
      </c>
    </row>
    <row r="3309" spans="1:25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561"/>
        <v>106.67999999999999</v>
      </c>
      <c r="P3309" s="8">
        <f t="shared" si="562"/>
        <v>53.339999999999996</v>
      </c>
      <c r="Q3309" t="str">
        <f t="shared" si="563"/>
        <v>theater</v>
      </c>
      <c r="R3309" t="str">
        <f t="shared" si="564"/>
        <v>plays</v>
      </c>
      <c r="S3309">
        <f t="shared" si="565"/>
        <v>13</v>
      </c>
      <c r="T3309">
        <f t="shared" si="566"/>
        <v>8</v>
      </c>
      <c r="U3309">
        <f t="shared" si="567"/>
        <v>5</v>
      </c>
      <c r="V3309" s="12">
        <f t="shared" si="568"/>
        <v>42475.057164351849</v>
      </c>
      <c r="W3309" s="12">
        <f t="shared" si="569"/>
        <v>42505.057164351849</v>
      </c>
      <c r="X3309" s="17" t="str">
        <f t="shared" si="570"/>
        <v>April</v>
      </c>
      <c r="Y3309" t="str">
        <f t="shared" si="571"/>
        <v>2016</v>
      </c>
    </row>
    <row r="3310" spans="1:25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561"/>
        <v>122.28571428571429</v>
      </c>
      <c r="P3310" s="8">
        <f t="shared" si="562"/>
        <v>75.087719298245617</v>
      </c>
      <c r="Q3310" t="str">
        <f t="shared" si="563"/>
        <v>theater</v>
      </c>
      <c r="R3310" t="str">
        <f t="shared" si="564"/>
        <v>plays</v>
      </c>
      <c r="S3310">
        <f t="shared" si="565"/>
        <v>13</v>
      </c>
      <c r="T3310">
        <f t="shared" si="566"/>
        <v>8</v>
      </c>
      <c r="U3310">
        <f t="shared" si="567"/>
        <v>5</v>
      </c>
      <c r="V3310" s="12">
        <f t="shared" si="568"/>
        <v>42452.876909722225</v>
      </c>
      <c r="W3310" s="12">
        <f t="shared" si="569"/>
        <v>42473.876909722225</v>
      </c>
      <c r="X3310" s="17" t="str">
        <f t="shared" si="570"/>
        <v>March</v>
      </c>
      <c r="Y3310" t="str">
        <f t="shared" si="571"/>
        <v>2016</v>
      </c>
    </row>
    <row r="3311" spans="1:25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561"/>
        <v>159.42857142857144</v>
      </c>
      <c r="P3311" s="8">
        <f t="shared" si="562"/>
        <v>18</v>
      </c>
      <c r="Q3311" t="str">
        <f t="shared" si="563"/>
        <v>theater</v>
      </c>
      <c r="R3311" t="str">
        <f t="shared" si="564"/>
        <v>plays</v>
      </c>
      <c r="S3311">
        <f t="shared" si="565"/>
        <v>13</v>
      </c>
      <c r="T3311">
        <f t="shared" si="566"/>
        <v>8</v>
      </c>
      <c r="U3311">
        <f t="shared" si="567"/>
        <v>5</v>
      </c>
      <c r="V3311" s="12">
        <f t="shared" si="568"/>
        <v>42628.650208333333</v>
      </c>
      <c r="W3311" s="12">
        <f t="shared" si="569"/>
        <v>42659.650208333333</v>
      </c>
      <c r="X3311" s="17" t="str">
        <f t="shared" si="570"/>
        <v>September</v>
      </c>
      <c r="Y3311" t="str">
        <f t="shared" si="571"/>
        <v>2016</v>
      </c>
    </row>
    <row r="3312" spans="1:25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561"/>
        <v>100.07692307692308</v>
      </c>
      <c r="P3312" s="8">
        <f t="shared" si="562"/>
        <v>209.83870967741936</v>
      </c>
      <c r="Q3312" t="str">
        <f t="shared" si="563"/>
        <v>theater</v>
      </c>
      <c r="R3312" t="str">
        <f t="shared" si="564"/>
        <v>plays</v>
      </c>
      <c r="S3312">
        <f t="shared" si="565"/>
        <v>13</v>
      </c>
      <c r="T3312">
        <f t="shared" si="566"/>
        <v>8</v>
      </c>
      <c r="U3312">
        <f t="shared" si="567"/>
        <v>5</v>
      </c>
      <c r="V3312" s="12">
        <f t="shared" si="568"/>
        <v>42253.928530092591</v>
      </c>
      <c r="W3312" s="12">
        <f t="shared" si="569"/>
        <v>42283.928530092591</v>
      </c>
      <c r="X3312" s="17" t="str">
        <f t="shared" si="570"/>
        <v>September</v>
      </c>
      <c r="Y3312" t="str">
        <f t="shared" si="571"/>
        <v>2015</v>
      </c>
    </row>
    <row r="3313" spans="1:25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561"/>
        <v>109.84</v>
      </c>
      <c r="P3313" s="8">
        <f t="shared" si="562"/>
        <v>61.022222222222226</v>
      </c>
      <c r="Q3313" t="str">
        <f t="shared" si="563"/>
        <v>theater</v>
      </c>
      <c r="R3313" t="str">
        <f t="shared" si="564"/>
        <v>plays</v>
      </c>
      <c r="S3313">
        <f t="shared" si="565"/>
        <v>13</v>
      </c>
      <c r="T3313">
        <f t="shared" si="566"/>
        <v>8</v>
      </c>
      <c r="U3313">
        <f t="shared" si="567"/>
        <v>5</v>
      </c>
      <c r="V3313" s="12">
        <f t="shared" si="568"/>
        <v>42264.29178240741</v>
      </c>
      <c r="W3313" s="12">
        <f t="shared" si="569"/>
        <v>42294.29178240741</v>
      </c>
      <c r="X3313" s="17" t="str">
        <f t="shared" si="570"/>
        <v>September</v>
      </c>
      <c r="Y3313" t="str">
        <f t="shared" si="571"/>
        <v>2015</v>
      </c>
    </row>
    <row r="3314" spans="1:25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561"/>
        <v>100.03999999999999</v>
      </c>
      <c r="P3314" s="8">
        <f t="shared" si="562"/>
        <v>61</v>
      </c>
      <c r="Q3314" t="str">
        <f t="shared" si="563"/>
        <v>theater</v>
      </c>
      <c r="R3314" t="str">
        <f t="shared" si="564"/>
        <v>plays</v>
      </c>
      <c r="S3314">
        <f t="shared" si="565"/>
        <v>13</v>
      </c>
      <c r="T3314">
        <f t="shared" si="566"/>
        <v>8</v>
      </c>
      <c r="U3314">
        <f t="shared" si="567"/>
        <v>5</v>
      </c>
      <c r="V3314" s="12">
        <f t="shared" si="568"/>
        <v>42664.809560185182</v>
      </c>
      <c r="W3314" s="12">
        <f t="shared" si="569"/>
        <v>42685.916666666672</v>
      </c>
      <c r="X3314" s="17" t="str">
        <f t="shared" si="570"/>
        <v>October</v>
      </c>
      <c r="Y3314" t="str">
        <f t="shared" si="571"/>
        <v>2016</v>
      </c>
    </row>
    <row r="3315" spans="1:25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561"/>
        <v>116.05000000000001</v>
      </c>
      <c r="P3315" s="8">
        <f t="shared" si="562"/>
        <v>80.034482758620683</v>
      </c>
      <c r="Q3315" t="str">
        <f t="shared" si="563"/>
        <v>theater</v>
      </c>
      <c r="R3315" t="str">
        <f t="shared" si="564"/>
        <v>plays</v>
      </c>
      <c r="S3315">
        <f t="shared" si="565"/>
        <v>13</v>
      </c>
      <c r="T3315">
        <f t="shared" si="566"/>
        <v>8</v>
      </c>
      <c r="U3315">
        <f t="shared" si="567"/>
        <v>5</v>
      </c>
      <c r="V3315" s="12">
        <f t="shared" si="568"/>
        <v>42382.244409722218</v>
      </c>
      <c r="W3315" s="12">
        <f t="shared" si="569"/>
        <v>42396.041666666672</v>
      </c>
      <c r="X3315" s="17" t="str">
        <f t="shared" si="570"/>
        <v>January</v>
      </c>
      <c r="Y3315" t="str">
        <f t="shared" si="571"/>
        <v>2016</v>
      </c>
    </row>
    <row r="3316" spans="1:25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561"/>
        <v>210.75</v>
      </c>
      <c r="P3316" s="8">
        <f t="shared" si="562"/>
        <v>29.068965517241381</v>
      </c>
      <c r="Q3316" t="str">
        <f t="shared" si="563"/>
        <v>theater</v>
      </c>
      <c r="R3316" t="str">
        <f t="shared" si="564"/>
        <v>plays</v>
      </c>
      <c r="S3316">
        <f t="shared" si="565"/>
        <v>13</v>
      </c>
      <c r="T3316">
        <f t="shared" si="566"/>
        <v>8</v>
      </c>
      <c r="U3316">
        <f t="shared" si="567"/>
        <v>5</v>
      </c>
      <c r="V3316" s="12">
        <f t="shared" si="568"/>
        <v>42105.267488425925</v>
      </c>
      <c r="W3316" s="12">
        <f t="shared" si="569"/>
        <v>42132.836805555555</v>
      </c>
      <c r="X3316" s="17" t="str">
        <f t="shared" si="570"/>
        <v>April</v>
      </c>
      <c r="Y3316" t="str">
        <f t="shared" si="571"/>
        <v>2015</v>
      </c>
    </row>
    <row r="3317" spans="1:25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561"/>
        <v>110.00000000000001</v>
      </c>
      <c r="P3317" s="8">
        <f t="shared" si="562"/>
        <v>49.438202247191015</v>
      </c>
      <c r="Q3317" t="str">
        <f t="shared" si="563"/>
        <v>theater</v>
      </c>
      <c r="R3317" t="str">
        <f t="shared" si="564"/>
        <v>plays</v>
      </c>
      <c r="S3317">
        <f t="shared" si="565"/>
        <v>13</v>
      </c>
      <c r="T3317">
        <f t="shared" si="566"/>
        <v>8</v>
      </c>
      <c r="U3317">
        <f t="shared" si="567"/>
        <v>5</v>
      </c>
      <c r="V3317" s="12">
        <f t="shared" si="568"/>
        <v>42466.303715277783</v>
      </c>
      <c r="W3317" s="12">
        <f t="shared" si="569"/>
        <v>42496.303715277783</v>
      </c>
      <c r="X3317" s="17" t="str">
        <f t="shared" si="570"/>
        <v>April</v>
      </c>
      <c r="Y3317" t="str">
        <f t="shared" si="571"/>
        <v>2016</v>
      </c>
    </row>
    <row r="3318" spans="1:25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561"/>
        <v>100.08673425918037</v>
      </c>
      <c r="P3318" s="8">
        <f t="shared" si="562"/>
        <v>93.977440000000001</v>
      </c>
      <c r="Q3318" t="str">
        <f t="shared" si="563"/>
        <v>theater</v>
      </c>
      <c r="R3318" t="str">
        <f t="shared" si="564"/>
        <v>plays</v>
      </c>
      <c r="S3318">
        <f t="shared" si="565"/>
        <v>13</v>
      </c>
      <c r="T3318">
        <f t="shared" si="566"/>
        <v>8</v>
      </c>
      <c r="U3318">
        <f t="shared" si="567"/>
        <v>5</v>
      </c>
      <c r="V3318" s="12">
        <f t="shared" si="568"/>
        <v>41826.871238425927</v>
      </c>
      <c r="W3318" s="12">
        <f t="shared" si="569"/>
        <v>41859.57916666667</v>
      </c>
      <c r="X3318" s="17" t="str">
        <f t="shared" si="570"/>
        <v>July</v>
      </c>
      <c r="Y3318" t="str">
        <f t="shared" si="571"/>
        <v>2014</v>
      </c>
    </row>
    <row r="3319" spans="1:25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561"/>
        <v>106.19047619047619</v>
      </c>
      <c r="P3319" s="8">
        <f t="shared" si="562"/>
        <v>61.944444444444443</v>
      </c>
      <c r="Q3319" t="str">
        <f t="shared" si="563"/>
        <v>theater</v>
      </c>
      <c r="R3319" t="str">
        <f t="shared" si="564"/>
        <v>plays</v>
      </c>
      <c r="S3319">
        <f t="shared" si="565"/>
        <v>13</v>
      </c>
      <c r="T3319">
        <f t="shared" si="566"/>
        <v>8</v>
      </c>
      <c r="U3319">
        <f t="shared" si="567"/>
        <v>5</v>
      </c>
      <c r="V3319" s="12">
        <f t="shared" si="568"/>
        <v>42499.039629629624</v>
      </c>
      <c r="W3319" s="12">
        <f t="shared" si="569"/>
        <v>42529.039629629624</v>
      </c>
      <c r="X3319" s="17" t="str">
        <f t="shared" si="570"/>
        <v>May</v>
      </c>
      <c r="Y3319" t="str">
        <f t="shared" si="571"/>
        <v>2016</v>
      </c>
    </row>
    <row r="3320" spans="1:25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561"/>
        <v>125.6</v>
      </c>
      <c r="P3320" s="8">
        <f t="shared" si="562"/>
        <v>78.5</v>
      </c>
      <c r="Q3320" t="str">
        <f t="shared" si="563"/>
        <v>theater</v>
      </c>
      <c r="R3320" t="str">
        <f t="shared" si="564"/>
        <v>plays</v>
      </c>
      <c r="S3320">
        <f t="shared" si="565"/>
        <v>13</v>
      </c>
      <c r="T3320">
        <f t="shared" si="566"/>
        <v>8</v>
      </c>
      <c r="U3320">
        <f t="shared" si="567"/>
        <v>5</v>
      </c>
      <c r="V3320" s="12">
        <f t="shared" si="568"/>
        <v>42431.302002314813</v>
      </c>
      <c r="W3320" s="12">
        <f t="shared" si="569"/>
        <v>42471.104166666672</v>
      </c>
      <c r="X3320" s="17" t="str">
        <f t="shared" si="570"/>
        <v>March</v>
      </c>
      <c r="Y3320" t="str">
        <f t="shared" si="571"/>
        <v>2016</v>
      </c>
    </row>
    <row r="3321" spans="1:25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561"/>
        <v>108</v>
      </c>
      <c r="P3321" s="8">
        <f t="shared" si="562"/>
        <v>33.75</v>
      </c>
      <c r="Q3321" t="str">
        <f t="shared" si="563"/>
        <v>theater</v>
      </c>
      <c r="R3321" t="str">
        <f t="shared" si="564"/>
        <v>plays</v>
      </c>
      <c r="S3321">
        <f t="shared" si="565"/>
        <v>13</v>
      </c>
      <c r="T3321">
        <f t="shared" si="566"/>
        <v>8</v>
      </c>
      <c r="U3321">
        <f t="shared" si="567"/>
        <v>5</v>
      </c>
      <c r="V3321" s="12">
        <f t="shared" si="568"/>
        <v>41990.585486111115</v>
      </c>
      <c r="W3321" s="12">
        <f t="shared" si="569"/>
        <v>42035.585486111115</v>
      </c>
      <c r="X3321" s="17" t="str">
        <f t="shared" si="570"/>
        <v>December</v>
      </c>
      <c r="Y3321" t="str">
        <f t="shared" si="571"/>
        <v>2014</v>
      </c>
    </row>
    <row r="3322" spans="1:25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561"/>
        <v>101</v>
      </c>
      <c r="P3322" s="8">
        <f t="shared" si="562"/>
        <v>66.44736842105263</v>
      </c>
      <c r="Q3322" t="str">
        <f t="shared" si="563"/>
        <v>theater</v>
      </c>
      <c r="R3322" t="str">
        <f t="shared" si="564"/>
        <v>plays</v>
      </c>
      <c r="S3322">
        <f t="shared" si="565"/>
        <v>13</v>
      </c>
      <c r="T3322">
        <f t="shared" si="566"/>
        <v>8</v>
      </c>
      <c r="U3322">
        <f t="shared" si="567"/>
        <v>5</v>
      </c>
      <c r="V3322" s="12">
        <f t="shared" si="568"/>
        <v>42513.045798611114</v>
      </c>
      <c r="W3322" s="12">
        <f t="shared" si="569"/>
        <v>42543.045798611114</v>
      </c>
      <c r="X3322" s="17" t="str">
        <f t="shared" si="570"/>
        <v>May</v>
      </c>
      <c r="Y3322" t="str">
        <f t="shared" si="571"/>
        <v>2016</v>
      </c>
    </row>
    <row r="3323" spans="1:25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561"/>
        <v>107.4</v>
      </c>
      <c r="P3323" s="8">
        <f t="shared" si="562"/>
        <v>35.799999999999997</v>
      </c>
      <c r="Q3323" t="str">
        <f t="shared" si="563"/>
        <v>theater</v>
      </c>
      <c r="R3323" t="str">
        <f t="shared" si="564"/>
        <v>plays</v>
      </c>
      <c r="S3323">
        <f t="shared" si="565"/>
        <v>13</v>
      </c>
      <c r="T3323">
        <f t="shared" si="566"/>
        <v>8</v>
      </c>
      <c r="U3323">
        <f t="shared" si="567"/>
        <v>5</v>
      </c>
      <c r="V3323" s="12">
        <f t="shared" si="568"/>
        <v>41914.100289351853</v>
      </c>
      <c r="W3323" s="12">
        <f t="shared" si="569"/>
        <v>41928.165972222225</v>
      </c>
      <c r="X3323" s="17" t="str">
        <f t="shared" si="570"/>
        <v>October</v>
      </c>
      <c r="Y3323" t="str">
        <f t="shared" si="571"/>
        <v>2014</v>
      </c>
    </row>
    <row r="3324" spans="1:25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561"/>
        <v>101.51515151515152</v>
      </c>
      <c r="P3324" s="8">
        <f t="shared" si="562"/>
        <v>145.65217391304347</v>
      </c>
      <c r="Q3324" t="str">
        <f t="shared" si="563"/>
        <v>theater</v>
      </c>
      <c r="R3324" t="str">
        <f t="shared" si="564"/>
        <v>plays</v>
      </c>
      <c r="S3324">
        <f t="shared" si="565"/>
        <v>13</v>
      </c>
      <c r="T3324">
        <f t="shared" si="566"/>
        <v>8</v>
      </c>
      <c r="U3324">
        <f t="shared" si="567"/>
        <v>5</v>
      </c>
      <c r="V3324" s="12">
        <f t="shared" si="568"/>
        <v>42521.010370370372</v>
      </c>
      <c r="W3324" s="12">
        <f t="shared" si="569"/>
        <v>42543.163194444445</v>
      </c>
      <c r="X3324" s="17" t="str">
        <f t="shared" si="570"/>
        <v>May</v>
      </c>
      <c r="Y3324" t="str">
        <f t="shared" si="571"/>
        <v>2016</v>
      </c>
    </row>
    <row r="3325" spans="1:25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561"/>
        <v>125.89999999999999</v>
      </c>
      <c r="P3325" s="8">
        <f t="shared" si="562"/>
        <v>25.693877551020407</v>
      </c>
      <c r="Q3325" t="str">
        <f t="shared" si="563"/>
        <v>theater</v>
      </c>
      <c r="R3325" t="str">
        <f t="shared" si="564"/>
        <v>plays</v>
      </c>
      <c r="S3325">
        <f t="shared" si="565"/>
        <v>13</v>
      </c>
      <c r="T3325">
        <f t="shared" si="566"/>
        <v>8</v>
      </c>
      <c r="U3325">
        <f t="shared" si="567"/>
        <v>5</v>
      </c>
      <c r="V3325" s="12">
        <f t="shared" si="568"/>
        <v>42608.36583333333</v>
      </c>
      <c r="W3325" s="12">
        <f t="shared" si="569"/>
        <v>42638.36583333333</v>
      </c>
      <c r="X3325" s="17" t="str">
        <f t="shared" si="570"/>
        <v>August</v>
      </c>
      <c r="Y3325" t="str">
        <f t="shared" si="571"/>
        <v>2016</v>
      </c>
    </row>
    <row r="3326" spans="1:25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561"/>
        <v>101.66666666666666</v>
      </c>
      <c r="P3326" s="8">
        <f t="shared" si="562"/>
        <v>152.5</v>
      </c>
      <c r="Q3326" t="str">
        <f t="shared" si="563"/>
        <v>theater</v>
      </c>
      <c r="R3326" t="str">
        <f t="shared" si="564"/>
        <v>plays</v>
      </c>
      <c r="S3326">
        <f t="shared" si="565"/>
        <v>13</v>
      </c>
      <c r="T3326">
        <f t="shared" si="566"/>
        <v>8</v>
      </c>
      <c r="U3326">
        <f t="shared" si="567"/>
        <v>5</v>
      </c>
      <c r="V3326" s="12">
        <f t="shared" si="568"/>
        <v>42512.58321759259</v>
      </c>
      <c r="W3326" s="12">
        <f t="shared" si="569"/>
        <v>42526.58321759259</v>
      </c>
      <c r="X3326" s="17" t="str">
        <f t="shared" si="570"/>
        <v>May</v>
      </c>
      <c r="Y3326" t="str">
        <f t="shared" si="571"/>
        <v>2016</v>
      </c>
    </row>
    <row r="3327" spans="1:25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561"/>
        <v>112.5</v>
      </c>
      <c r="P3327" s="8">
        <f t="shared" si="562"/>
        <v>30</v>
      </c>
      <c r="Q3327" t="str">
        <f t="shared" si="563"/>
        <v>theater</v>
      </c>
      <c r="R3327" t="str">
        <f t="shared" si="564"/>
        <v>plays</v>
      </c>
      <c r="S3327">
        <f t="shared" si="565"/>
        <v>13</v>
      </c>
      <c r="T3327">
        <f t="shared" si="566"/>
        <v>8</v>
      </c>
      <c r="U3327">
        <f t="shared" si="567"/>
        <v>5</v>
      </c>
      <c r="V3327" s="12">
        <f t="shared" si="568"/>
        <v>42064.785613425927</v>
      </c>
      <c r="W3327" s="12">
        <f t="shared" si="569"/>
        <v>42099.743946759263</v>
      </c>
      <c r="X3327" s="17" t="str">
        <f t="shared" si="570"/>
        <v>March</v>
      </c>
      <c r="Y3327" t="str">
        <f t="shared" si="571"/>
        <v>2015</v>
      </c>
    </row>
    <row r="3328" spans="1:25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561"/>
        <v>101.375</v>
      </c>
      <c r="P3328" s="8">
        <f t="shared" si="562"/>
        <v>142.28070175438597</v>
      </c>
      <c r="Q3328" t="str">
        <f t="shared" si="563"/>
        <v>theater</v>
      </c>
      <c r="R3328" t="str">
        <f t="shared" si="564"/>
        <v>plays</v>
      </c>
      <c r="S3328">
        <f t="shared" si="565"/>
        <v>13</v>
      </c>
      <c r="T3328">
        <f t="shared" si="566"/>
        <v>8</v>
      </c>
      <c r="U3328">
        <f t="shared" si="567"/>
        <v>5</v>
      </c>
      <c r="V3328" s="12">
        <f t="shared" si="568"/>
        <v>42041.714178240742</v>
      </c>
      <c r="W3328" s="12">
        <f t="shared" si="569"/>
        <v>42071.67251157407</v>
      </c>
      <c r="X3328" s="17" t="str">
        <f t="shared" si="570"/>
        <v>February</v>
      </c>
      <c r="Y3328" t="str">
        <f t="shared" si="571"/>
        <v>2015</v>
      </c>
    </row>
    <row r="3329" spans="1:25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561"/>
        <v>101.25</v>
      </c>
      <c r="P3329" s="8">
        <f t="shared" si="562"/>
        <v>24.545454545454547</v>
      </c>
      <c r="Q3329" t="str">
        <f t="shared" si="563"/>
        <v>theater</v>
      </c>
      <c r="R3329" t="str">
        <f t="shared" si="564"/>
        <v>plays</v>
      </c>
      <c r="S3329">
        <f t="shared" si="565"/>
        <v>13</v>
      </c>
      <c r="T3329">
        <f t="shared" si="566"/>
        <v>8</v>
      </c>
      <c r="U3329">
        <f t="shared" si="567"/>
        <v>5</v>
      </c>
      <c r="V3329" s="12">
        <f t="shared" si="568"/>
        <v>42468.374606481477</v>
      </c>
      <c r="W3329" s="12">
        <f t="shared" si="569"/>
        <v>42498.374606481477</v>
      </c>
      <c r="X3329" s="17" t="str">
        <f t="shared" si="570"/>
        <v>April</v>
      </c>
      <c r="Y3329" t="str">
        <f t="shared" si="571"/>
        <v>2016</v>
      </c>
    </row>
    <row r="3330" spans="1:25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572">E3330/D3330*100</f>
        <v>146.38888888888889</v>
      </c>
      <c r="P3330" s="8">
        <f t="shared" ref="P3330:P3393" si="573">E3330/L3330</f>
        <v>292.77777777777777</v>
      </c>
      <c r="Q3330" t="str">
        <f t="shared" ref="Q3330:Q3393" si="574">LEFT(N3330,T3330-1)</f>
        <v>theater</v>
      </c>
      <c r="R3330" t="str">
        <f t="shared" ref="R3330:R3393" si="575">RIGHT(N3330,U3330)</f>
        <v>plays</v>
      </c>
      <c r="S3330">
        <f t="shared" ref="S3330:S3393" si="576">LEN(N3330)</f>
        <v>13</v>
      </c>
      <c r="T3330">
        <f t="shared" ref="T3330:T3393" si="577">FIND("/",N3330)</f>
        <v>8</v>
      </c>
      <c r="U3330">
        <f t="shared" ref="U3330:U3393" si="578">S3330-T3330</f>
        <v>5</v>
      </c>
      <c r="V3330" s="12">
        <f t="shared" ref="V3330:V3393" si="579">(((J3330/60)/60)/24)+DATE(1970,1,1)</f>
        <v>41822.57503472222</v>
      </c>
      <c r="W3330" s="12">
        <f t="shared" ref="W3330:W3393" si="580">(((I3330/60)/60)/24)+DATE(1970,1,1)</f>
        <v>41825.041666666664</v>
      </c>
      <c r="X3330" s="17" t="str">
        <f t="shared" ref="X3330:X3393" si="581">TEXT(V3330,"mmmm")</f>
        <v>July</v>
      </c>
      <c r="Y3330" t="str">
        <f t="shared" ref="Y3330:Y3393" si="582">TEXT(V3330,"yyyy")</f>
        <v>2014</v>
      </c>
    </row>
    <row r="3331" spans="1:25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572"/>
        <v>116.8</v>
      </c>
      <c r="P3331" s="8">
        <f t="shared" si="573"/>
        <v>44.92307692307692</v>
      </c>
      <c r="Q3331" t="str">
        <f t="shared" si="574"/>
        <v>theater</v>
      </c>
      <c r="R3331" t="str">
        <f t="shared" si="575"/>
        <v>plays</v>
      </c>
      <c r="S3331">
        <f t="shared" si="576"/>
        <v>13</v>
      </c>
      <c r="T3331">
        <f t="shared" si="577"/>
        <v>8</v>
      </c>
      <c r="U3331">
        <f t="shared" si="578"/>
        <v>5</v>
      </c>
      <c r="V3331" s="12">
        <f t="shared" si="579"/>
        <v>41837.323009259257</v>
      </c>
      <c r="W3331" s="12">
        <f t="shared" si="580"/>
        <v>41847.958333333336</v>
      </c>
      <c r="X3331" s="17" t="str">
        <f t="shared" si="581"/>
        <v>July</v>
      </c>
      <c r="Y3331" t="str">
        <f t="shared" si="582"/>
        <v>2014</v>
      </c>
    </row>
    <row r="3332" spans="1:25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572"/>
        <v>106.26666666666667</v>
      </c>
      <c r="P3332" s="8">
        <f t="shared" si="573"/>
        <v>23.10144927536232</v>
      </c>
      <c r="Q3332" t="str">
        <f t="shared" si="574"/>
        <v>theater</v>
      </c>
      <c r="R3332" t="str">
        <f t="shared" si="575"/>
        <v>plays</v>
      </c>
      <c r="S3332">
        <f t="shared" si="576"/>
        <v>13</v>
      </c>
      <c r="T3332">
        <f t="shared" si="577"/>
        <v>8</v>
      </c>
      <c r="U3332">
        <f t="shared" si="578"/>
        <v>5</v>
      </c>
      <c r="V3332" s="12">
        <f t="shared" si="579"/>
        <v>42065.887361111112</v>
      </c>
      <c r="W3332" s="12">
        <f t="shared" si="580"/>
        <v>42095.845694444448</v>
      </c>
      <c r="X3332" s="17" t="str">
        <f t="shared" si="581"/>
        <v>March</v>
      </c>
      <c r="Y3332" t="str">
        <f t="shared" si="582"/>
        <v>2015</v>
      </c>
    </row>
    <row r="3333" spans="1:25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572"/>
        <v>104.52</v>
      </c>
      <c r="P3333" s="8">
        <f t="shared" si="573"/>
        <v>80.400000000000006</v>
      </c>
      <c r="Q3333" t="str">
        <f t="shared" si="574"/>
        <v>theater</v>
      </c>
      <c r="R3333" t="str">
        <f t="shared" si="575"/>
        <v>plays</v>
      </c>
      <c r="S3333">
        <f t="shared" si="576"/>
        <v>13</v>
      </c>
      <c r="T3333">
        <f t="shared" si="577"/>
        <v>8</v>
      </c>
      <c r="U3333">
        <f t="shared" si="578"/>
        <v>5</v>
      </c>
      <c r="V3333" s="12">
        <f t="shared" si="579"/>
        <v>42248.697754629626</v>
      </c>
      <c r="W3333" s="12">
        <f t="shared" si="580"/>
        <v>42283.697754629626</v>
      </c>
      <c r="X3333" s="17" t="str">
        <f t="shared" si="581"/>
        <v>September</v>
      </c>
      <c r="Y3333" t="str">
        <f t="shared" si="582"/>
        <v>2015</v>
      </c>
    </row>
    <row r="3334" spans="1:25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572"/>
        <v>100</v>
      </c>
      <c r="P3334" s="8">
        <f t="shared" si="573"/>
        <v>72.289156626506028</v>
      </c>
      <c r="Q3334" t="str">
        <f t="shared" si="574"/>
        <v>theater</v>
      </c>
      <c r="R3334" t="str">
        <f t="shared" si="575"/>
        <v>plays</v>
      </c>
      <c r="S3334">
        <f t="shared" si="576"/>
        <v>13</v>
      </c>
      <c r="T3334">
        <f t="shared" si="577"/>
        <v>8</v>
      </c>
      <c r="U3334">
        <f t="shared" si="578"/>
        <v>5</v>
      </c>
      <c r="V3334" s="12">
        <f t="shared" si="579"/>
        <v>41809.860300925924</v>
      </c>
      <c r="W3334" s="12">
        <f t="shared" si="580"/>
        <v>41839.860300925924</v>
      </c>
      <c r="X3334" s="17" t="str">
        <f t="shared" si="581"/>
        <v>June</v>
      </c>
      <c r="Y3334" t="str">
        <f t="shared" si="582"/>
        <v>2014</v>
      </c>
    </row>
    <row r="3335" spans="1:25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572"/>
        <v>104.57142857142858</v>
      </c>
      <c r="P3335" s="8">
        <f t="shared" si="573"/>
        <v>32.972972972972975</v>
      </c>
      <c r="Q3335" t="str">
        <f t="shared" si="574"/>
        <v>theater</v>
      </c>
      <c r="R3335" t="str">
        <f t="shared" si="575"/>
        <v>plays</v>
      </c>
      <c r="S3335">
        <f t="shared" si="576"/>
        <v>13</v>
      </c>
      <c r="T3335">
        <f t="shared" si="577"/>
        <v>8</v>
      </c>
      <c r="U3335">
        <f t="shared" si="578"/>
        <v>5</v>
      </c>
      <c r="V3335" s="12">
        <f t="shared" si="579"/>
        <v>42148.676851851851</v>
      </c>
      <c r="W3335" s="12">
        <f t="shared" si="580"/>
        <v>42170.676851851851</v>
      </c>
      <c r="X3335" s="17" t="str">
        <f t="shared" si="581"/>
        <v>May</v>
      </c>
      <c r="Y3335" t="str">
        <f t="shared" si="582"/>
        <v>2015</v>
      </c>
    </row>
    <row r="3336" spans="1:25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572"/>
        <v>138.62051149573753</v>
      </c>
      <c r="P3336" s="8">
        <f t="shared" si="573"/>
        <v>116.65217391304348</v>
      </c>
      <c r="Q3336" t="str">
        <f t="shared" si="574"/>
        <v>theater</v>
      </c>
      <c r="R3336" t="str">
        <f t="shared" si="575"/>
        <v>plays</v>
      </c>
      <c r="S3336">
        <f t="shared" si="576"/>
        <v>13</v>
      </c>
      <c r="T3336">
        <f t="shared" si="577"/>
        <v>8</v>
      </c>
      <c r="U3336">
        <f t="shared" si="578"/>
        <v>5</v>
      </c>
      <c r="V3336" s="12">
        <f t="shared" si="579"/>
        <v>42185.521087962959</v>
      </c>
      <c r="W3336" s="12">
        <f t="shared" si="580"/>
        <v>42215.521087962959</v>
      </c>
      <c r="X3336" s="17" t="str">
        <f t="shared" si="581"/>
        <v>June</v>
      </c>
      <c r="Y3336" t="str">
        <f t="shared" si="582"/>
        <v>2015</v>
      </c>
    </row>
    <row r="3337" spans="1:25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572"/>
        <v>100.32000000000001</v>
      </c>
      <c r="P3337" s="8">
        <f t="shared" si="573"/>
        <v>79.61904761904762</v>
      </c>
      <c r="Q3337" t="str">
        <f t="shared" si="574"/>
        <v>theater</v>
      </c>
      <c r="R3337" t="str">
        <f t="shared" si="575"/>
        <v>plays</v>
      </c>
      <c r="S3337">
        <f t="shared" si="576"/>
        <v>13</v>
      </c>
      <c r="T3337">
        <f t="shared" si="577"/>
        <v>8</v>
      </c>
      <c r="U3337">
        <f t="shared" si="578"/>
        <v>5</v>
      </c>
      <c r="V3337" s="12">
        <f t="shared" si="579"/>
        <v>41827.674143518518</v>
      </c>
      <c r="W3337" s="12">
        <f t="shared" si="580"/>
        <v>41854.958333333336</v>
      </c>
      <c r="X3337" s="17" t="str">
        <f t="shared" si="581"/>
        <v>July</v>
      </c>
      <c r="Y3337" t="str">
        <f t="shared" si="582"/>
        <v>2014</v>
      </c>
    </row>
    <row r="3338" spans="1:25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572"/>
        <v>100</v>
      </c>
      <c r="P3338" s="8">
        <f t="shared" si="573"/>
        <v>27.777777777777779</v>
      </c>
      <c r="Q3338" t="str">
        <f t="shared" si="574"/>
        <v>theater</v>
      </c>
      <c r="R3338" t="str">
        <f t="shared" si="575"/>
        <v>plays</v>
      </c>
      <c r="S3338">
        <f t="shared" si="576"/>
        <v>13</v>
      </c>
      <c r="T3338">
        <f t="shared" si="577"/>
        <v>8</v>
      </c>
      <c r="U3338">
        <f t="shared" si="578"/>
        <v>5</v>
      </c>
      <c r="V3338" s="12">
        <f t="shared" si="579"/>
        <v>42437.398680555561</v>
      </c>
      <c r="W3338" s="12">
        <f t="shared" si="580"/>
        <v>42465.35701388889</v>
      </c>
      <c r="X3338" s="17" t="str">
        <f t="shared" si="581"/>
        <v>March</v>
      </c>
      <c r="Y3338" t="str">
        <f t="shared" si="582"/>
        <v>2016</v>
      </c>
    </row>
    <row r="3339" spans="1:25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572"/>
        <v>110.2</v>
      </c>
      <c r="P3339" s="8">
        <f t="shared" si="573"/>
        <v>81.029411764705884</v>
      </c>
      <c r="Q3339" t="str">
        <f t="shared" si="574"/>
        <v>theater</v>
      </c>
      <c r="R3339" t="str">
        <f t="shared" si="575"/>
        <v>plays</v>
      </c>
      <c r="S3339">
        <f t="shared" si="576"/>
        <v>13</v>
      </c>
      <c r="T3339">
        <f t="shared" si="577"/>
        <v>8</v>
      </c>
      <c r="U3339">
        <f t="shared" si="578"/>
        <v>5</v>
      </c>
      <c r="V3339" s="12">
        <f t="shared" si="579"/>
        <v>41901.282025462962</v>
      </c>
      <c r="W3339" s="12">
        <f t="shared" si="580"/>
        <v>41922.875</v>
      </c>
      <c r="X3339" s="17" t="str">
        <f t="shared" si="581"/>
        <v>September</v>
      </c>
      <c r="Y3339" t="str">
        <f t="shared" si="582"/>
        <v>2014</v>
      </c>
    </row>
    <row r="3340" spans="1:25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572"/>
        <v>102.18</v>
      </c>
      <c r="P3340" s="8">
        <f t="shared" si="573"/>
        <v>136.84821428571428</v>
      </c>
      <c r="Q3340" t="str">
        <f t="shared" si="574"/>
        <v>theater</v>
      </c>
      <c r="R3340" t="str">
        <f t="shared" si="575"/>
        <v>plays</v>
      </c>
      <c r="S3340">
        <f t="shared" si="576"/>
        <v>13</v>
      </c>
      <c r="T3340">
        <f t="shared" si="577"/>
        <v>8</v>
      </c>
      <c r="U3340">
        <f t="shared" si="578"/>
        <v>5</v>
      </c>
      <c r="V3340" s="12">
        <f t="shared" si="579"/>
        <v>42769.574999999997</v>
      </c>
      <c r="W3340" s="12">
        <f t="shared" si="580"/>
        <v>42790.574999999997</v>
      </c>
      <c r="X3340" s="17" t="str">
        <f t="shared" si="581"/>
        <v>February</v>
      </c>
      <c r="Y3340" t="str">
        <f t="shared" si="582"/>
        <v>2017</v>
      </c>
    </row>
    <row r="3341" spans="1:25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572"/>
        <v>104.35000000000001</v>
      </c>
      <c r="P3341" s="8">
        <f t="shared" si="573"/>
        <v>177.61702127659575</v>
      </c>
      <c r="Q3341" t="str">
        <f t="shared" si="574"/>
        <v>theater</v>
      </c>
      <c r="R3341" t="str">
        <f t="shared" si="575"/>
        <v>plays</v>
      </c>
      <c r="S3341">
        <f t="shared" si="576"/>
        <v>13</v>
      </c>
      <c r="T3341">
        <f t="shared" si="577"/>
        <v>8</v>
      </c>
      <c r="U3341">
        <f t="shared" si="578"/>
        <v>5</v>
      </c>
      <c r="V3341" s="12">
        <f t="shared" si="579"/>
        <v>42549.665717592594</v>
      </c>
      <c r="W3341" s="12">
        <f t="shared" si="580"/>
        <v>42579.665717592594</v>
      </c>
      <c r="X3341" s="17" t="str">
        <f t="shared" si="581"/>
        <v>June</v>
      </c>
      <c r="Y3341" t="str">
        <f t="shared" si="582"/>
        <v>2016</v>
      </c>
    </row>
    <row r="3342" spans="1:25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572"/>
        <v>138.16666666666666</v>
      </c>
      <c r="P3342" s="8">
        <f t="shared" si="573"/>
        <v>109.07894736842105</v>
      </c>
      <c r="Q3342" t="str">
        <f t="shared" si="574"/>
        <v>theater</v>
      </c>
      <c r="R3342" t="str">
        <f t="shared" si="575"/>
        <v>plays</v>
      </c>
      <c r="S3342">
        <f t="shared" si="576"/>
        <v>13</v>
      </c>
      <c r="T3342">
        <f t="shared" si="577"/>
        <v>8</v>
      </c>
      <c r="U3342">
        <f t="shared" si="578"/>
        <v>5</v>
      </c>
      <c r="V3342" s="12">
        <f t="shared" si="579"/>
        <v>42685.974004629628</v>
      </c>
      <c r="W3342" s="12">
        <f t="shared" si="580"/>
        <v>42710.974004629628</v>
      </c>
      <c r="X3342" s="17" t="str">
        <f t="shared" si="581"/>
        <v>November</v>
      </c>
      <c r="Y3342" t="str">
        <f t="shared" si="582"/>
        <v>2016</v>
      </c>
    </row>
    <row r="3343" spans="1:25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572"/>
        <v>100</v>
      </c>
      <c r="P3343" s="8">
        <f t="shared" si="573"/>
        <v>119.64285714285714</v>
      </c>
      <c r="Q3343" t="str">
        <f t="shared" si="574"/>
        <v>theater</v>
      </c>
      <c r="R3343" t="str">
        <f t="shared" si="575"/>
        <v>plays</v>
      </c>
      <c r="S3343">
        <f t="shared" si="576"/>
        <v>13</v>
      </c>
      <c r="T3343">
        <f t="shared" si="577"/>
        <v>8</v>
      </c>
      <c r="U3343">
        <f t="shared" si="578"/>
        <v>5</v>
      </c>
      <c r="V3343" s="12">
        <f t="shared" si="579"/>
        <v>42510.798854166671</v>
      </c>
      <c r="W3343" s="12">
        <f t="shared" si="580"/>
        <v>42533.708333333328</v>
      </c>
      <c r="X3343" s="17" t="str">
        <f t="shared" si="581"/>
        <v>May</v>
      </c>
      <c r="Y3343" t="str">
        <f t="shared" si="582"/>
        <v>2016</v>
      </c>
    </row>
    <row r="3344" spans="1:25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572"/>
        <v>101.66666666666666</v>
      </c>
      <c r="P3344" s="8">
        <f t="shared" si="573"/>
        <v>78.205128205128204</v>
      </c>
      <c r="Q3344" t="str">
        <f t="shared" si="574"/>
        <v>theater</v>
      </c>
      <c r="R3344" t="str">
        <f t="shared" si="575"/>
        <v>plays</v>
      </c>
      <c r="S3344">
        <f t="shared" si="576"/>
        <v>13</v>
      </c>
      <c r="T3344">
        <f t="shared" si="577"/>
        <v>8</v>
      </c>
      <c r="U3344">
        <f t="shared" si="578"/>
        <v>5</v>
      </c>
      <c r="V3344" s="12">
        <f t="shared" si="579"/>
        <v>42062.296412037031</v>
      </c>
      <c r="W3344" s="12">
        <f t="shared" si="580"/>
        <v>42095.207638888889</v>
      </c>
      <c r="X3344" s="17" t="str">
        <f t="shared" si="581"/>
        <v>February</v>
      </c>
      <c r="Y3344" t="str">
        <f t="shared" si="582"/>
        <v>2015</v>
      </c>
    </row>
    <row r="3345" spans="1:25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572"/>
        <v>171.42857142857142</v>
      </c>
      <c r="P3345" s="8">
        <f t="shared" si="573"/>
        <v>52.173913043478258</v>
      </c>
      <c r="Q3345" t="str">
        <f t="shared" si="574"/>
        <v>theater</v>
      </c>
      <c r="R3345" t="str">
        <f t="shared" si="575"/>
        <v>plays</v>
      </c>
      <c r="S3345">
        <f t="shared" si="576"/>
        <v>13</v>
      </c>
      <c r="T3345">
        <f t="shared" si="577"/>
        <v>8</v>
      </c>
      <c r="U3345">
        <f t="shared" si="578"/>
        <v>5</v>
      </c>
      <c r="V3345" s="12">
        <f t="shared" si="579"/>
        <v>42452.916481481487</v>
      </c>
      <c r="W3345" s="12">
        <f t="shared" si="580"/>
        <v>42473.554166666669</v>
      </c>
      <c r="X3345" s="17" t="str">
        <f t="shared" si="581"/>
        <v>March</v>
      </c>
      <c r="Y3345" t="str">
        <f t="shared" si="582"/>
        <v>2016</v>
      </c>
    </row>
    <row r="3346" spans="1:25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572"/>
        <v>101.44444444444444</v>
      </c>
      <c r="P3346" s="8">
        <f t="shared" si="573"/>
        <v>114.125</v>
      </c>
      <c r="Q3346" t="str">
        <f t="shared" si="574"/>
        <v>theater</v>
      </c>
      <c r="R3346" t="str">
        <f t="shared" si="575"/>
        <v>plays</v>
      </c>
      <c r="S3346">
        <f t="shared" si="576"/>
        <v>13</v>
      </c>
      <c r="T3346">
        <f t="shared" si="577"/>
        <v>8</v>
      </c>
      <c r="U3346">
        <f t="shared" si="578"/>
        <v>5</v>
      </c>
      <c r="V3346" s="12">
        <f t="shared" si="579"/>
        <v>41851.200150462959</v>
      </c>
      <c r="W3346" s="12">
        <f t="shared" si="580"/>
        <v>41881.200150462959</v>
      </c>
      <c r="X3346" s="17" t="str">
        <f t="shared" si="581"/>
        <v>July</v>
      </c>
      <c r="Y3346" t="str">
        <f t="shared" si="582"/>
        <v>2014</v>
      </c>
    </row>
    <row r="3347" spans="1:25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572"/>
        <v>130</v>
      </c>
      <c r="P3347" s="8">
        <f t="shared" si="573"/>
        <v>50</v>
      </c>
      <c r="Q3347" t="str">
        <f t="shared" si="574"/>
        <v>theater</v>
      </c>
      <c r="R3347" t="str">
        <f t="shared" si="575"/>
        <v>plays</v>
      </c>
      <c r="S3347">
        <f t="shared" si="576"/>
        <v>13</v>
      </c>
      <c r="T3347">
        <f t="shared" si="577"/>
        <v>8</v>
      </c>
      <c r="U3347">
        <f t="shared" si="578"/>
        <v>5</v>
      </c>
      <c r="V3347" s="12">
        <f t="shared" si="579"/>
        <v>42053.106111111112</v>
      </c>
      <c r="W3347" s="12">
        <f t="shared" si="580"/>
        <v>42112.025694444441</v>
      </c>
      <c r="X3347" s="17" t="str">
        <f t="shared" si="581"/>
        <v>February</v>
      </c>
      <c r="Y3347" t="str">
        <f t="shared" si="582"/>
        <v>2015</v>
      </c>
    </row>
    <row r="3348" spans="1:25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572"/>
        <v>110.00000000000001</v>
      </c>
      <c r="P3348" s="8">
        <f t="shared" si="573"/>
        <v>91.666666666666671</v>
      </c>
      <c r="Q3348" t="str">
        <f t="shared" si="574"/>
        <v>theater</v>
      </c>
      <c r="R3348" t="str">
        <f t="shared" si="575"/>
        <v>plays</v>
      </c>
      <c r="S3348">
        <f t="shared" si="576"/>
        <v>13</v>
      </c>
      <c r="T3348">
        <f t="shared" si="577"/>
        <v>8</v>
      </c>
      <c r="U3348">
        <f t="shared" si="578"/>
        <v>5</v>
      </c>
      <c r="V3348" s="12">
        <f t="shared" si="579"/>
        <v>42054.024421296301</v>
      </c>
      <c r="W3348" s="12">
        <f t="shared" si="580"/>
        <v>42061.024421296301</v>
      </c>
      <c r="X3348" s="17" t="str">
        <f t="shared" si="581"/>
        <v>February</v>
      </c>
      <c r="Y3348" t="str">
        <f t="shared" si="582"/>
        <v>2015</v>
      </c>
    </row>
    <row r="3349" spans="1:25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572"/>
        <v>119.44999999999999</v>
      </c>
      <c r="P3349" s="8">
        <f t="shared" si="573"/>
        <v>108.59090909090909</v>
      </c>
      <c r="Q3349" t="str">
        <f t="shared" si="574"/>
        <v>theater</v>
      </c>
      <c r="R3349" t="str">
        <f t="shared" si="575"/>
        <v>plays</v>
      </c>
      <c r="S3349">
        <f t="shared" si="576"/>
        <v>13</v>
      </c>
      <c r="T3349">
        <f t="shared" si="577"/>
        <v>8</v>
      </c>
      <c r="U3349">
        <f t="shared" si="578"/>
        <v>5</v>
      </c>
      <c r="V3349" s="12">
        <f t="shared" si="579"/>
        <v>42484.551550925928</v>
      </c>
      <c r="W3349" s="12">
        <f t="shared" si="580"/>
        <v>42498.875</v>
      </c>
      <c r="X3349" s="17" t="str">
        <f t="shared" si="581"/>
        <v>April</v>
      </c>
      <c r="Y3349" t="str">
        <f t="shared" si="582"/>
        <v>2016</v>
      </c>
    </row>
    <row r="3350" spans="1:25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572"/>
        <v>100.2909090909091</v>
      </c>
      <c r="P3350" s="8">
        <f t="shared" si="573"/>
        <v>69.822784810126578</v>
      </c>
      <c r="Q3350" t="str">
        <f t="shared" si="574"/>
        <v>theater</v>
      </c>
      <c r="R3350" t="str">
        <f t="shared" si="575"/>
        <v>plays</v>
      </c>
      <c r="S3350">
        <f t="shared" si="576"/>
        <v>13</v>
      </c>
      <c r="T3350">
        <f t="shared" si="577"/>
        <v>8</v>
      </c>
      <c r="U3350">
        <f t="shared" si="578"/>
        <v>5</v>
      </c>
      <c r="V3350" s="12">
        <f t="shared" si="579"/>
        <v>42466.558796296296</v>
      </c>
      <c r="W3350" s="12">
        <f t="shared" si="580"/>
        <v>42490.165972222225</v>
      </c>
      <c r="X3350" s="17" t="str">
        <f t="shared" si="581"/>
        <v>April</v>
      </c>
      <c r="Y3350" t="str">
        <f t="shared" si="582"/>
        <v>2016</v>
      </c>
    </row>
    <row r="3351" spans="1:25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572"/>
        <v>153.4</v>
      </c>
      <c r="P3351" s="8">
        <f t="shared" si="573"/>
        <v>109.57142857142857</v>
      </c>
      <c r="Q3351" t="str">
        <f t="shared" si="574"/>
        <v>theater</v>
      </c>
      <c r="R3351" t="str">
        <f t="shared" si="575"/>
        <v>plays</v>
      </c>
      <c r="S3351">
        <f t="shared" si="576"/>
        <v>13</v>
      </c>
      <c r="T3351">
        <f t="shared" si="577"/>
        <v>8</v>
      </c>
      <c r="U3351">
        <f t="shared" si="578"/>
        <v>5</v>
      </c>
      <c r="V3351" s="12">
        <f t="shared" si="579"/>
        <v>42513.110787037032</v>
      </c>
      <c r="W3351" s="12">
        <f t="shared" si="580"/>
        <v>42534.708333333328</v>
      </c>
      <c r="X3351" s="17" t="str">
        <f t="shared" si="581"/>
        <v>May</v>
      </c>
      <c r="Y3351" t="str">
        <f t="shared" si="582"/>
        <v>2016</v>
      </c>
    </row>
    <row r="3352" spans="1:25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572"/>
        <v>104.42857142857143</v>
      </c>
      <c r="P3352" s="8">
        <f t="shared" si="573"/>
        <v>71.666666666666671</v>
      </c>
      <c r="Q3352" t="str">
        <f t="shared" si="574"/>
        <v>theater</v>
      </c>
      <c r="R3352" t="str">
        <f t="shared" si="575"/>
        <v>plays</v>
      </c>
      <c r="S3352">
        <f t="shared" si="576"/>
        <v>13</v>
      </c>
      <c r="T3352">
        <f t="shared" si="577"/>
        <v>8</v>
      </c>
      <c r="U3352">
        <f t="shared" si="578"/>
        <v>5</v>
      </c>
      <c r="V3352" s="12">
        <f t="shared" si="579"/>
        <v>42302.701516203699</v>
      </c>
      <c r="W3352" s="12">
        <f t="shared" si="580"/>
        <v>42337.958333333328</v>
      </c>
      <c r="X3352" s="17" t="str">
        <f t="shared" si="581"/>
        <v>October</v>
      </c>
      <c r="Y3352" t="str">
        <f t="shared" si="582"/>
        <v>2015</v>
      </c>
    </row>
    <row r="3353" spans="1:25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572"/>
        <v>101.1</v>
      </c>
      <c r="P3353" s="8">
        <f t="shared" si="573"/>
        <v>93.611111111111114</v>
      </c>
      <c r="Q3353" t="str">
        <f t="shared" si="574"/>
        <v>theater</v>
      </c>
      <c r="R3353" t="str">
        <f t="shared" si="575"/>
        <v>plays</v>
      </c>
      <c r="S3353">
        <f t="shared" si="576"/>
        <v>13</v>
      </c>
      <c r="T3353">
        <f t="shared" si="577"/>
        <v>8</v>
      </c>
      <c r="U3353">
        <f t="shared" si="578"/>
        <v>5</v>
      </c>
      <c r="V3353" s="12">
        <f t="shared" si="579"/>
        <v>41806.395428240743</v>
      </c>
      <c r="W3353" s="12">
        <f t="shared" si="580"/>
        <v>41843.458333333336</v>
      </c>
      <c r="X3353" s="17" t="str">
        <f t="shared" si="581"/>
        <v>June</v>
      </c>
      <c r="Y3353" t="str">
        <f t="shared" si="582"/>
        <v>2014</v>
      </c>
    </row>
    <row r="3354" spans="1:25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572"/>
        <v>107.52</v>
      </c>
      <c r="P3354" s="8">
        <f t="shared" si="573"/>
        <v>76.8</v>
      </c>
      <c r="Q3354" t="str">
        <f t="shared" si="574"/>
        <v>theater</v>
      </c>
      <c r="R3354" t="str">
        <f t="shared" si="575"/>
        <v>plays</v>
      </c>
      <c r="S3354">
        <f t="shared" si="576"/>
        <v>13</v>
      </c>
      <c r="T3354">
        <f t="shared" si="577"/>
        <v>8</v>
      </c>
      <c r="U3354">
        <f t="shared" si="578"/>
        <v>5</v>
      </c>
      <c r="V3354" s="12">
        <f t="shared" si="579"/>
        <v>42495.992800925931</v>
      </c>
      <c r="W3354" s="12">
        <f t="shared" si="580"/>
        <v>42552.958333333328</v>
      </c>
      <c r="X3354" s="17" t="str">
        <f t="shared" si="581"/>
        <v>May</v>
      </c>
      <c r="Y3354" t="str">
        <f t="shared" si="582"/>
        <v>2016</v>
      </c>
    </row>
    <row r="3355" spans="1:25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572"/>
        <v>315</v>
      </c>
      <c r="P3355" s="8">
        <f t="shared" si="573"/>
        <v>35.795454545454547</v>
      </c>
      <c r="Q3355" t="str">
        <f t="shared" si="574"/>
        <v>theater</v>
      </c>
      <c r="R3355" t="str">
        <f t="shared" si="575"/>
        <v>plays</v>
      </c>
      <c r="S3355">
        <f t="shared" si="576"/>
        <v>13</v>
      </c>
      <c r="T3355">
        <f t="shared" si="577"/>
        <v>8</v>
      </c>
      <c r="U3355">
        <f t="shared" si="578"/>
        <v>5</v>
      </c>
      <c r="V3355" s="12">
        <f t="shared" si="579"/>
        <v>42479.432291666672</v>
      </c>
      <c r="W3355" s="12">
        <f t="shared" si="580"/>
        <v>42492.958333333328</v>
      </c>
      <c r="X3355" s="17" t="str">
        <f t="shared" si="581"/>
        <v>April</v>
      </c>
      <c r="Y3355" t="str">
        <f t="shared" si="582"/>
        <v>2016</v>
      </c>
    </row>
    <row r="3356" spans="1:25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572"/>
        <v>101.93333333333334</v>
      </c>
      <c r="P3356" s="8">
        <f t="shared" si="573"/>
        <v>55.6</v>
      </c>
      <c r="Q3356" t="str">
        <f t="shared" si="574"/>
        <v>theater</v>
      </c>
      <c r="R3356" t="str">
        <f t="shared" si="575"/>
        <v>plays</v>
      </c>
      <c r="S3356">
        <f t="shared" si="576"/>
        <v>13</v>
      </c>
      <c r="T3356">
        <f t="shared" si="577"/>
        <v>8</v>
      </c>
      <c r="U3356">
        <f t="shared" si="578"/>
        <v>5</v>
      </c>
      <c r="V3356" s="12">
        <f t="shared" si="579"/>
        <v>42270.7269212963</v>
      </c>
      <c r="W3356" s="12">
        <f t="shared" si="580"/>
        <v>42306.167361111111</v>
      </c>
      <c r="X3356" s="17" t="str">
        <f t="shared" si="581"/>
        <v>September</v>
      </c>
      <c r="Y3356" t="str">
        <f t="shared" si="582"/>
        <v>2015</v>
      </c>
    </row>
    <row r="3357" spans="1:25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572"/>
        <v>126.28571428571429</v>
      </c>
      <c r="P3357" s="8">
        <f t="shared" si="573"/>
        <v>147.33333333333334</v>
      </c>
      <c r="Q3357" t="str">
        <f t="shared" si="574"/>
        <v>theater</v>
      </c>
      <c r="R3357" t="str">
        <f t="shared" si="575"/>
        <v>plays</v>
      </c>
      <c r="S3357">
        <f t="shared" si="576"/>
        <v>13</v>
      </c>
      <c r="T3357">
        <f t="shared" si="577"/>
        <v>8</v>
      </c>
      <c r="U3357">
        <f t="shared" si="578"/>
        <v>5</v>
      </c>
      <c r="V3357" s="12">
        <f t="shared" si="579"/>
        <v>42489.619525462964</v>
      </c>
      <c r="W3357" s="12">
        <f t="shared" si="580"/>
        <v>42500.470138888893</v>
      </c>
      <c r="X3357" s="17" t="str">
        <f t="shared" si="581"/>
        <v>April</v>
      </c>
      <c r="Y3357" t="str">
        <f t="shared" si="582"/>
        <v>2016</v>
      </c>
    </row>
    <row r="3358" spans="1:25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572"/>
        <v>101.4</v>
      </c>
      <c r="P3358" s="8">
        <f t="shared" si="573"/>
        <v>56.333333333333336</v>
      </c>
      <c r="Q3358" t="str">
        <f t="shared" si="574"/>
        <v>theater</v>
      </c>
      <c r="R3358" t="str">
        <f t="shared" si="575"/>
        <v>plays</v>
      </c>
      <c r="S3358">
        <f t="shared" si="576"/>
        <v>13</v>
      </c>
      <c r="T3358">
        <f t="shared" si="577"/>
        <v>8</v>
      </c>
      <c r="U3358">
        <f t="shared" si="578"/>
        <v>5</v>
      </c>
      <c r="V3358" s="12">
        <f t="shared" si="579"/>
        <v>42536.815648148149</v>
      </c>
      <c r="W3358" s="12">
        <f t="shared" si="580"/>
        <v>42566.815648148149</v>
      </c>
      <c r="X3358" s="17" t="str">
        <f t="shared" si="581"/>
        <v>June</v>
      </c>
      <c r="Y3358" t="str">
        <f t="shared" si="582"/>
        <v>2016</v>
      </c>
    </row>
    <row r="3359" spans="1:25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572"/>
        <v>101</v>
      </c>
      <c r="P3359" s="8">
        <f t="shared" si="573"/>
        <v>96.19047619047619</v>
      </c>
      <c r="Q3359" t="str">
        <f t="shared" si="574"/>
        <v>theater</v>
      </c>
      <c r="R3359" t="str">
        <f t="shared" si="575"/>
        <v>plays</v>
      </c>
      <c r="S3359">
        <f t="shared" si="576"/>
        <v>13</v>
      </c>
      <c r="T3359">
        <f t="shared" si="577"/>
        <v>8</v>
      </c>
      <c r="U3359">
        <f t="shared" si="578"/>
        <v>5</v>
      </c>
      <c r="V3359" s="12">
        <f t="shared" si="579"/>
        <v>41822.417939814812</v>
      </c>
      <c r="W3359" s="12">
        <f t="shared" si="580"/>
        <v>41852.417939814812</v>
      </c>
      <c r="X3359" s="17" t="str">
        <f t="shared" si="581"/>
        <v>July</v>
      </c>
      <c r="Y3359" t="str">
        <f t="shared" si="582"/>
        <v>2014</v>
      </c>
    </row>
    <row r="3360" spans="1:25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572"/>
        <v>102.99000000000001</v>
      </c>
      <c r="P3360" s="8">
        <f t="shared" si="573"/>
        <v>63.574074074074076</v>
      </c>
      <c r="Q3360" t="str">
        <f t="shared" si="574"/>
        <v>theater</v>
      </c>
      <c r="R3360" t="str">
        <f t="shared" si="575"/>
        <v>plays</v>
      </c>
      <c r="S3360">
        <f t="shared" si="576"/>
        <v>13</v>
      </c>
      <c r="T3360">
        <f t="shared" si="577"/>
        <v>8</v>
      </c>
      <c r="U3360">
        <f t="shared" si="578"/>
        <v>5</v>
      </c>
      <c r="V3360" s="12">
        <f t="shared" si="579"/>
        <v>41932.311099537037</v>
      </c>
      <c r="W3360" s="12">
        <f t="shared" si="580"/>
        <v>41962.352766203709</v>
      </c>
      <c r="X3360" s="17" t="str">
        <f t="shared" si="581"/>
        <v>October</v>
      </c>
      <c r="Y3360" t="str">
        <f t="shared" si="582"/>
        <v>2014</v>
      </c>
    </row>
    <row r="3361" spans="1:25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572"/>
        <v>106.25</v>
      </c>
      <c r="P3361" s="8">
        <f t="shared" si="573"/>
        <v>184.78260869565219</v>
      </c>
      <c r="Q3361" t="str">
        <f t="shared" si="574"/>
        <v>theater</v>
      </c>
      <c r="R3361" t="str">
        <f t="shared" si="575"/>
        <v>plays</v>
      </c>
      <c r="S3361">
        <f t="shared" si="576"/>
        <v>13</v>
      </c>
      <c r="T3361">
        <f t="shared" si="577"/>
        <v>8</v>
      </c>
      <c r="U3361">
        <f t="shared" si="578"/>
        <v>5</v>
      </c>
      <c r="V3361" s="12">
        <f t="shared" si="579"/>
        <v>42746.057106481487</v>
      </c>
      <c r="W3361" s="12">
        <f t="shared" si="580"/>
        <v>42791.057106481487</v>
      </c>
      <c r="X3361" s="17" t="str">
        <f t="shared" si="581"/>
        <v>January</v>
      </c>
      <c r="Y3361" t="str">
        <f t="shared" si="582"/>
        <v>2017</v>
      </c>
    </row>
    <row r="3362" spans="1:25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572"/>
        <v>101.37777777777779</v>
      </c>
      <c r="P3362" s="8">
        <f t="shared" si="573"/>
        <v>126.72222222222223</v>
      </c>
      <c r="Q3362" t="str">
        <f t="shared" si="574"/>
        <v>theater</v>
      </c>
      <c r="R3362" t="str">
        <f t="shared" si="575"/>
        <v>plays</v>
      </c>
      <c r="S3362">
        <f t="shared" si="576"/>
        <v>13</v>
      </c>
      <c r="T3362">
        <f t="shared" si="577"/>
        <v>8</v>
      </c>
      <c r="U3362">
        <f t="shared" si="578"/>
        <v>5</v>
      </c>
      <c r="V3362" s="12">
        <f t="shared" si="579"/>
        <v>42697.082673611112</v>
      </c>
      <c r="W3362" s="12">
        <f t="shared" si="580"/>
        <v>42718.665972222225</v>
      </c>
      <c r="X3362" s="17" t="str">
        <f t="shared" si="581"/>
        <v>November</v>
      </c>
      <c r="Y3362" t="str">
        <f t="shared" si="582"/>
        <v>2016</v>
      </c>
    </row>
    <row r="3363" spans="1:25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572"/>
        <v>113.46000000000001</v>
      </c>
      <c r="P3363" s="8">
        <f t="shared" si="573"/>
        <v>83.42647058823529</v>
      </c>
      <c r="Q3363" t="str">
        <f t="shared" si="574"/>
        <v>theater</v>
      </c>
      <c r="R3363" t="str">
        <f t="shared" si="575"/>
        <v>plays</v>
      </c>
      <c r="S3363">
        <f t="shared" si="576"/>
        <v>13</v>
      </c>
      <c r="T3363">
        <f t="shared" si="577"/>
        <v>8</v>
      </c>
      <c r="U3363">
        <f t="shared" si="578"/>
        <v>5</v>
      </c>
      <c r="V3363" s="12">
        <f t="shared" si="579"/>
        <v>41866.025347222225</v>
      </c>
      <c r="W3363" s="12">
        <f t="shared" si="580"/>
        <v>41883.665972222225</v>
      </c>
      <c r="X3363" s="17" t="str">
        <f t="shared" si="581"/>
        <v>August</v>
      </c>
      <c r="Y3363" t="str">
        <f t="shared" si="582"/>
        <v>2014</v>
      </c>
    </row>
    <row r="3364" spans="1:25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572"/>
        <v>218.00000000000003</v>
      </c>
      <c r="P3364" s="8">
        <f t="shared" si="573"/>
        <v>54.5</v>
      </c>
      <c r="Q3364" t="str">
        <f t="shared" si="574"/>
        <v>theater</v>
      </c>
      <c r="R3364" t="str">
        <f t="shared" si="575"/>
        <v>plays</v>
      </c>
      <c r="S3364">
        <f t="shared" si="576"/>
        <v>13</v>
      </c>
      <c r="T3364">
        <f t="shared" si="577"/>
        <v>8</v>
      </c>
      <c r="U3364">
        <f t="shared" si="578"/>
        <v>5</v>
      </c>
      <c r="V3364" s="12">
        <f t="shared" si="579"/>
        <v>42056.091631944444</v>
      </c>
      <c r="W3364" s="12">
        <f t="shared" si="580"/>
        <v>42070.204861111109</v>
      </c>
      <c r="X3364" s="17" t="str">
        <f t="shared" si="581"/>
        <v>February</v>
      </c>
      <c r="Y3364" t="str">
        <f t="shared" si="582"/>
        <v>2015</v>
      </c>
    </row>
    <row r="3365" spans="1:25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572"/>
        <v>101.41935483870968</v>
      </c>
      <c r="P3365" s="8">
        <f t="shared" si="573"/>
        <v>302.30769230769232</v>
      </c>
      <c r="Q3365" t="str">
        <f t="shared" si="574"/>
        <v>theater</v>
      </c>
      <c r="R3365" t="str">
        <f t="shared" si="575"/>
        <v>plays</v>
      </c>
      <c r="S3365">
        <f t="shared" si="576"/>
        <v>13</v>
      </c>
      <c r="T3365">
        <f t="shared" si="577"/>
        <v>8</v>
      </c>
      <c r="U3365">
        <f t="shared" si="578"/>
        <v>5</v>
      </c>
      <c r="V3365" s="12">
        <f t="shared" si="579"/>
        <v>41851.771354166667</v>
      </c>
      <c r="W3365" s="12">
        <f t="shared" si="580"/>
        <v>41870.666666666664</v>
      </c>
      <c r="X3365" s="17" t="str">
        <f t="shared" si="581"/>
        <v>July</v>
      </c>
      <c r="Y3365" t="str">
        <f t="shared" si="582"/>
        <v>2014</v>
      </c>
    </row>
    <row r="3366" spans="1:25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572"/>
        <v>105.93333333333332</v>
      </c>
      <c r="P3366" s="8">
        <f t="shared" si="573"/>
        <v>44.138888888888886</v>
      </c>
      <c r="Q3366" t="str">
        <f t="shared" si="574"/>
        <v>theater</v>
      </c>
      <c r="R3366" t="str">
        <f t="shared" si="575"/>
        <v>plays</v>
      </c>
      <c r="S3366">
        <f t="shared" si="576"/>
        <v>13</v>
      </c>
      <c r="T3366">
        <f t="shared" si="577"/>
        <v>8</v>
      </c>
      <c r="U3366">
        <f t="shared" si="578"/>
        <v>5</v>
      </c>
      <c r="V3366" s="12">
        <f t="shared" si="579"/>
        <v>42422.977418981478</v>
      </c>
      <c r="W3366" s="12">
        <f t="shared" si="580"/>
        <v>42444.875</v>
      </c>
      <c r="X3366" s="17" t="str">
        <f t="shared" si="581"/>
        <v>February</v>
      </c>
      <c r="Y3366" t="str">
        <f t="shared" si="582"/>
        <v>2016</v>
      </c>
    </row>
    <row r="3367" spans="1:25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572"/>
        <v>104</v>
      </c>
      <c r="P3367" s="8">
        <f t="shared" si="573"/>
        <v>866.66666666666663</v>
      </c>
      <c r="Q3367" t="str">
        <f t="shared" si="574"/>
        <v>theater</v>
      </c>
      <c r="R3367" t="str">
        <f t="shared" si="575"/>
        <v>plays</v>
      </c>
      <c r="S3367">
        <f t="shared" si="576"/>
        <v>13</v>
      </c>
      <c r="T3367">
        <f t="shared" si="577"/>
        <v>8</v>
      </c>
      <c r="U3367">
        <f t="shared" si="578"/>
        <v>5</v>
      </c>
      <c r="V3367" s="12">
        <f t="shared" si="579"/>
        <v>42321.101759259262</v>
      </c>
      <c r="W3367" s="12">
        <f t="shared" si="580"/>
        <v>42351.101759259262</v>
      </c>
      <c r="X3367" s="17" t="str">
        <f t="shared" si="581"/>
        <v>November</v>
      </c>
      <c r="Y3367" t="str">
        <f t="shared" si="582"/>
        <v>2015</v>
      </c>
    </row>
    <row r="3368" spans="1:25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572"/>
        <v>221</v>
      </c>
      <c r="P3368" s="8">
        <f t="shared" si="573"/>
        <v>61.388888888888886</v>
      </c>
      <c r="Q3368" t="str">
        <f t="shared" si="574"/>
        <v>theater</v>
      </c>
      <c r="R3368" t="str">
        <f t="shared" si="575"/>
        <v>plays</v>
      </c>
      <c r="S3368">
        <f t="shared" si="576"/>
        <v>13</v>
      </c>
      <c r="T3368">
        <f t="shared" si="577"/>
        <v>8</v>
      </c>
      <c r="U3368">
        <f t="shared" si="578"/>
        <v>5</v>
      </c>
      <c r="V3368" s="12">
        <f t="shared" si="579"/>
        <v>42107.067557870367</v>
      </c>
      <c r="W3368" s="12">
        <f t="shared" si="580"/>
        <v>42137.067557870367</v>
      </c>
      <c r="X3368" s="17" t="str">
        <f t="shared" si="581"/>
        <v>April</v>
      </c>
      <c r="Y3368" t="str">
        <f t="shared" si="582"/>
        <v>2015</v>
      </c>
    </row>
    <row r="3369" spans="1:25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572"/>
        <v>118.66666666666667</v>
      </c>
      <c r="P3369" s="8">
        <f t="shared" si="573"/>
        <v>29.666666666666668</v>
      </c>
      <c r="Q3369" t="str">
        <f t="shared" si="574"/>
        <v>theater</v>
      </c>
      <c r="R3369" t="str">
        <f t="shared" si="575"/>
        <v>plays</v>
      </c>
      <c r="S3369">
        <f t="shared" si="576"/>
        <v>13</v>
      </c>
      <c r="T3369">
        <f t="shared" si="577"/>
        <v>8</v>
      </c>
      <c r="U3369">
        <f t="shared" si="578"/>
        <v>5</v>
      </c>
      <c r="V3369" s="12">
        <f t="shared" si="579"/>
        <v>42192.933958333335</v>
      </c>
      <c r="W3369" s="12">
        <f t="shared" si="580"/>
        <v>42217.933958333335</v>
      </c>
      <c r="X3369" s="17" t="str">
        <f t="shared" si="581"/>
        <v>July</v>
      </c>
      <c r="Y3369" t="str">
        <f t="shared" si="582"/>
        <v>2015</v>
      </c>
    </row>
    <row r="3370" spans="1:25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572"/>
        <v>104.60000000000001</v>
      </c>
      <c r="P3370" s="8">
        <f t="shared" si="573"/>
        <v>45.478260869565219</v>
      </c>
      <c r="Q3370" t="str">
        <f t="shared" si="574"/>
        <v>theater</v>
      </c>
      <c r="R3370" t="str">
        <f t="shared" si="575"/>
        <v>plays</v>
      </c>
      <c r="S3370">
        <f t="shared" si="576"/>
        <v>13</v>
      </c>
      <c r="T3370">
        <f t="shared" si="577"/>
        <v>8</v>
      </c>
      <c r="U3370">
        <f t="shared" si="578"/>
        <v>5</v>
      </c>
      <c r="V3370" s="12">
        <f t="shared" si="579"/>
        <v>41969.199756944443</v>
      </c>
      <c r="W3370" s="12">
        <f t="shared" si="580"/>
        <v>42005.208333333328</v>
      </c>
      <c r="X3370" s="17" t="str">
        <f t="shared" si="581"/>
        <v>November</v>
      </c>
      <c r="Y3370" t="str">
        <f t="shared" si="582"/>
        <v>2014</v>
      </c>
    </row>
    <row r="3371" spans="1:25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572"/>
        <v>103.89999999999999</v>
      </c>
      <c r="P3371" s="8">
        <f t="shared" si="573"/>
        <v>96.203703703703709</v>
      </c>
      <c r="Q3371" t="str">
        <f t="shared" si="574"/>
        <v>theater</v>
      </c>
      <c r="R3371" t="str">
        <f t="shared" si="575"/>
        <v>plays</v>
      </c>
      <c r="S3371">
        <f t="shared" si="576"/>
        <v>13</v>
      </c>
      <c r="T3371">
        <f t="shared" si="577"/>
        <v>8</v>
      </c>
      <c r="U3371">
        <f t="shared" si="578"/>
        <v>5</v>
      </c>
      <c r="V3371" s="12">
        <f t="shared" si="579"/>
        <v>42690.041435185187</v>
      </c>
      <c r="W3371" s="12">
        <f t="shared" si="580"/>
        <v>42750.041435185187</v>
      </c>
      <c r="X3371" s="17" t="str">
        <f t="shared" si="581"/>
        <v>November</v>
      </c>
      <c r="Y3371" t="str">
        <f t="shared" si="582"/>
        <v>2016</v>
      </c>
    </row>
    <row r="3372" spans="1:25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572"/>
        <v>117.73333333333333</v>
      </c>
      <c r="P3372" s="8">
        <f t="shared" si="573"/>
        <v>67.92307692307692</v>
      </c>
      <c r="Q3372" t="str">
        <f t="shared" si="574"/>
        <v>theater</v>
      </c>
      <c r="R3372" t="str">
        <f t="shared" si="575"/>
        <v>plays</v>
      </c>
      <c r="S3372">
        <f t="shared" si="576"/>
        <v>13</v>
      </c>
      <c r="T3372">
        <f t="shared" si="577"/>
        <v>8</v>
      </c>
      <c r="U3372">
        <f t="shared" si="578"/>
        <v>5</v>
      </c>
      <c r="V3372" s="12">
        <f t="shared" si="579"/>
        <v>42690.334317129629</v>
      </c>
      <c r="W3372" s="12">
        <f t="shared" si="580"/>
        <v>42721.333333333328</v>
      </c>
      <c r="X3372" s="17" t="str">
        <f t="shared" si="581"/>
        <v>November</v>
      </c>
      <c r="Y3372" t="str">
        <f t="shared" si="582"/>
        <v>2016</v>
      </c>
    </row>
    <row r="3373" spans="1:25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572"/>
        <v>138.5</v>
      </c>
      <c r="P3373" s="8">
        <f t="shared" si="573"/>
        <v>30.777777777777779</v>
      </c>
      <c r="Q3373" t="str">
        <f t="shared" si="574"/>
        <v>theater</v>
      </c>
      <c r="R3373" t="str">
        <f t="shared" si="575"/>
        <v>plays</v>
      </c>
      <c r="S3373">
        <f t="shared" si="576"/>
        <v>13</v>
      </c>
      <c r="T3373">
        <f t="shared" si="577"/>
        <v>8</v>
      </c>
      <c r="U3373">
        <f t="shared" si="578"/>
        <v>5</v>
      </c>
      <c r="V3373" s="12">
        <f t="shared" si="579"/>
        <v>42312.874594907407</v>
      </c>
      <c r="W3373" s="12">
        <f t="shared" si="580"/>
        <v>42340.874594907407</v>
      </c>
      <c r="X3373" s="17" t="str">
        <f t="shared" si="581"/>
        <v>November</v>
      </c>
      <c r="Y3373" t="str">
        <f t="shared" si="582"/>
        <v>2015</v>
      </c>
    </row>
    <row r="3374" spans="1:25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572"/>
        <v>103.49999999999999</v>
      </c>
      <c r="P3374" s="8">
        <f t="shared" si="573"/>
        <v>38.333333333333336</v>
      </c>
      <c r="Q3374" t="str">
        <f t="shared" si="574"/>
        <v>theater</v>
      </c>
      <c r="R3374" t="str">
        <f t="shared" si="575"/>
        <v>plays</v>
      </c>
      <c r="S3374">
        <f t="shared" si="576"/>
        <v>13</v>
      </c>
      <c r="T3374">
        <f t="shared" si="577"/>
        <v>8</v>
      </c>
      <c r="U3374">
        <f t="shared" si="578"/>
        <v>5</v>
      </c>
      <c r="V3374" s="12">
        <f t="shared" si="579"/>
        <v>41855.548101851848</v>
      </c>
      <c r="W3374" s="12">
        <f t="shared" si="580"/>
        <v>41876.207638888889</v>
      </c>
      <c r="X3374" s="17" t="str">
        <f t="shared" si="581"/>
        <v>August</v>
      </c>
      <c r="Y3374" t="str">
        <f t="shared" si="582"/>
        <v>2014</v>
      </c>
    </row>
    <row r="3375" spans="1:25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572"/>
        <v>100.25</v>
      </c>
      <c r="P3375" s="8">
        <f t="shared" si="573"/>
        <v>66.833333333333329</v>
      </c>
      <c r="Q3375" t="str">
        <f t="shared" si="574"/>
        <v>theater</v>
      </c>
      <c r="R3375" t="str">
        <f t="shared" si="575"/>
        <v>plays</v>
      </c>
      <c r="S3375">
        <f t="shared" si="576"/>
        <v>13</v>
      </c>
      <c r="T3375">
        <f t="shared" si="577"/>
        <v>8</v>
      </c>
      <c r="U3375">
        <f t="shared" si="578"/>
        <v>5</v>
      </c>
      <c r="V3375" s="12">
        <f t="shared" si="579"/>
        <v>42179.854629629626</v>
      </c>
      <c r="W3375" s="12">
        <f t="shared" si="580"/>
        <v>42203.666666666672</v>
      </c>
      <c r="X3375" s="17" t="str">
        <f t="shared" si="581"/>
        <v>June</v>
      </c>
      <c r="Y3375" t="str">
        <f t="shared" si="582"/>
        <v>2015</v>
      </c>
    </row>
    <row r="3376" spans="1:25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572"/>
        <v>106.57142857142856</v>
      </c>
      <c r="P3376" s="8">
        <f t="shared" si="573"/>
        <v>71.730769230769226</v>
      </c>
      <c r="Q3376" t="str">
        <f t="shared" si="574"/>
        <v>theater</v>
      </c>
      <c r="R3376" t="str">
        <f t="shared" si="575"/>
        <v>plays</v>
      </c>
      <c r="S3376">
        <f t="shared" si="576"/>
        <v>13</v>
      </c>
      <c r="T3376">
        <f t="shared" si="577"/>
        <v>8</v>
      </c>
      <c r="U3376">
        <f t="shared" si="578"/>
        <v>5</v>
      </c>
      <c r="V3376" s="12">
        <f t="shared" si="579"/>
        <v>42275.731666666667</v>
      </c>
      <c r="W3376" s="12">
        <f t="shared" si="580"/>
        <v>42305.731666666667</v>
      </c>
      <c r="X3376" s="17" t="str">
        <f t="shared" si="581"/>
        <v>September</v>
      </c>
      <c r="Y3376" t="str">
        <f t="shared" si="582"/>
        <v>2015</v>
      </c>
    </row>
    <row r="3377" spans="1:25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572"/>
        <v>100</v>
      </c>
      <c r="P3377" s="8">
        <f t="shared" si="573"/>
        <v>176.47058823529412</v>
      </c>
      <c r="Q3377" t="str">
        <f t="shared" si="574"/>
        <v>theater</v>
      </c>
      <c r="R3377" t="str">
        <f t="shared" si="575"/>
        <v>plays</v>
      </c>
      <c r="S3377">
        <f t="shared" si="576"/>
        <v>13</v>
      </c>
      <c r="T3377">
        <f t="shared" si="577"/>
        <v>8</v>
      </c>
      <c r="U3377">
        <f t="shared" si="578"/>
        <v>5</v>
      </c>
      <c r="V3377" s="12">
        <f t="shared" si="579"/>
        <v>41765.610798611109</v>
      </c>
      <c r="W3377" s="12">
        <f t="shared" si="580"/>
        <v>41777.610798611109</v>
      </c>
      <c r="X3377" s="17" t="str">
        <f t="shared" si="581"/>
        <v>May</v>
      </c>
      <c r="Y3377" t="str">
        <f t="shared" si="582"/>
        <v>2014</v>
      </c>
    </row>
    <row r="3378" spans="1:25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572"/>
        <v>100.01249999999999</v>
      </c>
      <c r="P3378" s="8">
        <f t="shared" si="573"/>
        <v>421.10526315789474</v>
      </c>
      <c r="Q3378" t="str">
        <f t="shared" si="574"/>
        <v>theater</v>
      </c>
      <c r="R3378" t="str">
        <f t="shared" si="575"/>
        <v>plays</v>
      </c>
      <c r="S3378">
        <f t="shared" si="576"/>
        <v>13</v>
      </c>
      <c r="T3378">
        <f t="shared" si="577"/>
        <v>8</v>
      </c>
      <c r="U3378">
        <f t="shared" si="578"/>
        <v>5</v>
      </c>
      <c r="V3378" s="12">
        <f t="shared" si="579"/>
        <v>42059.701319444444</v>
      </c>
      <c r="W3378" s="12">
        <f t="shared" si="580"/>
        <v>42119.659652777773</v>
      </c>
      <c r="X3378" s="17" t="str">
        <f t="shared" si="581"/>
        <v>February</v>
      </c>
      <c r="Y3378" t="str">
        <f t="shared" si="582"/>
        <v>2015</v>
      </c>
    </row>
    <row r="3379" spans="1:25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572"/>
        <v>101.05</v>
      </c>
      <c r="P3379" s="8">
        <f t="shared" si="573"/>
        <v>104.98701298701299</v>
      </c>
      <c r="Q3379" t="str">
        <f t="shared" si="574"/>
        <v>theater</v>
      </c>
      <c r="R3379" t="str">
        <f t="shared" si="575"/>
        <v>plays</v>
      </c>
      <c r="S3379">
        <f t="shared" si="576"/>
        <v>13</v>
      </c>
      <c r="T3379">
        <f t="shared" si="577"/>
        <v>8</v>
      </c>
      <c r="U3379">
        <f t="shared" si="578"/>
        <v>5</v>
      </c>
      <c r="V3379" s="12">
        <f t="shared" si="579"/>
        <v>42053.732627314821</v>
      </c>
      <c r="W3379" s="12">
        <f t="shared" si="580"/>
        <v>42083.705555555556</v>
      </c>
      <c r="X3379" s="17" t="str">
        <f t="shared" si="581"/>
        <v>February</v>
      </c>
      <c r="Y3379" t="str">
        <f t="shared" si="582"/>
        <v>2015</v>
      </c>
    </row>
    <row r="3380" spans="1:25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572"/>
        <v>107.63636363636364</v>
      </c>
      <c r="P3380" s="8">
        <f t="shared" si="573"/>
        <v>28.19047619047619</v>
      </c>
      <c r="Q3380" t="str">
        <f t="shared" si="574"/>
        <v>theater</v>
      </c>
      <c r="R3380" t="str">
        <f t="shared" si="575"/>
        <v>plays</v>
      </c>
      <c r="S3380">
        <f t="shared" si="576"/>
        <v>13</v>
      </c>
      <c r="T3380">
        <f t="shared" si="577"/>
        <v>8</v>
      </c>
      <c r="U3380">
        <f t="shared" si="578"/>
        <v>5</v>
      </c>
      <c r="V3380" s="12">
        <f t="shared" si="579"/>
        <v>41858.355393518519</v>
      </c>
      <c r="W3380" s="12">
        <f t="shared" si="580"/>
        <v>41882.547222222223</v>
      </c>
      <c r="X3380" s="17" t="str">
        <f t="shared" si="581"/>
        <v>August</v>
      </c>
      <c r="Y3380" t="str">
        <f t="shared" si="582"/>
        <v>2014</v>
      </c>
    </row>
    <row r="3381" spans="1:25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572"/>
        <v>103.64999999999999</v>
      </c>
      <c r="P3381" s="8">
        <f t="shared" si="573"/>
        <v>54.55263157894737</v>
      </c>
      <c r="Q3381" t="str">
        <f t="shared" si="574"/>
        <v>theater</v>
      </c>
      <c r="R3381" t="str">
        <f t="shared" si="575"/>
        <v>plays</v>
      </c>
      <c r="S3381">
        <f t="shared" si="576"/>
        <v>13</v>
      </c>
      <c r="T3381">
        <f t="shared" si="577"/>
        <v>8</v>
      </c>
      <c r="U3381">
        <f t="shared" si="578"/>
        <v>5</v>
      </c>
      <c r="V3381" s="12">
        <f t="shared" si="579"/>
        <v>42225.513888888891</v>
      </c>
      <c r="W3381" s="12">
        <f t="shared" si="580"/>
        <v>42242.958333333328</v>
      </c>
      <c r="X3381" s="17" t="str">
        <f t="shared" si="581"/>
        <v>August</v>
      </c>
      <c r="Y3381" t="str">
        <f t="shared" si="582"/>
        <v>2015</v>
      </c>
    </row>
    <row r="3382" spans="1:25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572"/>
        <v>104.43333333333334</v>
      </c>
      <c r="P3382" s="8">
        <f t="shared" si="573"/>
        <v>111.89285714285714</v>
      </c>
      <c r="Q3382" t="str">
        <f t="shared" si="574"/>
        <v>theater</v>
      </c>
      <c r="R3382" t="str">
        <f t="shared" si="575"/>
        <v>plays</v>
      </c>
      <c r="S3382">
        <f t="shared" si="576"/>
        <v>13</v>
      </c>
      <c r="T3382">
        <f t="shared" si="577"/>
        <v>8</v>
      </c>
      <c r="U3382">
        <f t="shared" si="578"/>
        <v>5</v>
      </c>
      <c r="V3382" s="12">
        <f t="shared" si="579"/>
        <v>41937.95344907407</v>
      </c>
      <c r="W3382" s="12">
        <f t="shared" si="580"/>
        <v>41972.995115740734</v>
      </c>
      <c r="X3382" s="17" t="str">
        <f t="shared" si="581"/>
        <v>October</v>
      </c>
      <c r="Y3382" t="str">
        <f t="shared" si="582"/>
        <v>2014</v>
      </c>
    </row>
    <row r="3383" spans="1:25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572"/>
        <v>102.25</v>
      </c>
      <c r="P3383" s="8">
        <f t="shared" si="573"/>
        <v>85.208333333333329</v>
      </c>
      <c r="Q3383" t="str">
        <f t="shared" si="574"/>
        <v>theater</v>
      </c>
      <c r="R3383" t="str">
        <f t="shared" si="575"/>
        <v>plays</v>
      </c>
      <c r="S3383">
        <f t="shared" si="576"/>
        <v>13</v>
      </c>
      <c r="T3383">
        <f t="shared" si="577"/>
        <v>8</v>
      </c>
      <c r="U3383">
        <f t="shared" si="578"/>
        <v>5</v>
      </c>
      <c r="V3383" s="12">
        <f t="shared" si="579"/>
        <v>42044.184988425928</v>
      </c>
      <c r="W3383" s="12">
        <f t="shared" si="580"/>
        <v>42074.143321759257</v>
      </c>
      <c r="X3383" s="17" t="str">
        <f t="shared" si="581"/>
        <v>February</v>
      </c>
      <c r="Y3383" t="str">
        <f t="shared" si="582"/>
        <v>2015</v>
      </c>
    </row>
    <row r="3384" spans="1:25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572"/>
        <v>100.74285714285713</v>
      </c>
      <c r="P3384" s="8">
        <f t="shared" si="573"/>
        <v>76.652173913043484</v>
      </c>
      <c r="Q3384" t="str">
        <f t="shared" si="574"/>
        <v>theater</v>
      </c>
      <c r="R3384" t="str">
        <f t="shared" si="575"/>
        <v>plays</v>
      </c>
      <c r="S3384">
        <f t="shared" si="576"/>
        <v>13</v>
      </c>
      <c r="T3384">
        <f t="shared" si="577"/>
        <v>8</v>
      </c>
      <c r="U3384">
        <f t="shared" si="578"/>
        <v>5</v>
      </c>
      <c r="V3384" s="12">
        <f t="shared" si="579"/>
        <v>42559.431203703702</v>
      </c>
      <c r="W3384" s="12">
        <f t="shared" si="580"/>
        <v>42583.957638888889</v>
      </c>
      <c r="X3384" s="17" t="str">
        <f t="shared" si="581"/>
        <v>July</v>
      </c>
      <c r="Y3384" t="str">
        <f t="shared" si="582"/>
        <v>2016</v>
      </c>
    </row>
    <row r="3385" spans="1:25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572"/>
        <v>111.71428571428572</v>
      </c>
      <c r="P3385" s="8">
        <f t="shared" si="573"/>
        <v>65.166666666666671</v>
      </c>
      <c r="Q3385" t="str">
        <f t="shared" si="574"/>
        <v>theater</v>
      </c>
      <c r="R3385" t="str">
        <f t="shared" si="575"/>
        <v>plays</v>
      </c>
      <c r="S3385">
        <f t="shared" si="576"/>
        <v>13</v>
      </c>
      <c r="T3385">
        <f t="shared" si="577"/>
        <v>8</v>
      </c>
      <c r="U3385">
        <f t="shared" si="578"/>
        <v>5</v>
      </c>
      <c r="V3385" s="12">
        <f t="shared" si="579"/>
        <v>42524.782638888893</v>
      </c>
      <c r="W3385" s="12">
        <f t="shared" si="580"/>
        <v>42544.782638888893</v>
      </c>
      <c r="X3385" s="17" t="str">
        <f t="shared" si="581"/>
        <v>June</v>
      </c>
      <c r="Y3385" t="str">
        <f t="shared" si="582"/>
        <v>2016</v>
      </c>
    </row>
    <row r="3386" spans="1:25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572"/>
        <v>100.01100000000001</v>
      </c>
      <c r="P3386" s="8">
        <f t="shared" si="573"/>
        <v>93.760312499999998</v>
      </c>
      <c r="Q3386" t="str">
        <f t="shared" si="574"/>
        <v>theater</v>
      </c>
      <c r="R3386" t="str">
        <f t="shared" si="575"/>
        <v>plays</v>
      </c>
      <c r="S3386">
        <f t="shared" si="576"/>
        <v>13</v>
      </c>
      <c r="T3386">
        <f t="shared" si="577"/>
        <v>8</v>
      </c>
      <c r="U3386">
        <f t="shared" si="578"/>
        <v>5</v>
      </c>
      <c r="V3386" s="12">
        <f t="shared" si="579"/>
        <v>42292.087592592594</v>
      </c>
      <c r="W3386" s="12">
        <f t="shared" si="580"/>
        <v>42329.125</v>
      </c>
      <c r="X3386" s="17" t="str">
        <f t="shared" si="581"/>
        <v>October</v>
      </c>
      <c r="Y3386" t="str">
        <f t="shared" si="582"/>
        <v>2015</v>
      </c>
    </row>
    <row r="3387" spans="1:25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572"/>
        <v>100</v>
      </c>
      <c r="P3387" s="8">
        <f t="shared" si="573"/>
        <v>133.33333333333334</v>
      </c>
      <c r="Q3387" t="str">
        <f t="shared" si="574"/>
        <v>theater</v>
      </c>
      <c r="R3387" t="str">
        <f t="shared" si="575"/>
        <v>plays</v>
      </c>
      <c r="S3387">
        <f t="shared" si="576"/>
        <v>13</v>
      </c>
      <c r="T3387">
        <f t="shared" si="577"/>
        <v>8</v>
      </c>
      <c r="U3387">
        <f t="shared" si="578"/>
        <v>5</v>
      </c>
      <c r="V3387" s="12">
        <f t="shared" si="579"/>
        <v>41953.8675</v>
      </c>
      <c r="W3387" s="12">
        <f t="shared" si="580"/>
        <v>41983.8675</v>
      </c>
      <c r="X3387" s="17" t="str">
        <f t="shared" si="581"/>
        <v>November</v>
      </c>
      <c r="Y3387" t="str">
        <f t="shared" si="582"/>
        <v>2014</v>
      </c>
    </row>
    <row r="3388" spans="1:25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572"/>
        <v>105</v>
      </c>
      <c r="P3388" s="8">
        <f t="shared" si="573"/>
        <v>51.219512195121951</v>
      </c>
      <c r="Q3388" t="str">
        <f t="shared" si="574"/>
        <v>theater</v>
      </c>
      <c r="R3388" t="str">
        <f t="shared" si="575"/>
        <v>plays</v>
      </c>
      <c r="S3388">
        <f t="shared" si="576"/>
        <v>13</v>
      </c>
      <c r="T3388">
        <f t="shared" si="577"/>
        <v>8</v>
      </c>
      <c r="U3388">
        <f t="shared" si="578"/>
        <v>5</v>
      </c>
      <c r="V3388" s="12">
        <f t="shared" si="579"/>
        <v>41946.644745370373</v>
      </c>
      <c r="W3388" s="12">
        <f t="shared" si="580"/>
        <v>41976.644745370373</v>
      </c>
      <c r="X3388" s="17" t="str">
        <f t="shared" si="581"/>
        <v>November</v>
      </c>
      <c r="Y3388" t="str">
        <f t="shared" si="582"/>
        <v>2014</v>
      </c>
    </row>
    <row r="3389" spans="1:25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572"/>
        <v>116.86666666666667</v>
      </c>
      <c r="P3389" s="8">
        <f t="shared" si="573"/>
        <v>100.17142857142858</v>
      </c>
      <c r="Q3389" t="str">
        <f t="shared" si="574"/>
        <v>theater</v>
      </c>
      <c r="R3389" t="str">
        <f t="shared" si="575"/>
        <v>plays</v>
      </c>
      <c r="S3389">
        <f t="shared" si="576"/>
        <v>13</v>
      </c>
      <c r="T3389">
        <f t="shared" si="577"/>
        <v>8</v>
      </c>
      <c r="U3389">
        <f t="shared" si="578"/>
        <v>5</v>
      </c>
      <c r="V3389" s="12">
        <f t="shared" si="579"/>
        <v>41947.762592592589</v>
      </c>
      <c r="W3389" s="12">
        <f t="shared" si="580"/>
        <v>41987.762592592597</v>
      </c>
      <c r="X3389" s="17" t="str">
        <f t="shared" si="581"/>
        <v>November</v>
      </c>
      <c r="Y3389" t="str">
        <f t="shared" si="582"/>
        <v>2014</v>
      </c>
    </row>
    <row r="3390" spans="1:25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572"/>
        <v>103.8</v>
      </c>
      <c r="P3390" s="8">
        <f t="shared" si="573"/>
        <v>34.6</v>
      </c>
      <c r="Q3390" t="str">
        <f t="shared" si="574"/>
        <v>theater</v>
      </c>
      <c r="R3390" t="str">
        <f t="shared" si="575"/>
        <v>plays</v>
      </c>
      <c r="S3390">
        <f t="shared" si="576"/>
        <v>13</v>
      </c>
      <c r="T3390">
        <f t="shared" si="577"/>
        <v>8</v>
      </c>
      <c r="U3390">
        <f t="shared" si="578"/>
        <v>5</v>
      </c>
      <c r="V3390" s="12">
        <f t="shared" si="579"/>
        <v>42143.461122685185</v>
      </c>
      <c r="W3390" s="12">
        <f t="shared" si="580"/>
        <v>42173.461122685185</v>
      </c>
      <c r="X3390" s="17" t="str">
        <f t="shared" si="581"/>
        <v>May</v>
      </c>
      <c r="Y3390" t="str">
        <f t="shared" si="582"/>
        <v>2015</v>
      </c>
    </row>
    <row r="3391" spans="1:25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572"/>
        <v>114.5</v>
      </c>
      <c r="P3391" s="8">
        <f t="shared" si="573"/>
        <v>184.67741935483872</v>
      </c>
      <c r="Q3391" t="str">
        <f t="shared" si="574"/>
        <v>theater</v>
      </c>
      <c r="R3391" t="str">
        <f t="shared" si="575"/>
        <v>plays</v>
      </c>
      <c r="S3391">
        <f t="shared" si="576"/>
        <v>13</v>
      </c>
      <c r="T3391">
        <f t="shared" si="577"/>
        <v>8</v>
      </c>
      <c r="U3391">
        <f t="shared" si="578"/>
        <v>5</v>
      </c>
      <c r="V3391" s="12">
        <f t="shared" si="579"/>
        <v>42494.563449074078</v>
      </c>
      <c r="W3391" s="12">
        <f t="shared" si="580"/>
        <v>42524.563449074078</v>
      </c>
      <c r="X3391" s="17" t="str">
        <f t="shared" si="581"/>
        <v>May</v>
      </c>
      <c r="Y3391" t="str">
        <f t="shared" si="582"/>
        <v>2016</v>
      </c>
    </row>
    <row r="3392" spans="1:25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572"/>
        <v>102.4</v>
      </c>
      <c r="P3392" s="8">
        <f t="shared" si="573"/>
        <v>69.818181818181813</v>
      </c>
      <c r="Q3392" t="str">
        <f t="shared" si="574"/>
        <v>theater</v>
      </c>
      <c r="R3392" t="str">
        <f t="shared" si="575"/>
        <v>plays</v>
      </c>
      <c r="S3392">
        <f t="shared" si="576"/>
        <v>13</v>
      </c>
      <c r="T3392">
        <f t="shared" si="577"/>
        <v>8</v>
      </c>
      <c r="U3392">
        <f t="shared" si="578"/>
        <v>5</v>
      </c>
      <c r="V3392" s="12">
        <f t="shared" si="579"/>
        <v>41815.774826388886</v>
      </c>
      <c r="W3392" s="12">
        <f t="shared" si="580"/>
        <v>41830.774826388886</v>
      </c>
      <c r="X3392" s="17" t="str">
        <f t="shared" si="581"/>
        <v>June</v>
      </c>
      <c r="Y3392" t="str">
        <f t="shared" si="582"/>
        <v>2014</v>
      </c>
    </row>
    <row r="3393" spans="1:25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572"/>
        <v>223</v>
      </c>
      <c r="P3393" s="8">
        <f t="shared" si="573"/>
        <v>61.944444444444443</v>
      </c>
      <c r="Q3393" t="str">
        <f t="shared" si="574"/>
        <v>theater</v>
      </c>
      <c r="R3393" t="str">
        <f t="shared" si="575"/>
        <v>plays</v>
      </c>
      <c r="S3393">
        <f t="shared" si="576"/>
        <v>13</v>
      </c>
      <c r="T3393">
        <f t="shared" si="577"/>
        <v>8</v>
      </c>
      <c r="U3393">
        <f t="shared" si="578"/>
        <v>5</v>
      </c>
      <c r="V3393" s="12">
        <f t="shared" si="579"/>
        <v>41830.545694444445</v>
      </c>
      <c r="W3393" s="12">
        <f t="shared" si="580"/>
        <v>41859.936111111114</v>
      </c>
      <c r="X3393" s="17" t="str">
        <f t="shared" si="581"/>
        <v>July</v>
      </c>
      <c r="Y3393" t="str">
        <f t="shared" si="582"/>
        <v>2014</v>
      </c>
    </row>
    <row r="3394" spans="1:25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583">E3394/D3394*100</f>
        <v>100</v>
      </c>
      <c r="P3394" s="8">
        <f t="shared" ref="P3394:P3457" si="584">E3394/L3394</f>
        <v>41.666666666666664</v>
      </c>
      <c r="Q3394" t="str">
        <f t="shared" ref="Q3394:Q3457" si="585">LEFT(N3394,T3394-1)</f>
        <v>theater</v>
      </c>
      <c r="R3394" t="str">
        <f t="shared" ref="R3394:R3457" si="586">RIGHT(N3394,U3394)</f>
        <v>plays</v>
      </c>
      <c r="S3394">
        <f t="shared" ref="S3394:S3457" si="587">LEN(N3394)</f>
        <v>13</v>
      </c>
      <c r="T3394">
        <f t="shared" ref="T3394:T3457" si="588">FIND("/",N3394)</f>
        <v>8</v>
      </c>
      <c r="U3394">
        <f t="shared" ref="U3394:U3457" si="589">S3394-T3394</f>
        <v>5</v>
      </c>
      <c r="V3394" s="12">
        <f t="shared" ref="V3394:V3457" si="590">(((J3394/60)/60)/24)+DATE(1970,1,1)</f>
        <v>42446.845543981486</v>
      </c>
      <c r="W3394" s="12">
        <f t="shared" ref="W3394:W3457" si="591">(((I3394/60)/60)/24)+DATE(1970,1,1)</f>
        <v>42496.845543981486</v>
      </c>
      <c r="X3394" s="17" t="str">
        <f t="shared" ref="X3394:X3457" si="592">TEXT(V3394,"mmmm")</f>
        <v>March</v>
      </c>
      <c r="Y3394" t="str">
        <f t="shared" ref="Y3394:Y3457" si="593">TEXT(V3394,"yyyy")</f>
        <v>2016</v>
      </c>
    </row>
    <row r="3395" spans="1:25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583"/>
        <v>105.80000000000001</v>
      </c>
      <c r="P3395" s="8">
        <f t="shared" si="584"/>
        <v>36.06818181818182</v>
      </c>
      <c r="Q3395" t="str">
        <f t="shared" si="585"/>
        <v>theater</v>
      </c>
      <c r="R3395" t="str">
        <f t="shared" si="586"/>
        <v>plays</v>
      </c>
      <c r="S3395">
        <f t="shared" si="587"/>
        <v>13</v>
      </c>
      <c r="T3395">
        <f t="shared" si="588"/>
        <v>8</v>
      </c>
      <c r="U3395">
        <f t="shared" si="589"/>
        <v>5</v>
      </c>
      <c r="V3395" s="12">
        <f t="shared" si="590"/>
        <v>41923.921643518523</v>
      </c>
      <c r="W3395" s="12">
        <f t="shared" si="591"/>
        <v>41949.031944444447</v>
      </c>
      <c r="X3395" s="17" t="str">
        <f t="shared" si="592"/>
        <v>October</v>
      </c>
      <c r="Y3395" t="str">
        <f t="shared" si="593"/>
        <v>2014</v>
      </c>
    </row>
    <row r="3396" spans="1:25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583"/>
        <v>142.36363636363635</v>
      </c>
      <c r="P3396" s="8">
        <f t="shared" si="584"/>
        <v>29</v>
      </c>
      <c r="Q3396" t="str">
        <f t="shared" si="585"/>
        <v>theater</v>
      </c>
      <c r="R3396" t="str">
        <f t="shared" si="586"/>
        <v>plays</v>
      </c>
      <c r="S3396">
        <f t="shared" si="587"/>
        <v>13</v>
      </c>
      <c r="T3396">
        <f t="shared" si="588"/>
        <v>8</v>
      </c>
      <c r="U3396">
        <f t="shared" si="589"/>
        <v>5</v>
      </c>
      <c r="V3396" s="12">
        <f t="shared" si="590"/>
        <v>41817.59542824074</v>
      </c>
      <c r="W3396" s="12">
        <f t="shared" si="591"/>
        <v>41847.59542824074</v>
      </c>
      <c r="X3396" s="17" t="str">
        <f t="shared" si="592"/>
        <v>June</v>
      </c>
      <c r="Y3396" t="str">
        <f t="shared" si="593"/>
        <v>2014</v>
      </c>
    </row>
    <row r="3397" spans="1:25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583"/>
        <v>184</v>
      </c>
      <c r="P3397" s="8">
        <f t="shared" si="584"/>
        <v>24.210526315789473</v>
      </c>
      <c r="Q3397" t="str">
        <f t="shared" si="585"/>
        <v>theater</v>
      </c>
      <c r="R3397" t="str">
        <f t="shared" si="586"/>
        <v>plays</v>
      </c>
      <c r="S3397">
        <f t="shared" si="587"/>
        <v>13</v>
      </c>
      <c r="T3397">
        <f t="shared" si="588"/>
        <v>8</v>
      </c>
      <c r="U3397">
        <f t="shared" si="589"/>
        <v>5</v>
      </c>
      <c r="V3397" s="12">
        <f t="shared" si="590"/>
        <v>42140.712314814817</v>
      </c>
      <c r="W3397" s="12">
        <f t="shared" si="591"/>
        <v>42154.756944444445</v>
      </c>
      <c r="X3397" s="17" t="str">
        <f t="shared" si="592"/>
        <v>May</v>
      </c>
      <c r="Y3397" t="str">
        <f t="shared" si="593"/>
        <v>2015</v>
      </c>
    </row>
    <row r="3398" spans="1:25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583"/>
        <v>104.33333333333333</v>
      </c>
      <c r="P3398" s="8">
        <f t="shared" si="584"/>
        <v>55.892857142857146</v>
      </c>
      <c r="Q3398" t="str">
        <f t="shared" si="585"/>
        <v>theater</v>
      </c>
      <c r="R3398" t="str">
        <f t="shared" si="586"/>
        <v>plays</v>
      </c>
      <c r="S3398">
        <f t="shared" si="587"/>
        <v>13</v>
      </c>
      <c r="T3398">
        <f t="shared" si="588"/>
        <v>8</v>
      </c>
      <c r="U3398">
        <f t="shared" si="589"/>
        <v>5</v>
      </c>
      <c r="V3398" s="12">
        <f t="shared" si="590"/>
        <v>41764.44663194444</v>
      </c>
      <c r="W3398" s="12">
        <f t="shared" si="591"/>
        <v>41791.165972222225</v>
      </c>
      <c r="X3398" s="17" t="str">
        <f t="shared" si="592"/>
        <v>May</v>
      </c>
      <c r="Y3398" t="str">
        <f t="shared" si="593"/>
        <v>2014</v>
      </c>
    </row>
    <row r="3399" spans="1:25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583"/>
        <v>112.00000000000001</v>
      </c>
      <c r="P3399" s="8">
        <f t="shared" si="584"/>
        <v>11.666666666666666</v>
      </c>
      <c r="Q3399" t="str">
        <f t="shared" si="585"/>
        <v>theater</v>
      </c>
      <c r="R3399" t="str">
        <f t="shared" si="586"/>
        <v>plays</v>
      </c>
      <c r="S3399">
        <f t="shared" si="587"/>
        <v>13</v>
      </c>
      <c r="T3399">
        <f t="shared" si="588"/>
        <v>8</v>
      </c>
      <c r="U3399">
        <f t="shared" si="589"/>
        <v>5</v>
      </c>
      <c r="V3399" s="12">
        <f t="shared" si="590"/>
        <v>42378.478344907402</v>
      </c>
      <c r="W3399" s="12">
        <f t="shared" si="591"/>
        <v>42418.916666666672</v>
      </c>
      <c r="X3399" s="17" t="str">
        <f t="shared" si="592"/>
        <v>January</v>
      </c>
      <c r="Y3399" t="str">
        <f t="shared" si="593"/>
        <v>2016</v>
      </c>
    </row>
    <row r="3400" spans="1:25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583"/>
        <v>111.07499999999999</v>
      </c>
      <c r="P3400" s="8">
        <f t="shared" si="584"/>
        <v>68.353846153846149</v>
      </c>
      <c r="Q3400" t="str">
        <f t="shared" si="585"/>
        <v>theater</v>
      </c>
      <c r="R3400" t="str">
        <f t="shared" si="586"/>
        <v>plays</v>
      </c>
      <c r="S3400">
        <f t="shared" si="587"/>
        <v>13</v>
      </c>
      <c r="T3400">
        <f t="shared" si="588"/>
        <v>8</v>
      </c>
      <c r="U3400">
        <f t="shared" si="589"/>
        <v>5</v>
      </c>
      <c r="V3400" s="12">
        <f t="shared" si="590"/>
        <v>41941.75203703704</v>
      </c>
      <c r="W3400" s="12">
        <f t="shared" si="591"/>
        <v>41964.708333333328</v>
      </c>
      <c r="X3400" s="17" t="str">
        <f t="shared" si="592"/>
        <v>October</v>
      </c>
      <c r="Y3400" t="str">
        <f t="shared" si="593"/>
        <v>2014</v>
      </c>
    </row>
    <row r="3401" spans="1:25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583"/>
        <v>103.75000000000001</v>
      </c>
      <c r="P3401" s="8">
        <f t="shared" si="584"/>
        <v>27.065217391304348</v>
      </c>
      <c r="Q3401" t="str">
        <f t="shared" si="585"/>
        <v>theater</v>
      </c>
      <c r="R3401" t="str">
        <f t="shared" si="586"/>
        <v>plays</v>
      </c>
      <c r="S3401">
        <f t="shared" si="587"/>
        <v>13</v>
      </c>
      <c r="T3401">
        <f t="shared" si="588"/>
        <v>8</v>
      </c>
      <c r="U3401">
        <f t="shared" si="589"/>
        <v>5</v>
      </c>
      <c r="V3401" s="12">
        <f t="shared" si="590"/>
        <v>42026.920428240745</v>
      </c>
      <c r="W3401" s="12">
        <f t="shared" si="591"/>
        <v>42056.920428240745</v>
      </c>
      <c r="X3401" s="17" t="str">
        <f t="shared" si="592"/>
        <v>January</v>
      </c>
      <c r="Y3401" t="str">
        <f t="shared" si="593"/>
        <v>2015</v>
      </c>
    </row>
    <row r="3402" spans="1:25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583"/>
        <v>100.41</v>
      </c>
      <c r="P3402" s="8">
        <f t="shared" si="584"/>
        <v>118.12941176470588</v>
      </c>
      <c r="Q3402" t="str">
        <f t="shared" si="585"/>
        <v>theater</v>
      </c>
      <c r="R3402" t="str">
        <f t="shared" si="586"/>
        <v>plays</v>
      </c>
      <c r="S3402">
        <f t="shared" si="587"/>
        <v>13</v>
      </c>
      <c r="T3402">
        <f t="shared" si="588"/>
        <v>8</v>
      </c>
      <c r="U3402">
        <f t="shared" si="589"/>
        <v>5</v>
      </c>
      <c r="V3402" s="12">
        <f t="shared" si="590"/>
        <v>41834.953865740739</v>
      </c>
      <c r="W3402" s="12">
        <f t="shared" si="591"/>
        <v>41879.953865740739</v>
      </c>
      <c r="X3402" s="17" t="str">
        <f t="shared" si="592"/>
        <v>July</v>
      </c>
      <c r="Y3402" t="str">
        <f t="shared" si="593"/>
        <v>2014</v>
      </c>
    </row>
    <row r="3403" spans="1:25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583"/>
        <v>101.86206896551724</v>
      </c>
      <c r="P3403" s="8">
        <f t="shared" si="584"/>
        <v>44.757575757575758</v>
      </c>
      <c r="Q3403" t="str">
        <f t="shared" si="585"/>
        <v>theater</v>
      </c>
      <c r="R3403" t="str">
        <f t="shared" si="586"/>
        <v>plays</v>
      </c>
      <c r="S3403">
        <f t="shared" si="587"/>
        <v>13</v>
      </c>
      <c r="T3403">
        <f t="shared" si="588"/>
        <v>8</v>
      </c>
      <c r="U3403">
        <f t="shared" si="589"/>
        <v>5</v>
      </c>
      <c r="V3403" s="12">
        <f t="shared" si="590"/>
        <v>42193.723912037036</v>
      </c>
      <c r="W3403" s="12">
        <f t="shared" si="591"/>
        <v>42223.723912037036</v>
      </c>
      <c r="X3403" s="17" t="str">
        <f t="shared" si="592"/>
        <v>July</v>
      </c>
      <c r="Y3403" t="str">
        <f t="shared" si="593"/>
        <v>2015</v>
      </c>
    </row>
    <row r="3404" spans="1:25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583"/>
        <v>109.76666666666665</v>
      </c>
      <c r="P3404" s="8">
        <f t="shared" si="584"/>
        <v>99.787878787878782</v>
      </c>
      <c r="Q3404" t="str">
        <f t="shared" si="585"/>
        <v>theater</v>
      </c>
      <c r="R3404" t="str">
        <f t="shared" si="586"/>
        <v>plays</v>
      </c>
      <c r="S3404">
        <f t="shared" si="587"/>
        <v>13</v>
      </c>
      <c r="T3404">
        <f t="shared" si="588"/>
        <v>8</v>
      </c>
      <c r="U3404">
        <f t="shared" si="589"/>
        <v>5</v>
      </c>
      <c r="V3404" s="12">
        <f t="shared" si="590"/>
        <v>42290.61855324074</v>
      </c>
      <c r="W3404" s="12">
        <f t="shared" si="591"/>
        <v>42320.104861111111</v>
      </c>
      <c r="X3404" s="17" t="str">
        <f t="shared" si="592"/>
        <v>October</v>
      </c>
      <c r="Y3404" t="str">
        <f t="shared" si="593"/>
        <v>2015</v>
      </c>
    </row>
    <row r="3405" spans="1:25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583"/>
        <v>100</v>
      </c>
      <c r="P3405" s="8">
        <f t="shared" si="584"/>
        <v>117.64705882352941</v>
      </c>
      <c r="Q3405" t="str">
        <f t="shared" si="585"/>
        <v>theater</v>
      </c>
      <c r="R3405" t="str">
        <f t="shared" si="586"/>
        <v>plays</v>
      </c>
      <c r="S3405">
        <f t="shared" si="587"/>
        <v>13</v>
      </c>
      <c r="T3405">
        <f t="shared" si="588"/>
        <v>8</v>
      </c>
      <c r="U3405">
        <f t="shared" si="589"/>
        <v>5</v>
      </c>
      <c r="V3405" s="12">
        <f t="shared" si="590"/>
        <v>42150.462083333332</v>
      </c>
      <c r="W3405" s="12">
        <f t="shared" si="591"/>
        <v>42180.462083333332</v>
      </c>
      <c r="X3405" s="17" t="str">
        <f t="shared" si="592"/>
        <v>May</v>
      </c>
      <c r="Y3405" t="str">
        <f t="shared" si="593"/>
        <v>2015</v>
      </c>
    </row>
    <row r="3406" spans="1:25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583"/>
        <v>122</v>
      </c>
      <c r="P3406" s="8">
        <f t="shared" si="584"/>
        <v>203.33333333333334</v>
      </c>
      <c r="Q3406" t="str">
        <f t="shared" si="585"/>
        <v>theater</v>
      </c>
      <c r="R3406" t="str">
        <f t="shared" si="586"/>
        <v>plays</v>
      </c>
      <c r="S3406">
        <f t="shared" si="587"/>
        <v>13</v>
      </c>
      <c r="T3406">
        <f t="shared" si="588"/>
        <v>8</v>
      </c>
      <c r="U3406">
        <f t="shared" si="589"/>
        <v>5</v>
      </c>
      <c r="V3406" s="12">
        <f t="shared" si="590"/>
        <v>42152.503495370373</v>
      </c>
      <c r="W3406" s="12">
        <f t="shared" si="591"/>
        <v>42172.503495370373</v>
      </c>
      <c r="X3406" s="17" t="str">
        <f t="shared" si="592"/>
        <v>May</v>
      </c>
      <c r="Y3406" t="str">
        <f t="shared" si="593"/>
        <v>2015</v>
      </c>
    </row>
    <row r="3407" spans="1:25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583"/>
        <v>137.57142857142856</v>
      </c>
      <c r="P3407" s="8">
        <f t="shared" si="584"/>
        <v>28.323529411764707</v>
      </c>
      <c r="Q3407" t="str">
        <f t="shared" si="585"/>
        <v>theater</v>
      </c>
      <c r="R3407" t="str">
        <f t="shared" si="586"/>
        <v>plays</v>
      </c>
      <c r="S3407">
        <f t="shared" si="587"/>
        <v>13</v>
      </c>
      <c r="T3407">
        <f t="shared" si="588"/>
        <v>8</v>
      </c>
      <c r="U3407">
        <f t="shared" si="589"/>
        <v>5</v>
      </c>
      <c r="V3407" s="12">
        <f t="shared" si="590"/>
        <v>42410.017199074078</v>
      </c>
      <c r="W3407" s="12">
        <f t="shared" si="591"/>
        <v>42430.999305555553</v>
      </c>
      <c r="X3407" s="17" t="str">
        <f t="shared" si="592"/>
        <v>February</v>
      </c>
      <c r="Y3407" t="str">
        <f t="shared" si="593"/>
        <v>2016</v>
      </c>
    </row>
    <row r="3408" spans="1:25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583"/>
        <v>100.31000000000002</v>
      </c>
      <c r="P3408" s="8">
        <f t="shared" si="584"/>
        <v>110.23076923076923</v>
      </c>
      <c r="Q3408" t="str">
        <f t="shared" si="585"/>
        <v>theater</v>
      </c>
      <c r="R3408" t="str">
        <f t="shared" si="586"/>
        <v>plays</v>
      </c>
      <c r="S3408">
        <f t="shared" si="587"/>
        <v>13</v>
      </c>
      <c r="T3408">
        <f t="shared" si="588"/>
        <v>8</v>
      </c>
      <c r="U3408">
        <f t="shared" si="589"/>
        <v>5</v>
      </c>
      <c r="V3408" s="12">
        <f t="shared" si="590"/>
        <v>41791.492777777778</v>
      </c>
      <c r="W3408" s="12">
        <f t="shared" si="591"/>
        <v>41836.492777777778</v>
      </c>
      <c r="X3408" s="17" t="str">
        <f t="shared" si="592"/>
        <v>June</v>
      </c>
      <c r="Y3408" t="str">
        <f t="shared" si="593"/>
        <v>2014</v>
      </c>
    </row>
    <row r="3409" spans="1:25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583"/>
        <v>107.1</v>
      </c>
      <c r="P3409" s="8">
        <f t="shared" si="584"/>
        <v>31.970149253731343</v>
      </c>
      <c r="Q3409" t="str">
        <f t="shared" si="585"/>
        <v>theater</v>
      </c>
      <c r="R3409" t="str">
        <f t="shared" si="586"/>
        <v>plays</v>
      </c>
      <c r="S3409">
        <f t="shared" si="587"/>
        <v>13</v>
      </c>
      <c r="T3409">
        <f t="shared" si="588"/>
        <v>8</v>
      </c>
      <c r="U3409">
        <f t="shared" si="589"/>
        <v>5</v>
      </c>
      <c r="V3409" s="12">
        <f t="shared" si="590"/>
        <v>41796.422326388885</v>
      </c>
      <c r="W3409" s="12">
        <f t="shared" si="591"/>
        <v>41826.422326388885</v>
      </c>
      <c r="X3409" s="17" t="str">
        <f t="shared" si="592"/>
        <v>June</v>
      </c>
      <c r="Y3409" t="str">
        <f t="shared" si="593"/>
        <v>2014</v>
      </c>
    </row>
    <row r="3410" spans="1:25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583"/>
        <v>211</v>
      </c>
      <c r="P3410" s="8">
        <f t="shared" si="584"/>
        <v>58.611111111111114</v>
      </c>
      <c r="Q3410" t="str">
        <f t="shared" si="585"/>
        <v>theater</v>
      </c>
      <c r="R3410" t="str">
        <f t="shared" si="586"/>
        <v>plays</v>
      </c>
      <c r="S3410">
        <f t="shared" si="587"/>
        <v>13</v>
      </c>
      <c r="T3410">
        <f t="shared" si="588"/>
        <v>8</v>
      </c>
      <c r="U3410">
        <f t="shared" si="589"/>
        <v>5</v>
      </c>
      <c r="V3410" s="12">
        <f t="shared" si="590"/>
        <v>41808.991944444446</v>
      </c>
      <c r="W3410" s="12">
        <f t="shared" si="591"/>
        <v>41838.991944444446</v>
      </c>
      <c r="X3410" s="17" t="str">
        <f t="shared" si="592"/>
        <v>June</v>
      </c>
      <c r="Y3410" t="str">
        <f t="shared" si="593"/>
        <v>2014</v>
      </c>
    </row>
    <row r="3411" spans="1:25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583"/>
        <v>123.6</v>
      </c>
      <c r="P3411" s="8">
        <f t="shared" si="584"/>
        <v>29.428571428571427</v>
      </c>
      <c r="Q3411" t="str">
        <f t="shared" si="585"/>
        <v>theater</v>
      </c>
      <c r="R3411" t="str">
        <f t="shared" si="586"/>
        <v>plays</v>
      </c>
      <c r="S3411">
        <f t="shared" si="587"/>
        <v>13</v>
      </c>
      <c r="T3411">
        <f t="shared" si="588"/>
        <v>8</v>
      </c>
      <c r="U3411">
        <f t="shared" si="589"/>
        <v>5</v>
      </c>
      <c r="V3411" s="12">
        <f t="shared" si="590"/>
        <v>42544.814328703709</v>
      </c>
      <c r="W3411" s="12">
        <f t="shared" si="591"/>
        <v>42582.873611111107</v>
      </c>
      <c r="X3411" s="17" t="str">
        <f t="shared" si="592"/>
        <v>June</v>
      </c>
      <c r="Y3411" t="str">
        <f t="shared" si="593"/>
        <v>2016</v>
      </c>
    </row>
    <row r="3412" spans="1:25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583"/>
        <v>108.5</v>
      </c>
      <c r="P3412" s="8">
        <f t="shared" si="584"/>
        <v>81.375</v>
      </c>
      <c r="Q3412" t="str">
        <f t="shared" si="585"/>
        <v>theater</v>
      </c>
      <c r="R3412" t="str">
        <f t="shared" si="586"/>
        <v>plays</v>
      </c>
      <c r="S3412">
        <f t="shared" si="587"/>
        <v>13</v>
      </c>
      <c r="T3412">
        <f t="shared" si="588"/>
        <v>8</v>
      </c>
      <c r="U3412">
        <f t="shared" si="589"/>
        <v>5</v>
      </c>
      <c r="V3412" s="12">
        <f t="shared" si="590"/>
        <v>42500.041550925926</v>
      </c>
      <c r="W3412" s="12">
        <f t="shared" si="591"/>
        <v>42527.291666666672</v>
      </c>
      <c r="X3412" s="17" t="str">
        <f t="shared" si="592"/>
        <v>May</v>
      </c>
      <c r="Y3412" t="str">
        <f t="shared" si="593"/>
        <v>2016</v>
      </c>
    </row>
    <row r="3413" spans="1:25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583"/>
        <v>103.56666666666668</v>
      </c>
      <c r="P3413" s="8">
        <f t="shared" si="584"/>
        <v>199.16666666666666</v>
      </c>
      <c r="Q3413" t="str">
        <f t="shared" si="585"/>
        <v>theater</v>
      </c>
      <c r="R3413" t="str">
        <f t="shared" si="586"/>
        <v>plays</v>
      </c>
      <c r="S3413">
        <f t="shared" si="587"/>
        <v>13</v>
      </c>
      <c r="T3413">
        <f t="shared" si="588"/>
        <v>8</v>
      </c>
      <c r="U3413">
        <f t="shared" si="589"/>
        <v>5</v>
      </c>
      <c r="V3413" s="12">
        <f t="shared" si="590"/>
        <v>42265.022824074069</v>
      </c>
      <c r="W3413" s="12">
        <f t="shared" si="591"/>
        <v>42285.022824074069</v>
      </c>
      <c r="X3413" s="17" t="str">
        <f t="shared" si="592"/>
        <v>September</v>
      </c>
      <c r="Y3413" t="str">
        <f t="shared" si="593"/>
        <v>2015</v>
      </c>
    </row>
    <row r="3414" spans="1:25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583"/>
        <v>100</v>
      </c>
      <c r="P3414" s="8">
        <f t="shared" si="584"/>
        <v>115.38461538461539</v>
      </c>
      <c r="Q3414" t="str">
        <f t="shared" si="585"/>
        <v>theater</v>
      </c>
      <c r="R3414" t="str">
        <f t="shared" si="586"/>
        <v>plays</v>
      </c>
      <c r="S3414">
        <f t="shared" si="587"/>
        <v>13</v>
      </c>
      <c r="T3414">
        <f t="shared" si="588"/>
        <v>8</v>
      </c>
      <c r="U3414">
        <f t="shared" si="589"/>
        <v>5</v>
      </c>
      <c r="V3414" s="12">
        <f t="shared" si="590"/>
        <v>41879.959050925929</v>
      </c>
      <c r="W3414" s="12">
        <f t="shared" si="591"/>
        <v>41909.959050925929</v>
      </c>
      <c r="X3414" s="17" t="str">
        <f t="shared" si="592"/>
        <v>August</v>
      </c>
      <c r="Y3414" t="str">
        <f t="shared" si="593"/>
        <v>2014</v>
      </c>
    </row>
    <row r="3415" spans="1:25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583"/>
        <v>130</v>
      </c>
      <c r="P3415" s="8">
        <f t="shared" si="584"/>
        <v>46.428571428571431</v>
      </c>
      <c r="Q3415" t="str">
        <f t="shared" si="585"/>
        <v>theater</v>
      </c>
      <c r="R3415" t="str">
        <f t="shared" si="586"/>
        <v>plays</v>
      </c>
      <c r="S3415">
        <f t="shared" si="587"/>
        <v>13</v>
      </c>
      <c r="T3415">
        <f t="shared" si="588"/>
        <v>8</v>
      </c>
      <c r="U3415">
        <f t="shared" si="589"/>
        <v>5</v>
      </c>
      <c r="V3415" s="12">
        <f t="shared" si="590"/>
        <v>42053.733078703706</v>
      </c>
      <c r="W3415" s="12">
        <f t="shared" si="591"/>
        <v>42063.207638888889</v>
      </c>
      <c r="X3415" s="17" t="str">
        <f t="shared" si="592"/>
        <v>February</v>
      </c>
      <c r="Y3415" t="str">
        <f t="shared" si="593"/>
        <v>2015</v>
      </c>
    </row>
    <row r="3416" spans="1:25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583"/>
        <v>103.49999999999999</v>
      </c>
      <c r="P3416" s="8">
        <f t="shared" si="584"/>
        <v>70.568181818181813</v>
      </c>
      <c r="Q3416" t="str">
        <f t="shared" si="585"/>
        <v>theater</v>
      </c>
      <c r="R3416" t="str">
        <f t="shared" si="586"/>
        <v>plays</v>
      </c>
      <c r="S3416">
        <f t="shared" si="587"/>
        <v>13</v>
      </c>
      <c r="T3416">
        <f t="shared" si="588"/>
        <v>8</v>
      </c>
      <c r="U3416">
        <f t="shared" si="589"/>
        <v>5</v>
      </c>
      <c r="V3416" s="12">
        <f t="shared" si="590"/>
        <v>42675.832465277781</v>
      </c>
      <c r="W3416" s="12">
        <f t="shared" si="591"/>
        <v>42705.332638888889</v>
      </c>
      <c r="X3416" s="17" t="str">
        <f t="shared" si="592"/>
        <v>November</v>
      </c>
      <c r="Y3416" t="str">
        <f t="shared" si="593"/>
        <v>2016</v>
      </c>
    </row>
    <row r="3417" spans="1:25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583"/>
        <v>100</v>
      </c>
      <c r="P3417" s="8">
        <f t="shared" si="584"/>
        <v>22.222222222222221</v>
      </c>
      <c r="Q3417" t="str">
        <f t="shared" si="585"/>
        <v>theater</v>
      </c>
      <c r="R3417" t="str">
        <f t="shared" si="586"/>
        <v>plays</v>
      </c>
      <c r="S3417">
        <f t="shared" si="587"/>
        <v>13</v>
      </c>
      <c r="T3417">
        <f t="shared" si="588"/>
        <v>8</v>
      </c>
      <c r="U3417">
        <f t="shared" si="589"/>
        <v>5</v>
      </c>
      <c r="V3417" s="12">
        <f t="shared" si="590"/>
        <v>42467.144166666665</v>
      </c>
      <c r="W3417" s="12">
        <f t="shared" si="591"/>
        <v>42477.979166666672</v>
      </c>
      <c r="X3417" s="17" t="str">
        <f t="shared" si="592"/>
        <v>April</v>
      </c>
      <c r="Y3417" t="str">
        <f t="shared" si="593"/>
        <v>2016</v>
      </c>
    </row>
    <row r="3418" spans="1:25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583"/>
        <v>119.6</v>
      </c>
      <c r="P3418" s="8">
        <f t="shared" si="584"/>
        <v>159.46666666666667</v>
      </c>
      <c r="Q3418" t="str">
        <f t="shared" si="585"/>
        <v>theater</v>
      </c>
      <c r="R3418" t="str">
        <f t="shared" si="586"/>
        <v>plays</v>
      </c>
      <c r="S3418">
        <f t="shared" si="587"/>
        <v>13</v>
      </c>
      <c r="T3418">
        <f t="shared" si="588"/>
        <v>8</v>
      </c>
      <c r="U3418">
        <f t="shared" si="589"/>
        <v>5</v>
      </c>
      <c r="V3418" s="12">
        <f t="shared" si="590"/>
        <v>42089.412557870368</v>
      </c>
      <c r="W3418" s="12">
        <f t="shared" si="591"/>
        <v>42117.770833333328</v>
      </c>
      <c r="X3418" s="17" t="str">
        <f t="shared" si="592"/>
        <v>March</v>
      </c>
      <c r="Y3418" t="str">
        <f t="shared" si="593"/>
        <v>2015</v>
      </c>
    </row>
    <row r="3419" spans="1:25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583"/>
        <v>100.00058823529412</v>
      </c>
      <c r="P3419" s="8">
        <f t="shared" si="584"/>
        <v>37.777999999999999</v>
      </c>
      <c r="Q3419" t="str">
        <f t="shared" si="585"/>
        <v>theater</v>
      </c>
      <c r="R3419" t="str">
        <f t="shared" si="586"/>
        <v>plays</v>
      </c>
      <c r="S3419">
        <f t="shared" si="587"/>
        <v>13</v>
      </c>
      <c r="T3419">
        <f t="shared" si="588"/>
        <v>8</v>
      </c>
      <c r="U3419">
        <f t="shared" si="589"/>
        <v>5</v>
      </c>
      <c r="V3419" s="12">
        <f t="shared" si="590"/>
        <v>41894.91375</v>
      </c>
      <c r="W3419" s="12">
        <f t="shared" si="591"/>
        <v>41938.029861111114</v>
      </c>
      <c r="X3419" s="17" t="str">
        <f t="shared" si="592"/>
        <v>September</v>
      </c>
      <c r="Y3419" t="str">
        <f t="shared" si="593"/>
        <v>2014</v>
      </c>
    </row>
    <row r="3420" spans="1:25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583"/>
        <v>100.875</v>
      </c>
      <c r="P3420" s="8">
        <f t="shared" si="584"/>
        <v>72.053571428571431</v>
      </c>
      <c r="Q3420" t="str">
        <f t="shared" si="585"/>
        <v>theater</v>
      </c>
      <c r="R3420" t="str">
        <f t="shared" si="586"/>
        <v>plays</v>
      </c>
      <c r="S3420">
        <f t="shared" si="587"/>
        <v>13</v>
      </c>
      <c r="T3420">
        <f t="shared" si="588"/>
        <v>8</v>
      </c>
      <c r="U3420">
        <f t="shared" si="589"/>
        <v>5</v>
      </c>
      <c r="V3420" s="12">
        <f t="shared" si="590"/>
        <v>41752.83457175926</v>
      </c>
      <c r="W3420" s="12">
        <f t="shared" si="591"/>
        <v>41782.83457175926</v>
      </c>
      <c r="X3420" s="17" t="str">
        <f t="shared" si="592"/>
        <v>April</v>
      </c>
      <c r="Y3420" t="str">
        <f t="shared" si="593"/>
        <v>2014</v>
      </c>
    </row>
    <row r="3421" spans="1:25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583"/>
        <v>106.54545454545455</v>
      </c>
      <c r="P3421" s="8">
        <f t="shared" si="584"/>
        <v>63.695652173913047</v>
      </c>
      <c r="Q3421" t="str">
        <f t="shared" si="585"/>
        <v>theater</v>
      </c>
      <c r="R3421" t="str">
        <f t="shared" si="586"/>
        <v>plays</v>
      </c>
      <c r="S3421">
        <f t="shared" si="587"/>
        <v>13</v>
      </c>
      <c r="T3421">
        <f t="shared" si="588"/>
        <v>8</v>
      </c>
      <c r="U3421">
        <f t="shared" si="589"/>
        <v>5</v>
      </c>
      <c r="V3421" s="12">
        <f t="shared" si="590"/>
        <v>42448.821585648147</v>
      </c>
      <c r="W3421" s="12">
        <f t="shared" si="591"/>
        <v>42466.895833333328</v>
      </c>
      <c r="X3421" s="17" t="str">
        <f t="shared" si="592"/>
        <v>March</v>
      </c>
      <c r="Y3421" t="str">
        <f t="shared" si="593"/>
        <v>2016</v>
      </c>
    </row>
    <row r="3422" spans="1:25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583"/>
        <v>138</v>
      </c>
      <c r="P3422" s="8">
        <f t="shared" si="584"/>
        <v>28.411764705882351</v>
      </c>
      <c r="Q3422" t="str">
        <f t="shared" si="585"/>
        <v>theater</v>
      </c>
      <c r="R3422" t="str">
        <f t="shared" si="586"/>
        <v>plays</v>
      </c>
      <c r="S3422">
        <f t="shared" si="587"/>
        <v>13</v>
      </c>
      <c r="T3422">
        <f t="shared" si="588"/>
        <v>8</v>
      </c>
      <c r="U3422">
        <f t="shared" si="589"/>
        <v>5</v>
      </c>
      <c r="V3422" s="12">
        <f t="shared" si="590"/>
        <v>42405.090300925927</v>
      </c>
      <c r="W3422" s="12">
        <f t="shared" si="591"/>
        <v>42414</v>
      </c>
      <c r="X3422" s="17" t="str">
        <f t="shared" si="592"/>
        <v>February</v>
      </c>
      <c r="Y3422" t="str">
        <f t="shared" si="593"/>
        <v>2016</v>
      </c>
    </row>
    <row r="3423" spans="1:25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583"/>
        <v>101.15</v>
      </c>
      <c r="P3423" s="8">
        <f t="shared" si="584"/>
        <v>103.21428571428571</v>
      </c>
      <c r="Q3423" t="str">
        <f t="shared" si="585"/>
        <v>theater</v>
      </c>
      <c r="R3423" t="str">
        <f t="shared" si="586"/>
        <v>plays</v>
      </c>
      <c r="S3423">
        <f t="shared" si="587"/>
        <v>13</v>
      </c>
      <c r="T3423">
        <f t="shared" si="588"/>
        <v>8</v>
      </c>
      <c r="U3423">
        <f t="shared" si="589"/>
        <v>5</v>
      </c>
      <c r="V3423" s="12">
        <f t="shared" si="590"/>
        <v>42037.791238425925</v>
      </c>
      <c r="W3423" s="12">
        <f t="shared" si="591"/>
        <v>42067.791238425925</v>
      </c>
      <c r="X3423" s="17" t="str">
        <f t="shared" si="592"/>
        <v>February</v>
      </c>
      <c r="Y3423" t="str">
        <f t="shared" si="593"/>
        <v>2015</v>
      </c>
    </row>
    <row r="3424" spans="1:25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583"/>
        <v>109.1</v>
      </c>
      <c r="P3424" s="8">
        <f t="shared" si="584"/>
        <v>71.152173913043484</v>
      </c>
      <c r="Q3424" t="str">
        <f t="shared" si="585"/>
        <v>theater</v>
      </c>
      <c r="R3424" t="str">
        <f t="shared" si="586"/>
        <v>plays</v>
      </c>
      <c r="S3424">
        <f t="shared" si="587"/>
        <v>13</v>
      </c>
      <c r="T3424">
        <f t="shared" si="588"/>
        <v>8</v>
      </c>
      <c r="U3424">
        <f t="shared" si="589"/>
        <v>5</v>
      </c>
      <c r="V3424" s="12">
        <f t="shared" si="590"/>
        <v>42323.562222222223</v>
      </c>
      <c r="W3424" s="12">
        <f t="shared" si="591"/>
        <v>42352</v>
      </c>
      <c r="X3424" s="17" t="str">
        <f t="shared" si="592"/>
        <v>November</v>
      </c>
      <c r="Y3424" t="str">
        <f t="shared" si="593"/>
        <v>2015</v>
      </c>
    </row>
    <row r="3425" spans="1:25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583"/>
        <v>140</v>
      </c>
      <c r="P3425" s="8">
        <f t="shared" si="584"/>
        <v>35</v>
      </c>
      <c r="Q3425" t="str">
        <f t="shared" si="585"/>
        <v>theater</v>
      </c>
      <c r="R3425" t="str">
        <f t="shared" si="586"/>
        <v>plays</v>
      </c>
      <c r="S3425">
        <f t="shared" si="587"/>
        <v>13</v>
      </c>
      <c r="T3425">
        <f t="shared" si="588"/>
        <v>8</v>
      </c>
      <c r="U3425">
        <f t="shared" si="589"/>
        <v>5</v>
      </c>
      <c r="V3425" s="12">
        <f t="shared" si="590"/>
        <v>42088.911354166667</v>
      </c>
      <c r="W3425" s="12">
        <f t="shared" si="591"/>
        <v>42118.911354166667</v>
      </c>
      <c r="X3425" s="17" t="str">
        <f t="shared" si="592"/>
        <v>March</v>
      </c>
      <c r="Y3425" t="str">
        <f t="shared" si="593"/>
        <v>2015</v>
      </c>
    </row>
    <row r="3426" spans="1:25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583"/>
        <v>103.58333333333334</v>
      </c>
      <c r="P3426" s="8">
        <f t="shared" si="584"/>
        <v>81.776315789473685</v>
      </c>
      <c r="Q3426" t="str">
        <f t="shared" si="585"/>
        <v>theater</v>
      </c>
      <c r="R3426" t="str">
        <f t="shared" si="586"/>
        <v>plays</v>
      </c>
      <c r="S3426">
        <f t="shared" si="587"/>
        <v>13</v>
      </c>
      <c r="T3426">
        <f t="shared" si="588"/>
        <v>8</v>
      </c>
      <c r="U3426">
        <f t="shared" si="589"/>
        <v>5</v>
      </c>
      <c r="V3426" s="12">
        <f t="shared" si="590"/>
        <v>42018.676898148144</v>
      </c>
      <c r="W3426" s="12">
        <f t="shared" si="591"/>
        <v>42040.290972222225</v>
      </c>
      <c r="X3426" s="17" t="str">
        <f t="shared" si="592"/>
        <v>January</v>
      </c>
      <c r="Y3426" t="str">
        <f t="shared" si="593"/>
        <v>2015</v>
      </c>
    </row>
    <row r="3427" spans="1:25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583"/>
        <v>102.97033333333331</v>
      </c>
      <c r="P3427" s="8">
        <f t="shared" si="584"/>
        <v>297.02980769230766</v>
      </c>
      <c r="Q3427" t="str">
        <f t="shared" si="585"/>
        <v>theater</v>
      </c>
      <c r="R3427" t="str">
        <f t="shared" si="586"/>
        <v>plays</v>
      </c>
      <c r="S3427">
        <f t="shared" si="587"/>
        <v>13</v>
      </c>
      <c r="T3427">
        <f t="shared" si="588"/>
        <v>8</v>
      </c>
      <c r="U3427">
        <f t="shared" si="589"/>
        <v>5</v>
      </c>
      <c r="V3427" s="12">
        <f t="shared" si="590"/>
        <v>41884.617314814815</v>
      </c>
      <c r="W3427" s="12">
        <f t="shared" si="591"/>
        <v>41916.617314814815</v>
      </c>
      <c r="X3427" s="17" t="str">
        <f t="shared" si="592"/>
        <v>September</v>
      </c>
      <c r="Y3427" t="str">
        <f t="shared" si="593"/>
        <v>2014</v>
      </c>
    </row>
    <row r="3428" spans="1:25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583"/>
        <v>108.13333333333333</v>
      </c>
      <c r="P3428" s="8">
        <f t="shared" si="584"/>
        <v>46.609195402298852</v>
      </c>
      <c r="Q3428" t="str">
        <f t="shared" si="585"/>
        <v>theater</v>
      </c>
      <c r="R3428" t="str">
        <f t="shared" si="586"/>
        <v>plays</v>
      </c>
      <c r="S3428">
        <f t="shared" si="587"/>
        <v>13</v>
      </c>
      <c r="T3428">
        <f t="shared" si="588"/>
        <v>8</v>
      </c>
      <c r="U3428">
        <f t="shared" si="589"/>
        <v>5</v>
      </c>
      <c r="V3428" s="12">
        <f t="shared" si="590"/>
        <v>41884.056747685187</v>
      </c>
      <c r="W3428" s="12">
        <f t="shared" si="591"/>
        <v>41903.083333333336</v>
      </c>
      <c r="X3428" s="17" t="str">
        <f t="shared" si="592"/>
        <v>September</v>
      </c>
      <c r="Y3428" t="str">
        <f t="shared" si="593"/>
        <v>2014</v>
      </c>
    </row>
    <row r="3429" spans="1:25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583"/>
        <v>100</v>
      </c>
      <c r="P3429" s="8">
        <f t="shared" si="584"/>
        <v>51.724137931034484</v>
      </c>
      <c r="Q3429" t="str">
        <f t="shared" si="585"/>
        <v>theater</v>
      </c>
      <c r="R3429" t="str">
        <f t="shared" si="586"/>
        <v>plays</v>
      </c>
      <c r="S3429">
        <f t="shared" si="587"/>
        <v>13</v>
      </c>
      <c r="T3429">
        <f t="shared" si="588"/>
        <v>8</v>
      </c>
      <c r="U3429">
        <f t="shared" si="589"/>
        <v>5</v>
      </c>
      <c r="V3429" s="12">
        <f t="shared" si="590"/>
        <v>41792.645277777774</v>
      </c>
      <c r="W3429" s="12">
        <f t="shared" si="591"/>
        <v>41822.645277777774</v>
      </c>
      <c r="X3429" s="17" t="str">
        <f t="shared" si="592"/>
        <v>June</v>
      </c>
      <c r="Y3429" t="str">
        <f t="shared" si="593"/>
        <v>2014</v>
      </c>
    </row>
    <row r="3430" spans="1:25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583"/>
        <v>102.75000000000001</v>
      </c>
      <c r="P3430" s="8">
        <f t="shared" si="584"/>
        <v>40.294117647058826</v>
      </c>
      <c r="Q3430" t="str">
        <f t="shared" si="585"/>
        <v>theater</v>
      </c>
      <c r="R3430" t="str">
        <f t="shared" si="586"/>
        <v>plays</v>
      </c>
      <c r="S3430">
        <f t="shared" si="587"/>
        <v>13</v>
      </c>
      <c r="T3430">
        <f t="shared" si="588"/>
        <v>8</v>
      </c>
      <c r="U3430">
        <f t="shared" si="589"/>
        <v>5</v>
      </c>
      <c r="V3430" s="12">
        <f t="shared" si="590"/>
        <v>42038.720451388886</v>
      </c>
      <c r="W3430" s="12">
        <f t="shared" si="591"/>
        <v>42063.708333333328</v>
      </c>
      <c r="X3430" s="17" t="str">
        <f t="shared" si="592"/>
        <v>February</v>
      </c>
      <c r="Y3430" t="str">
        <f t="shared" si="593"/>
        <v>2015</v>
      </c>
    </row>
    <row r="3431" spans="1:25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583"/>
        <v>130</v>
      </c>
      <c r="P3431" s="8">
        <f t="shared" si="584"/>
        <v>16.25</v>
      </c>
      <c r="Q3431" t="str">
        <f t="shared" si="585"/>
        <v>theater</v>
      </c>
      <c r="R3431" t="str">
        <f t="shared" si="586"/>
        <v>plays</v>
      </c>
      <c r="S3431">
        <f t="shared" si="587"/>
        <v>13</v>
      </c>
      <c r="T3431">
        <f t="shared" si="588"/>
        <v>8</v>
      </c>
      <c r="U3431">
        <f t="shared" si="589"/>
        <v>5</v>
      </c>
      <c r="V3431" s="12">
        <f t="shared" si="590"/>
        <v>42662.021539351852</v>
      </c>
      <c r="W3431" s="12">
        <f t="shared" si="591"/>
        <v>42676.021539351852</v>
      </c>
      <c r="X3431" s="17" t="str">
        <f t="shared" si="592"/>
        <v>October</v>
      </c>
      <c r="Y3431" t="str">
        <f t="shared" si="593"/>
        <v>2016</v>
      </c>
    </row>
    <row r="3432" spans="1:25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583"/>
        <v>108.54949999999999</v>
      </c>
      <c r="P3432" s="8">
        <f t="shared" si="584"/>
        <v>30.152638888888887</v>
      </c>
      <c r="Q3432" t="str">
        <f t="shared" si="585"/>
        <v>theater</v>
      </c>
      <c r="R3432" t="str">
        <f t="shared" si="586"/>
        <v>plays</v>
      </c>
      <c r="S3432">
        <f t="shared" si="587"/>
        <v>13</v>
      </c>
      <c r="T3432">
        <f t="shared" si="588"/>
        <v>8</v>
      </c>
      <c r="U3432">
        <f t="shared" si="589"/>
        <v>5</v>
      </c>
      <c r="V3432" s="12">
        <f t="shared" si="590"/>
        <v>41820.945613425924</v>
      </c>
      <c r="W3432" s="12">
        <f t="shared" si="591"/>
        <v>41850.945613425924</v>
      </c>
      <c r="X3432" s="17" t="str">
        <f t="shared" si="592"/>
        <v>June</v>
      </c>
      <c r="Y3432" t="str">
        <f t="shared" si="593"/>
        <v>2014</v>
      </c>
    </row>
    <row r="3433" spans="1:25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583"/>
        <v>100</v>
      </c>
      <c r="P3433" s="8">
        <f t="shared" si="584"/>
        <v>95.238095238095241</v>
      </c>
      <c r="Q3433" t="str">
        <f t="shared" si="585"/>
        <v>theater</v>
      </c>
      <c r="R3433" t="str">
        <f t="shared" si="586"/>
        <v>plays</v>
      </c>
      <c r="S3433">
        <f t="shared" si="587"/>
        <v>13</v>
      </c>
      <c r="T3433">
        <f t="shared" si="588"/>
        <v>8</v>
      </c>
      <c r="U3433">
        <f t="shared" si="589"/>
        <v>5</v>
      </c>
      <c r="V3433" s="12">
        <f t="shared" si="590"/>
        <v>41839.730937500004</v>
      </c>
      <c r="W3433" s="12">
        <f t="shared" si="591"/>
        <v>41869.730937500004</v>
      </c>
      <c r="X3433" s="17" t="str">
        <f t="shared" si="592"/>
        <v>July</v>
      </c>
      <c r="Y3433" t="str">
        <f t="shared" si="593"/>
        <v>2014</v>
      </c>
    </row>
    <row r="3434" spans="1:25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583"/>
        <v>109.65</v>
      </c>
      <c r="P3434" s="8">
        <f t="shared" si="584"/>
        <v>52.214285714285715</v>
      </c>
      <c r="Q3434" t="str">
        <f t="shared" si="585"/>
        <v>theater</v>
      </c>
      <c r="R3434" t="str">
        <f t="shared" si="586"/>
        <v>plays</v>
      </c>
      <c r="S3434">
        <f t="shared" si="587"/>
        <v>13</v>
      </c>
      <c r="T3434">
        <f t="shared" si="588"/>
        <v>8</v>
      </c>
      <c r="U3434">
        <f t="shared" si="589"/>
        <v>5</v>
      </c>
      <c r="V3434" s="12">
        <f t="shared" si="590"/>
        <v>42380.581180555557</v>
      </c>
      <c r="W3434" s="12">
        <f t="shared" si="591"/>
        <v>42405.916666666672</v>
      </c>
      <c r="X3434" s="17" t="str">
        <f t="shared" si="592"/>
        <v>January</v>
      </c>
      <c r="Y3434" t="str">
        <f t="shared" si="593"/>
        <v>2016</v>
      </c>
    </row>
    <row r="3435" spans="1:25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583"/>
        <v>100.26315789473684</v>
      </c>
      <c r="P3435" s="8">
        <f t="shared" si="584"/>
        <v>134.1549295774648</v>
      </c>
      <c r="Q3435" t="str">
        <f t="shared" si="585"/>
        <v>theater</v>
      </c>
      <c r="R3435" t="str">
        <f t="shared" si="586"/>
        <v>plays</v>
      </c>
      <c r="S3435">
        <f t="shared" si="587"/>
        <v>13</v>
      </c>
      <c r="T3435">
        <f t="shared" si="588"/>
        <v>8</v>
      </c>
      <c r="U3435">
        <f t="shared" si="589"/>
        <v>5</v>
      </c>
      <c r="V3435" s="12">
        <f t="shared" si="590"/>
        <v>41776.063136574077</v>
      </c>
      <c r="W3435" s="12">
        <f t="shared" si="591"/>
        <v>41807.125</v>
      </c>
      <c r="X3435" s="17" t="str">
        <f t="shared" si="592"/>
        <v>May</v>
      </c>
      <c r="Y3435" t="str">
        <f t="shared" si="593"/>
        <v>2014</v>
      </c>
    </row>
    <row r="3436" spans="1:25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583"/>
        <v>105.55000000000001</v>
      </c>
      <c r="P3436" s="8">
        <f t="shared" si="584"/>
        <v>62.827380952380949</v>
      </c>
      <c r="Q3436" t="str">
        <f t="shared" si="585"/>
        <v>theater</v>
      </c>
      <c r="R3436" t="str">
        <f t="shared" si="586"/>
        <v>plays</v>
      </c>
      <c r="S3436">
        <f t="shared" si="587"/>
        <v>13</v>
      </c>
      <c r="T3436">
        <f t="shared" si="588"/>
        <v>8</v>
      </c>
      <c r="U3436">
        <f t="shared" si="589"/>
        <v>5</v>
      </c>
      <c r="V3436" s="12">
        <f t="shared" si="590"/>
        <v>41800.380428240744</v>
      </c>
      <c r="W3436" s="12">
        <f t="shared" si="591"/>
        <v>41830.380428240744</v>
      </c>
      <c r="X3436" s="17" t="str">
        <f t="shared" si="592"/>
        <v>June</v>
      </c>
      <c r="Y3436" t="str">
        <f t="shared" si="593"/>
        <v>2014</v>
      </c>
    </row>
    <row r="3437" spans="1:25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583"/>
        <v>112.00000000000001</v>
      </c>
      <c r="P3437" s="8">
        <f t="shared" si="584"/>
        <v>58.94736842105263</v>
      </c>
      <c r="Q3437" t="str">
        <f t="shared" si="585"/>
        <v>theater</v>
      </c>
      <c r="R3437" t="str">
        <f t="shared" si="586"/>
        <v>plays</v>
      </c>
      <c r="S3437">
        <f t="shared" si="587"/>
        <v>13</v>
      </c>
      <c r="T3437">
        <f t="shared" si="588"/>
        <v>8</v>
      </c>
      <c r="U3437">
        <f t="shared" si="589"/>
        <v>5</v>
      </c>
      <c r="V3437" s="12">
        <f t="shared" si="590"/>
        <v>42572.61681712963</v>
      </c>
      <c r="W3437" s="12">
        <f t="shared" si="591"/>
        <v>42589.125</v>
      </c>
      <c r="X3437" s="17" t="str">
        <f t="shared" si="592"/>
        <v>July</v>
      </c>
      <c r="Y3437" t="str">
        <f t="shared" si="593"/>
        <v>2016</v>
      </c>
    </row>
    <row r="3438" spans="1:25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583"/>
        <v>105.89999999999999</v>
      </c>
      <c r="P3438" s="8">
        <f t="shared" si="584"/>
        <v>143.1081081081081</v>
      </c>
      <c r="Q3438" t="str">
        <f t="shared" si="585"/>
        <v>theater</v>
      </c>
      <c r="R3438" t="str">
        <f t="shared" si="586"/>
        <v>plays</v>
      </c>
      <c r="S3438">
        <f t="shared" si="587"/>
        <v>13</v>
      </c>
      <c r="T3438">
        <f t="shared" si="588"/>
        <v>8</v>
      </c>
      <c r="U3438">
        <f t="shared" si="589"/>
        <v>5</v>
      </c>
      <c r="V3438" s="12">
        <f t="shared" si="590"/>
        <v>41851.541585648149</v>
      </c>
      <c r="W3438" s="12">
        <f t="shared" si="591"/>
        <v>41872.686111111114</v>
      </c>
      <c r="X3438" s="17" t="str">
        <f t="shared" si="592"/>
        <v>July</v>
      </c>
      <c r="Y3438" t="str">
        <f t="shared" si="593"/>
        <v>2014</v>
      </c>
    </row>
    <row r="3439" spans="1:25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583"/>
        <v>101</v>
      </c>
      <c r="P3439" s="8">
        <f t="shared" si="584"/>
        <v>84.166666666666671</v>
      </c>
      <c r="Q3439" t="str">
        <f t="shared" si="585"/>
        <v>theater</v>
      </c>
      <c r="R3439" t="str">
        <f t="shared" si="586"/>
        <v>plays</v>
      </c>
      <c r="S3439">
        <f t="shared" si="587"/>
        <v>13</v>
      </c>
      <c r="T3439">
        <f t="shared" si="588"/>
        <v>8</v>
      </c>
      <c r="U3439">
        <f t="shared" si="589"/>
        <v>5</v>
      </c>
      <c r="V3439" s="12">
        <f t="shared" si="590"/>
        <v>42205.710879629631</v>
      </c>
      <c r="W3439" s="12">
        <f t="shared" si="591"/>
        <v>42235.710879629631</v>
      </c>
      <c r="X3439" s="17" t="str">
        <f t="shared" si="592"/>
        <v>July</v>
      </c>
      <c r="Y3439" t="str">
        <f t="shared" si="593"/>
        <v>2015</v>
      </c>
    </row>
    <row r="3440" spans="1:25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583"/>
        <v>104.2</v>
      </c>
      <c r="P3440" s="8">
        <f t="shared" si="584"/>
        <v>186.07142857142858</v>
      </c>
      <c r="Q3440" t="str">
        <f t="shared" si="585"/>
        <v>theater</v>
      </c>
      <c r="R3440" t="str">
        <f t="shared" si="586"/>
        <v>plays</v>
      </c>
      <c r="S3440">
        <f t="shared" si="587"/>
        <v>13</v>
      </c>
      <c r="T3440">
        <f t="shared" si="588"/>
        <v>8</v>
      </c>
      <c r="U3440">
        <f t="shared" si="589"/>
        <v>5</v>
      </c>
      <c r="V3440" s="12">
        <f t="shared" si="590"/>
        <v>42100.927858796291</v>
      </c>
      <c r="W3440" s="12">
        <f t="shared" si="591"/>
        <v>42126.875</v>
      </c>
      <c r="X3440" s="17" t="str">
        <f t="shared" si="592"/>
        <v>April</v>
      </c>
      <c r="Y3440" t="str">
        <f t="shared" si="593"/>
        <v>2015</v>
      </c>
    </row>
    <row r="3441" spans="1:25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583"/>
        <v>134.67833333333334</v>
      </c>
      <c r="P3441" s="8">
        <f t="shared" si="584"/>
        <v>89.785555555555561</v>
      </c>
      <c r="Q3441" t="str">
        <f t="shared" si="585"/>
        <v>theater</v>
      </c>
      <c r="R3441" t="str">
        <f t="shared" si="586"/>
        <v>plays</v>
      </c>
      <c r="S3441">
        <f t="shared" si="587"/>
        <v>13</v>
      </c>
      <c r="T3441">
        <f t="shared" si="588"/>
        <v>8</v>
      </c>
      <c r="U3441">
        <f t="shared" si="589"/>
        <v>5</v>
      </c>
      <c r="V3441" s="12">
        <f t="shared" si="590"/>
        <v>42374.911226851851</v>
      </c>
      <c r="W3441" s="12">
        <f t="shared" si="591"/>
        <v>42388.207638888889</v>
      </c>
      <c r="X3441" s="17" t="str">
        <f t="shared" si="592"/>
        <v>January</v>
      </c>
      <c r="Y3441" t="str">
        <f t="shared" si="593"/>
        <v>2016</v>
      </c>
    </row>
    <row r="3442" spans="1:25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583"/>
        <v>105.2184</v>
      </c>
      <c r="P3442" s="8">
        <f t="shared" si="584"/>
        <v>64.157560975609755</v>
      </c>
      <c r="Q3442" t="str">
        <f t="shared" si="585"/>
        <v>theater</v>
      </c>
      <c r="R3442" t="str">
        <f t="shared" si="586"/>
        <v>plays</v>
      </c>
      <c r="S3442">
        <f t="shared" si="587"/>
        <v>13</v>
      </c>
      <c r="T3442">
        <f t="shared" si="588"/>
        <v>8</v>
      </c>
      <c r="U3442">
        <f t="shared" si="589"/>
        <v>5</v>
      </c>
      <c r="V3442" s="12">
        <f t="shared" si="590"/>
        <v>41809.12300925926</v>
      </c>
      <c r="W3442" s="12">
        <f t="shared" si="591"/>
        <v>41831.677083333336</v>
      </c>
      <c r="X3442" s="17" t="str">
        <f t="shared" si="592"/>
        <v>June</v>
      </c>
      <c r="Y3442" t="str">
        <f t="shared" si="593"/>
        <v>2014</v>
      </c>
    </row>
    <row r="3443" spans="1:25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583"/>
        <v>102.60000000000001</v>
      </c>
      <c r="P3443" s="8">
        <f t="shared" si="584"/>
        <v>59.651162790697676</v>
      </c>
      <c r="Q3443" t="str">
        <f t="shared" si="585"/>
        <v>theater</v>
      </c>
      <c r="R3443" t="str">
        <f t="shared" si="586"/>
        <v>plays</v>
      </c>
      <c r="S3443">
        <f t="shared" si="587"/>
        <v>13</v>
      </c>
      <c r="T3443">
        <f t="shared" si="588"/>
        <v>8</v>
      </c>
      <c r="U3443">
        <f t="shared" si="589"/>
        <v>5</v>
      </c>
      <c r="V3443" s="12">
        <f t="shared" si="590"/>
        <v>42294.429641203707</v>
      </c>
      <c r="W3443" s="12">
        <f t="shared" si="591"/>
        <v>42321.845138888893</v>
      </c>
      <c r="X3443" s="17" t="str">
        <f t="shared" si="592"/>
        <v>October</v>
      </c>
      <c r="Y3443" t="str">
        <f t="shared" si="593"/>
        <v>2015</v>
      </c>
    </row>
    <row r="3444" spans="1:25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583"/>
        <v>100</v>
      </c>
      <c r="P3444" s="8">
        <f t="shared" si="584"/>
        <v>31.25</v>
      </c>
      <c r="Q3444" t="str">
        <f t="shared" si="585"/>
        <v>theater</v>
      </c>
      <c r="R3444" t="str">
        <f t="shared" si="586"/>
        <v>plays</v>
      </c>
      <c r="S3444">
        <f t="shared" si="587"/>
        <v>13</v>
      </c>
      <c r="T3444">
        <f t="shared" si="588"/>
        <v>8</v>
      </c>
      <c r="U3444">
        <f t="shared" si="589"/>
        <v>5</v>
      </c>
      <c r="V3444" s="12">
        <f t="shared" si="590"/>
        <v>42124.841111111105</v>
      </c>
      <c r="W3444" s="12">
        <f t="shared" si="591"/>
        <v>42154.841111111105</v>
      </c>
      <c r="X3444" s="17" t="str">
        <f t="shared" si="592"/>
        <v>April</v>
      </c>
      <c r="Y3444" t="str">
        <f t="shared" si="593"/>
        <v>2015</v>
      </c>
    </row>
    <row r="3445" spans="1:25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583"/>
        <v>185.5</v>
      </c>
      <c r="P3445" s="8">
        <f t="shared" si="584"/>
        <v>41.222222222222221</v>
      </c>
      <c r="Q3445" t="str">
        <f t="shared" si="585"/>
        <v>theater</v>
      </c>
      <c r="R3445" t="str">
        <f t="shared" si="586"/>
        <v>plays</v>
      </c>
      <c r="S3445">
        <f t="shared" si="587"/>
        <v>13</v>
      </c>
      <c r="T3445">
        <f t="shared" si="588"/>
        <v>8</v>
      </c>
      <c r="U3445">
        <f t="shared" si="589"/>
        <v>5</v>
      </c>
      <c r="V3445" s="12">
        <f t="shared" si="590"/>
        <v>41861.524837962963</v>
      </c>
      <c r="W3445" s="12">
        <f t="shared" si="591"/>
        <v>41891.524837962963</v>
      </c>
      <c r="X3445" s="17" t="str">
        <f t="shared" si="592"/>
        <v>August</v>
      </c>
      <c r="Y3445" t="str">
        <f t="shared" si="593"/>
        <v>2014</v>
      </c>
    </row>
    <row r="3446" spans="1:25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583"/>
        <v>289</v>
      </c>
      <c r="P3446" s="8">
        <f t="shared" si="584"/>
        <v>43.35</v>
      </c>
      <c r="Q3446" t="str">
        <f t="shared" si="585"/>
        <v>theater</v>
      </c>
      <c r="R3446" t="str">
        <f t="shared" si="586"/>
        <v>plays</v>
      </c>
      <c r="S3446">
        <f t="shared" si="587"/>
        <v>13</v>
      </c>
      <c r="T3446">
        <f t="shared" si="588"/>
        <v>8</v>
      </c>
      <c r="U3446">
        <f t="shared" si="589"/>
        <v>5</v>
      </c>
      <c r="V3446" s="12">
        <f t="shared" si="590"/>
        <v>42521.291504629626</v>
      </c>
      <c r="W3446" s="12">
        <f t="shared" si="591"/>
        <v>42529.582638888889</v>
      </c>
      <c r="X3446" s="17" t="str">
        <f t="shared" si="592"/>
        <v>May</v>
      </c>
      <c r="Y3446" t="str">
        <f t="shared" si="593"/>
        <v>2016</v>
      </c>
    </row>
    <row r="3447" spans="1:25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583"/>
        <v>100</v>
      </c>
      <c r="P3447" s="8">
        <f t="shared" si="584"/>
        <v>64.516129032258064</v>
      </c>
      <c r="Q3447" t="str">
        <f t="shared" si="585"/>
        <v>theater</v>
      </c>
      <c r="R3447" t="str">
        <f t="shared" si="586"/>
        <v>plays</v>
      </c>
      <c r="S3447">
        <f t="shared" si="587"/>
        <v>13</v>
      </c>
      <c r="T3447">
        <f t="shared" si="588"/>
        <v>8</v>
      </c>
      <c r="U3447">
        <f t="shared" si="589"/>
        <v>5</v>
      </c>
      <c r="V3447" s="12">
        <f t="shared" si="590"/>
        <v>42272.530509259261</v>
      </c>
      <c r="W3447" s="12">
        <f t="shared" si="591"/>
        <v>42300.530509259261</v>
      </c>
      <c r="X3447" s="17" t="str">
        <f t="shared" si="592"/>
        <v>September</v>
      </c>
      <c r="Y3447" t="str">
        <f t="shared" si="593"/>
        <v>2015</v>
      </c>
    </row>
    <row r="3448" spans="1:25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583"/>
        <v>108.2</v>
      </c>
      <c r="P3448" s="8">
        <f t="shared" si="584"/>
        <v>43.28</v>
      </c>
      <c r="Q3448" t="str">
        <f t="shared" si="585"/>
        <v>theater</v>
      </c>
      <c r="R3448" t="str">
        <f t="shared" si="586"/>
        <v>plays</v>
      </c>
      <c r="S3448">
        <f t="shared" si="587"/>
        <v>13</v>
      </c>
      <c r="T3448">
        <f t="shared" si="588"/>
        <v>8</v>
      </c>
      <c r="U3448">
        <f t="shared" si="589"/>
        <v>5</v>
      </c>
      <c r="V3448" s="12">
        <f t="shared" si="590"/>
        <v>42016.832465277781</v>
      </c>
      <c r="W3448" s="12">
        <f t="shared" si="591"/>
        <v>42040.513888888891</v>
      </c>
      <c r="X3448" s="17" t="str">
        <f t="shared" si="592"/>
        <v>January</v>
      </c>
      <c r="Y3448" t="str">
        <f t="shared" si="593"/>
        <v>2015</v>
      </c>
    </row>
    <row r="3449" spans="1:25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583"/>
        <v>107.80000000000001</v>
      </c>
      <c r="P3449" s="8">
        <f t="shared" si="584"/>
        <v>77</v>
      </c>
      <c r="Q3449" t="str">
        <f t="shared" si="585"/>
        <v>theater</v>
      </c>
      <c r="R3449" t="str">
        <f t="shared" si="586"/>
        <v>plays</v>
      </c>
      <c r="S3449">
        <f t="shared" si="587"/>
        <v>13</v>
      </c>
      <c r="T3449">
        <f t="shared" si="588"/>
        <v>8</v>
      </c>
      <c r="U3449">
        <f t="shared" si="589"/>
        <v>5</v>
      </c>
      <c r="V3449" s="12">
        <f t="shared" si="590"/>
        <v>42402.889027777783</v>
      </c>
      <c r="W3449" s="12">
        <f t="shared" si="591"/>
        <v>42447.847361111111</v>
      </c>
      <c r="X3449" s="17" t="str">
        <f t="shared" si="592"/>
        <v>February</v>
      </c>
      <c r="Y3449" t="str">
        <f t="shared" si="593"/>
        <v>2016</v>
      </c>
    </row>
    <row r="3450" spans="1:25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583"/>
        <v>109.76190476190477</v>
      </c>
      <c r="P3450" s="8">
        <f t="shared" si="584"/>
        <v>51.222222222222221</v>
      </c>
      <c r="Q3450" t="str">
        <f t="shared" si="585"/>
        <v>theater</v>
      </c>
      <c r="R3450" t="str">
        <f t="shared" si="586"/>
        <v>plays</v>
      </c>
      <c r="S3450">
        <f t="shared" si="587"/>
        <v>13</v>
      </c>
      <c r="T3450">
        <f t="shared" si="588"/>
        <v>8</v>
      </c>
      <c r="U3450">
        <f t="shared" si="589"/>
        <v>5</v>
      </c>
      <c r="V3450" s="12">
        <f t="shared" si="590"/>
        <v>41960.119085648148</v>
      </c>
      <c r="W3450" s="12">
        <f t="shared" si="591"/>
        <v>41990.119085648148</v>
      </c>
      <c r="X3450" s="17" t="str">
        <f t="shared" si="592"/>
        <v>November</v>
      </c>
      <c r="Y3450" t="str">
        <f t="shared" si="593"/>
        <v>2014</v>
      </c>
    </row>
    <row r="3451" spans="1:25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583"/>
        <v>170.625</v>
      </c>
      <c r="P3451" s="8">
        <f t="shared" si="584"/>
        <v>68.25</v>
      </c>
      <c r="Q3451" t="str">
        <f t="shared" si="585"/>
        <v>theater</v>
      </c>
      <c r="R3451" t="str">
        <f t="shared" si="586"/>
        <v>plays</v>
      </c>
      <c r="S3451">
        <f t="shared" si="587"/>
        <v>13</v>
      </c>
      <c r="T3451">
        <f t="shared" si="588"/>
        <v>8</v>
      </c>
      <c r="U3451">
        <f t="shared" si="589"/>
        <v>5</v>
      </c>
      <c r="V3451" s="12">
        <f t="shared" si="590"/>
        <v>42532.052523148144</v>
      </c>
      <c r="W3451" s="12">
        <f t="shared" si="591"/>
        <v>42560.166666666672</v>
      </c>
      <c r="X3451" s="17" t="str">
        <f t="shared" si="592"/>
        <v>June</v>
      </c>
      <c r="Y3451" t="str">
        <f t="shared" si="593"/>
        <v>2016</v>
      </c>
    </row>
    <row r="3452" spans="1:25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583"/>
        <v>152</v>
      </c>
      <c r="P3452" s="8">
        <f t="shared" si="584"/>
        <v>19.487179487179485</v>
      </c>
      <c r="Q3452" t="str">
        <f t="shared" si="585"/>
        <v>theater</v>
      </c>
      <c r="R3452" t="str">
        <f t="shared" si="586"/>
        <v>plays</v>
      </c>
      <c r="S3452">
        <f t="shared" si="587"/>
        <v>13</v>
      </c>
      <c r="T3452">
        <f t="shared" si="588"/>
        <v>8</v>
      </c>
      <c r="U3452">
        <f t="shared" si="589"/>
        <v>5</v>
      </c>
      <c r="V3452" s="12">
        <f t="shared" si="590"/>
        <v>42036.704525462963</v>
      </c>
      <c r="W3452" s="12">
        <f t="shared" si="591"/>
        <v>42096.662858796291</v>
      </c>
      <c r="X3452" s="17" t="str">
        <f t="shared" si="592"/>
        <v>February</v>
      </c>
      <c r="Y3452" t="str">
        <f t="shared" si="593"/>
        <v>2015</v>
      </c>
    </row>
    <row r="3453" spans="1:25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583"/>
        <v>101.23076923076924</v>
      </c>
      <c r="P3453" s="8">
        <f t="shared" si="584"/>
        <v>41.125</v>
      </c>
      <c r="Q3453" t="str">
        <f t="shared" si="585"/>
        <v>theater</v>
      </c>
      <c r="R3453" t="str">
        <f t="shared" si="586"/>
        <v>plays</v>
      </c>
      <c r="S3453">
        <f t="shared" si="587"/>
        <v>13</v>
      </c>
      <c r="T3453">
        <f t="shared" si="588"/>
        <v>8</v>
      </c>
      <c r="U3453">
        <f t="shared" si="589"/>
        <v>5</v>
      </c>
      <c r="V3453" s="12">
        <f t="shared" si="590"/>
        <v>42088.723692129628</v>
      </c>
      <c r="W3453" s="12">
        <f t="shared" si="591"/>
        <v>42115.723692129628</v>
      </c>
      <c r="X3453" s="17" t="str">
        <f t="shared" si="592"/>
        <v>March</v>
      </c>
      <c r="Y3453" t="str">
        <f t="shared" si="593"/>
        <v>2015</v>
      </c>
    </row>
    <row r="3454" spans="1:25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583"/>
        <v>153.19999999999999</v>
      </c>
      <c r="P3454" s="8">
        <f t="shared" si="584"/>
        <v>41.405405405405403</v>
      </c>
      <c r="Q3454" t="str">
        <f t="shared" si="585"/>
        <v>theater</v>
      </c>
      <c r="R3454" t="str">
        <f t="shared" si="586"/>
        <v>plays</v>
      </c>
      <c r="S3454">
        <f t="shared" si="587"/>
        <v>13</v>
      </c>
      <c r="T3454">
        <f t="shared" si="588"/>
        <v>8</v>
      </c>
      <c r="U3454">
        <f t="shared" si="589"/>
        <v>5</v>
      </c>
      <c r="V3454" s="12">
        <f t="shared" si="590"/>
        <v>41820.639189814814</v>
      </c>
      <c r="W3454" s="12">
        <f t="shared" si="591"/>
        <v>41843.165972222225</v>
      </c>
      <c r="X3454" s="17" t="str">
        <f t="shared" si="592"/>
        <v>June</v>
      </c>
      <c r="Y3454" t="str">
        <f t="shared" si="593"/>
        <v>2014</v>
      </c>
    </row>
    <row r="3455" spans="1:25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583"/>
        <v>128.33333333333334</v>
      </c>
      <c r="P3455" s="8">
        <f t="shared" si="584"/>
        <v>27.5</v>
      </c>
      <c r="Q3455" t="str">
        <f t="shared" si="585"/>
        <v>theater</v>
      </c>
      <c r="R3455" t="str">
        <f t="shared" si="586"/>
        <v>plays</v>
      </c>
      <c r="S3455">
        <f t="shared" si="587"/>
        <v>13</v>
      </c>
      <c r="T3455">
        <f t="shared" si="588"/>
        <v>8</v>
      </c>
      <c r="U3455">
        <f t="shared" si="589"/>
        <v>5</v>
      </c>
      <c r="V3455" s="12">
        <f t="shared" si="590"/>
        <v>42535.97865740741</v>
      </c>
      <c r="W3455" s="12">
        <f t="shared" si="591"/>
        <v>42595.97865740741</v>
      </c>
      <c r="X3455" s="17" t="str">
        <f t="shared" si="592"/>
        <v>June</v>
      </c>
      <c r="Y3455" t="str">
        <f t="shared" si="593"/>
        <v>2016</v>
      </c>
    </row>
    <row r="3456" spans="1:25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583"/>
        <v>100.71428571428571</v>
      </c>
      <c r="P3456" s="8">
        <f t="shared" si="584"/>
        <v>33.571428571428569</v>
      </c>
      <c r="Q3456" t="str">
        <f t="shared" si="585"/>
        <v>theater</v>
      </c>
      <c r="R3456" t="str">
        <f t="shared" si="586"/>
        <v>plays</v>
      </c>
      <c r="S3456">
        <f t="shared" si="587"/>
        <v>13</v>
      </c>
      <c r="T3456">
        <f t="shared" si="588"/>
        <v>8</v>
      </c>
      <c r="U3456">
        <f t="shared" si="589"/>
        <v>5</v>
      </c>
      <c r="V3456" s="12">
        <f t="shared" si="590"/>
        <v>41821.698599537034</v>
      </c>
      <c r="W3456" s="12">
        <f t="shared" si="591"/>
        <v>41851.698599537034</v>
      </c>
      <c r="X3456" s="17" t="str">
        <f t="shared" si="592"/>
        <v>July</v>
      </c>
      <c r="Y3456" t="str">
        <f t="shared" si="593"/>
        <v>2014</v>
      </c>
    </row>
    <row r="3457" spans="1:25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583"/>
        <v>100.64999999999999</v>
      </c>
      <c r="P3457" s="8">
        <f t="shared" si="584"/>
        <v>145.86956521739131</v>
      </c>
      <c r="Q3457" t="str">
        <f t="shared" si="585"/>
        <v>theater</v>
      </c>
      <c r="R3457" t="str">
        <f t="shared" si="586"/>
        <v>plays</v>
      </c>
      <c r="S3457">
        <f t="shared" si="587"/>
        <v>13</v>
      </c>
      <c r="T3457">
        <f t="shared" si="588"/>
        <v>8</v>
      </c>
      <c r="U3457">
        <f t="shared" si="589"/>
        <v>5</v>
      </c>
      <c r="V3457" s="12">
        <f t="shared" si="590"/>
        <v>42626.7503125</v>
      </c>
      <c r="W3457" s="12">
        <f t="shared" si="591"/>
        <v>42656.7503125</v>
      </c>
      <c r="X3457" s="17" t="str">
        <f t="shared" si="592"/>
        <v>September</v>
      </c>
      <c r="Y3457" t="str">
        <f t="shared" si="593"/>
        <v>2016</v>
      </c>
    </row>
    <row r="3458" spans="1:25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594">E3458/D3458*100</f>
        <v>191.3</v>
      </c>
      <c r="P3458" s="8">
        <f t="shared" ref="P3458:P3521" si="595">E3458/L3458</f>
        <v>358.6875</v>
      </c>
      <c r="Q3458" t="str">
        <f t="shared" ref="Q3458:Q3521" si="596">LEFT(N3458,T3458-1)</f>
        <v>theater</v>
      </c>
      <c r="R3458" t="str">
        <f t="shared" ref="R3458:R3521" si="597">RIGHT(N3458,U3458)</f>
        <v>plays</v>
      </c>
      <c r="S3458">
        <f t="shared" ref="S3458:S3521" si="598">LEN(N3458)</f>
        <v>13</v>
      </c>
      <c r="T3458">
        <f t="shared" ref="T3458:T3521" si="599">FIND("/",N3458)</f>
        <v>8</v>
      </c>
      <c r="U3458">
        <f t="shared" ref="U3458:U3521" si="600">S3458-T3458</f>
        <v>5</v>
      </c>
      <c r="V3458" s="12">
        <f t="shared" ref="V3458:V3521" si="601">(((J3458/60)/60)/24)+DATE(1970,1,1)</f>
        <v>41821.205636574072</v>
      </c>
      <c r="W3458" s="12">
        <f t="shared" ref="W3458:W3521" si="602">(((I3458/60)/60)/24)+DATE(1970,1,1)</f>
        <v>41852.290972222225</v>
      </c>
      <c r="X3458" s="17" t="str">
        <f t="shared" ref="X3458:X3521" si="603">TEXT(V3458,"mmmm")</f>
        <v>July</v>
      </c>
      <c r="Y3458" t="str">
        <f t="shared" ref="Y3458:Y3521" si="604">TEXT(V3458,"yyyy")</f>
        <v>2014</v>
      </c>
    </row>
    <row r="3459" spans="1:25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594"/>
        <v>140.19999999999999</v>
      </c>
      <c r="P3459" s="8">
        <f t="shared" si="595"/>
        <v>50.981818181818184</v>
      </c>
      <c r="Q3459" t="str">
        <f t="shared" si="596"/>
        <v>theater</v>
      </c>
      <c r="R3459" t="str">
        <f t="shared" si="597"/>
        <v>plays</v>
      </c>
      <c r="S3459">
        <f t="shared" si="598"/>
        <v>13</v>
      </c>
      <c r="T3459">
        <f t="shared" si="599"/>
        <v>8</v>
      </c>
      <c r="U3459">
        <f t="shared" si="600"/>
        <v>5</v>
      </c>
      <c r="V3459" s="12">
        <f t="shared" si="601"/>
        <v>42016.706678240742</v>
      </c>
      <c r="W3459" s="12">
        <f t="shared" si="602"/>
        <v>42047.249305555553</v>
      </c>
      <c r="X3459" s="17" t="str">
        <f t="shared" si="603"/>
        <v>January</v>
      </c>
      <c r="Y3459" t="str">
        <f t="shared" si="604"/>
        <v>2015</v>
      </c>
    </row>
    <row r="3460" spans="1:25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594"/>
        <v>124.33537832310839</v>
      </c>
      <c r="P3460" s="8">
        <f t="shared" si="595"/>
        <v>45.037037037037038</v>
      </c>
      <c r="Q3460" t="str">
        <f t="shared" si="596"/>
        <v>theater</v>
      </c>
      <c r="R3460" t="str">
        <f t="shared" si="597"/>
        <v>plays</v>
      </c>
      <c r="S3460">
        <f t="shared" si="598"/>
        <v>13</v>
      </c>
      <c r="T3460">
        <f t="shared" si="599"/>
        <v>8</v>
      </c>
      <c r="U3460">
        <f t="shared" si="600"/>
        <v>5</v>
      </c>
      <c r="V3460" s="12">
        <f t="shared" si="601"/>
        <v>42011.202581018515</v>
      </c>
      <c r="W3460" s="12">
        <f t="shared" si="602"/>
        <v>42038.185416666667</v>
      </c>
      <c r="X3460" s="17" t="str">
        <f t="shared" si="603"/>
        <v>January</v>
      </c>
      <c r="Y3460" t="str">
        <f t="shared" si="604"/>
        <v>2015</v>
      </c>
    </row>
    <row r="3461" spans="1:25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594"/>
        <v>126.2</v>
      </c>
      <c r="P3461" s="8">
        <f t="shared" si="595"/>
        <v>17.527777777777779</v>
      </c>
      <c r="Q3461" t="str">
        <f t="shared" si="596"/>
        <v>theater</v>
      </c>
      <c r="R3461" t="str">
        <f t="shared" si="597"/>
        <v>plays</v>
      </c>
      <c r="S3461">
        <f t="shared" si="598"/>
        <v>13</v>
      </c>
      <c r="T3461">
        <f t="shared" si="599"/>
        <v>8</v>
      </c>
      <c r="U3461">
        <f t="shared" si="600"/>
        <v>5</v>
      </c>
      <c r="V3461" s="12">
        <f t="shared" si="601"/>
        <v>42480.479861111111</v>
      </c>
      <c r="W3461" s="12">
        <f t="shared" si="602"/>
        <v>42510.479861111111</v>
      </c>
      <c r="X3461" s="17" t="str">
        <f t="shared" si="603"/>
        <v>April</v>
      </c>
      <c r="Y3461" t="str">
        <f t="shared" si="604"/>
        <v>2016</v>
      </c>
    </row>
    <row r="3462" spans="1:25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594"/>
        <v>190</v>
      </c>
      <c r="P3462" s="8">
        <f t="shared" si="595"/>
        <v>50</v>
      </c>
      <c r="Q3462" t="str">
        <f t="shared" si="596"/>
        <v>theater</v>
      </c>
      <c r="R3462" t="str">
        <f t="shared" si="597"/>
        <v>plays</v>
      </c>
      <c r="S3462">
        <f t="shared" si="598"/>
        <v>13</v>
      </c>
      <c r="T3462">
        <f t="shared" si="599"/>
        <v>8</v>
      </c>
      <c r="U3462">
        <f t="shared" si="600"/>
        <v>5</v>
      </c>
      <c r="V3462" s="12">
        <f t="shared" si="601"/>
        <v>41852.527222222219</v>
      </c>
      <c r="W3462" s="12">
        <f t="shared" si="602"/>
        <v>41866.527222222219</v>
      </c>
      <c r="X3462" s="17" t="str">
        <f t="shared" si="603"/>
        <v>August</v>
      </c>
      <c r="Y3462" t="str">
        <f t="shared" si="604"/>
        <v>2014</v>
      </c>
    </row>
    <row r="3463" spans="1:25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594"/>
        <v>139</v>
      </c>
      <c r="P3463" s="8">
        <f t="shared" si="595"/>
        <v>57.916666666666664</v>
      </c>
      <c r="Q3463" t="str">
        <f t="shared" si="596"/>
        <v>theater</v>
      </c>
      <c r="R3463" t="str">
        <f t="shared" si="597"/>
        <v>plays</v>
      </c>
      <c r="S3463">
        <f t="shared" si="598"/>
        <v>13</v>
      </c>
      <c r="T3463">
        <f t="shared" si="599"/>
        <v>8</v>
      </c>
      <c r="U3463">
        <f t="shared" si="600"/>
        <v>5</v>
      </c>
      <c r="V3463" s="12">
        <f t="shared" si="601"/>
        <v>42643.632858796293</v>
      </c>
      <c r="W3463" s="12">
        <f t="shared" si="602"/>
        <v>42672.125</v>
      </c>
      <c r="X3463" s="17" t="str">
        <f t="shared" si="603"/>
        <v>September</v>
      </c>
      <c r="Y3463" t="str">
        <f t="shared" si="604"/>
        <v>2016</v>
      </c>
    </row>
    <row r="3464" spans="1:25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594"/>
        <v>202</v>
      </c>
      <c r="P3464" s="8">
        <f t="shared" si="595"/>
        <v>29.705882352941178</v>
      </c>
      <c r="Q3464" t="str">
        <f t="shared" si="596"/>
        <v>theater</v>
      </c>
      <c r="R3464" t="str">
        <f t="shared" si="597"/>
        <v>plays</v>
      </c>
      <c r="S3464">
        <f t="shared" si="598"/>
        <v>13</v>
      </c>
      <c r="T3464">
        <f t="shared" si="599"/>
        <v>8</v>
      </c>
      <c r="U3464">
        <f t="shared" si="600"/>
        <v>5</v>
      </c>
      <c r="V3464" s="12">
        <f t="shared" si="601"/>
        <v>42179.898472222223</v>
      </c>
      <c r="W3464" s="12">
        <f t="shared" si="602"/>
        <v>42195.75</v>
      </c>
      <c r="X3464" s="17" t="str">
        <f t="shared" si="603"/>
        <v>June</v>
      </c>
      <c r="Y3464" t="str">
        <f t="shared" si="604"/>
        <v>2015</v>
      </c>
    </row>
    <row r="3465" spans="1:25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594"/>
        <v>103.38000000000001</v>
      </c>
      <c r="P3465" s="8">
        <f t="shared" si="595"/>
        <v>90.684210526315795</v>
      </c>
      <c r="Q3465" t="str">
        <f t="shared" si="596"/>
        <v>theater</v>
      </c>
      <c r="R3465" t="str">
        <f t="shared" si="597"/>
        <v>plays</v>
      </c>
      <c r="S3465">
        <f t="shared" si="598"/>
        <v>13</v>
      </c>
      <c r="T3465">
        <f t="shared" si="599"/>
        <v>8</v>
      </c>
      <c r="U3465">
        <f t="shared" si="600"/>
        <v>5</v>
      </c>
      <c r="V3465" s="12">
        <f t="shared" si="601"/>
        <v>42612.918807870374</v>
      </c>
      <c r="W3465" s="12">
        <f t="shared" si="602"/>
        <v>42654.165972222225</v>
      </c>
      <c r="X3465" s="17" t="str">
        <f t="shared" si="603"/>
        <v>August</v>
      </c>
      <c r="Y3465" t="str">
        <f t="shared" si="604"/>
        <v>2016</v>
      </c>
    </row>
    <row r="3466" spans="1:25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594"/>
        <v>102.3236</v>
      </c>
      <c r="P3466" s="8">
        <f t="shared" si="595"/>
        <v>55.012688172043013</v>
      </c>
      <c r="Q3466" t="str">
        <f t="shared" si="596"/>
        <v>theater</v>
      </c>
      <c r="R3466" t="str">
        <f t="shared" si="597"/>
        <v>plays</v>
      </c>
      <c r="S3466">
        <f t="shared" si="598"/>
        <v>13</v>
      </c>
      <c r="T3466">
        <f t="shared" si="599"/>
        <v>8</v>
      </c>
      <c r="U3466">
        <f t="shared" si="600"/>
        <v>5</v>
      </c>
      <c r="V3466" s="12">
        <f t="shared" si="601"/>
        <v>42575.130057870367</v>
      </c>
      <c r="W3466" s="12">
        <f t="shared" si="602"/>
        <v>42605.130057870367</v>
      </c>
      <c r="X3466" s="17" t="str">
        <f t="shared" si="603"/>
        <v>July</v>
      </c>
      <c r="Y3466" t="str">
        <f t="shared" si="604"/>
        <v>2016</v>
      </c>
    </row>
    <row r="3467" spans="1:25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594"/>
        <v>103</v>
      </c>
      <c r="P3467" s="8">
        <f t="shared" si="595"/>
        <v>57.222222222222221</v>
      </c>
      <c r="Q3467" t="str">
        <f t="shared" si="596"/>
        <v>theater</v>
      </c>
      <c r="R3467" t="str">
        <f t="shared" si="597"/>
        <v>plays</v>
      </c>
      <c r="S3467">
        <f t="shared" si="598"/>
        <v>13</v>
      </c>
      <c r="T3467">
        <f t="shared" si="599"/>
        <v>8</v>
      </c>
      <c r="U3467">
        <f t="shared" si="600"/>
        <v>5</v>
      </c>
      <c r="V3467" s="12">
        <f t="shared" si="601"/>
        <v>42200.625833333332</v>
      </c>
      <c r="W3467" s="12">
        <f t="shared" si="602"/>
        <v>42225.666666666672</v>
      </c>
      <c r="X3467" s="17" t="str">
        <f t="shared" si="603"/>
        <v>July</v>
      </c>
      <c r="Y3467" t="str">
        <f t="shared" si="604"/>
        <v>2015</v>
      </c>
    </row>
    <row r="3468" spans="1:25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594"/>
        <v>127.14285714285714</v>
      </c>
      <c r="P3468" s="8">
        <f t="shared" si="595"/>
        <v>72.950819672131146</v>
      </c>
      <c r="Q3468" t="str">
        <f t="shared" si="596"/>
        <v>theater</v>
      </c>
      <c r="R3468" t="str">
        <f t="shared" si="597"/>
        <v>plays</v>
      </c>
      <c r="S3468">
        <f t="shared" si="598"/>
        <v>13</v>
      </c>
      <c r="T3468">
        <f t="shared" si="599"/>
        <v>8</v>
      </c>
      <c r="U3468">
        <f t="shared" si="600"/>
        <v>5</v>
      </c>
      <c r="V3468" s="12">
        <f t="shared" si="601"/>
        <v>42420.019097222219</v>
      </c>
      <c r="W3468" s="12">
        <f t="shared" si="602"/>
        <v>42479.977430555555</v>
      </c>
      <c r="X3468" s="17" t="str">
        <f t="shared" si="603"/>
        <v>February</v>
      </c>
      <c r="Y3468" t="str">
        <f t="shared" si="604"/>
        <v>2016</v>
      </c>
    </row>
    <row r="3469" spans="1:25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594"/>
        <v>101</v>
      </c>
      <c r="P3469" s="8">
        <f t="shared" si="595"/>
        <v>64.468085106382972</v>
      </c>
      <c r="Q3469" t="str">
        <f t="shared" si="596"/>
        <v>theater</v>
      </c>
      <c r="R3469" t="str">
        <f t="shared" si="597"/>
        <v>plays</v>
      </c>
      <c r="S3469">
        <f t="shared" si="598"/>
        <v>13</v>
      </c>
      <c r="T3469">
        <f t="shared" si="599"/>
        <v>8</v>
      </c>
      <c r="U3469">
        <f t="shared" si="600"/>
        <v>5</v>
      </c>
      <c r="V3469" s="12">
        <f t="shared" si="601"/>
        <v>42053.671666666662</v>
      </c>
      <c r="W3469" s="12">
        <f t="shared" si="602"/>
        <v>42083.630000000005</v>
      </c>
      <c r="X3469" s="17" t="str">
        <f t="shared" si="603"/>
        <v>February</v>
      </c>
      <c r="Y3469" t="str">
        <f t="shared" si="604"/>
        <v>2015</v>
      </c>
    </row>
    <row r="3470" spans="1:25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594"/>
        <v>121.78</v>
      </c>
      <c r="P3470" s="8">
        <f t="shared" si="595"/>
        <v>716.35294117647061</v>
      </c>
      <c r="Q3470" t="str">
        <f t="shared" si="596"/>
        <v>theater</v>
      </c>
      <c r="R3470" t="str">
        <f t="shared" si="597"/>
        <v>plays</v>
      </c>
      <c r="S3470">
        <f t="shared" si="598"/>
        <v>13</v>
      </c>
      <c r="T3470">
        <f t="shared" si="599"/>
        <v>8</v>
      </c>
      <c r="U3470">
        <f t="shared" si="600"/>
        <v>5</v>
      </c>
      <c r="V3470" s="12">
        <f t="shared" si="601"/>
        <v>42605.765381944439</v>
      </c>
      <c r="W3470" s="12">
        <f t="shared" si="602"/>
        <v>42634.125</v>
      </c>
      <c r="X3470" s="17" t="str">
        <f t="shared" si="603"/>
        <v>August</v>
      </c>
      <c r="Y3470" t="str">
        <f t="shared" si="604"/>
        <v>2016</v>
      </c>
    </row>
    <row r="3471" spans="1:25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594"/>
        <v>113.39285714285714</v>
      </c>
      <c r="P3471" s="8">
        <f t="shared" si="595"/>
        <v>50.396825396825399</v>
      </c>
      <c r="Q3471" t="str">
        <f t="shared" si="596"/>
        <v>theater</v>
      </c>
      <c r="R3471" t="str">
        <f t="shared" si="597"/>
        <v>plays</v>
      </c>
      <c r="S3471">
        <f t="shared" si="598"/>
        <v>13</v>
      </c>
      <c r="T3471">
        <f t="shared" si="599"/>
        <v>8</v>
      </c>
      <c r="U3471">
        <f t="shared" si="600"/>
        <v>5</v>
      </c>
      <c r="V3471" s="12">
        <f t="shared" si="601"/>
        <v>42458.641724537039</v>
      </c>
      <c r="W3471" s="12">
        <f t="shared" si="602"/>
        <v>42488.641724537039</v>
      </c>
      <c r="X3471" s="17" t="str">
        <f t="shared" si="603"/>
        <v>March</v>
      </c>
      <c r="Y3471" t="str">
        <f t="shared" si="604"/>
        <v>2016</v>
      </c>
    </row>
    <row r="3472" spans="1:25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594"/>
        <v>150</v>
      </c>
      <c r="P3472" s="8">
        <f t="shared" si="595"/>
        <v>41.666666666666664</v>
      </c>
      <c r="Q3472" t="str">
        <f t="shared" si="596"/>
        <v>theater</v>
      </c>
      <c r="R3472" t="str">
        <f t="shared" si="597"/>
        <v>plays</v>
      </c>
      <c r="S3472">
        <f t="shared" si="598"/>
        <v>13</v>
      </c>
      <c r="T3472">
        <f t="shared" si="599"/>
        <v>8</v>
      </c>
      <c r="U3472">
        <f t="shared" si="600"/>
        <v>5</v>
      </c>
      <c r="V3472" s="12">
        <f t="shared" si="601"/>
        <v>42529.022013888884</v>
      </c>
      <c r="W3472" s="12">
        <f t="shared" si="602"/>
        <v>42566.901388888888</v>
      </c>
      <c r="X3472" s="17" t="str">
        <f t="shared" si="603"/>
        <v>June</v>
      </c>
      <c r="Y3472" t="str">
        <f t="shared" si="604"/>
        <v>2016</v>
      </c>
    </row>
    <row r="3473" spans="1:25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594"/>
        <v>214.6</v>
      </c>
      <c r="P3473" s="8">
        <f t="shared" si="595"/>
        <v>35.766666666666666</v>
      </c>
      <c r="Q3473" t="str">
        <f t="shared" si="596"/>
        <v>theater</v>
      </c>
      <c r="R3473" t="str">
        <f t="shared" si="597"/>
        <v>plays</v>
      </c>
      <c r="S3473">
        <f t="shared" si="598"/>
        <v>13</v>
      </c>
      <c r="T3473">
        <f t="shared" si="599"/>
        <v>8</v>
      </c>
      <c r="U3473">
        <f t="shared" si="600"/>
        <v>5</v>
      </c>
      <c r="V3473" s="12">
        <f t="shared" si="601"/>
        <v>41841.820486111108</v>
      </c>
      <c r="W3473" s="12">
        <f t="shared" si="602"/>
        <v>41882.833333333336</v>
      </c>
      <c r="X3473" s="17" t="str">
        <f t="shared" si="603"/>
        <v>July</v>
      </c>
      <c r="Y3473" t="str">
        <f t="shared" si="604"/>
        <v>2014</v>
      </c>
    </row>
    <row r="3474" spans="1:25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594"/>
        <v>102.05</v>
      </c>
      <c r="P3474" s="8">
        <f t="shared" si="595"/>
        <v>88.739130434782609</v>
      </c>
      <c r="Q3474" t="str">
        <f t="shared" si="596"/>
        <v>theater</v>
      </c>
      <c r="R3474" t="str">
        <f t="shared" si="597"/>
        <v>plays</v>
      </c>
      <c r="S3474">
        <f t="shared" si="598"/>
        <v>13</v>
      </c>
      <c r="T3474">
        <f t="shared" si="599"/>
        <v>8</v>
      </c>
      <c r="U3474">
        <f t="shared" si="600"/>
        <v>5</v>
      </c>
      <c r="V3474" s="12">
        <f t="shared" si="601"/>
        <v>41928.170497685183</v>
      </c>
      <c r="W3474" s="12">
        <f t="shared" si="602"/>
        <v>41949.249305555553</v>
      </c>
      <c r="X3474" s="17" t="str">
        <f t="shared" si="603"/>
        <v>October</v>
      </c>
      <c r="Y3474" t="str">
        <f t="shared" si="604"/>
        <v>2014</v>
      </c>
    </row>
    <row r="3475" spans="1:25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594"/>
        <v>100</v>
      </c>
      <c r="P3475" s="8">
        <f t="shared" si="595"/>
        <v>148.4848484848485</v>
      </c>
      <c r="Q3475" t="str">
        <f t="shared" si="596"/>
        <v>theater</v>
      </c>
      <c r="R3475" t="str">
        <f t="shared" si="597"/>
        <v>plays</v>
      </c>
      <c r="S3475">
        <f t="shared" si="598"/>
        <v>13</v>
      </c>
      <c r="T3475">
        <f t="shared" si="599"/>
        <v>8</v>
      </c>
      <c r="U3475">
        <f t="shared" si="600"/>
        <v>5</v>
      </c>
      <c r="V3475" s="12">
        <f t="shared" si="601"/>
        <v>42062.834444444445</v>
      </c>
      <c r="W3475" s="12">
        <f t="shared" si="602"/>
        <v>42083.852083333331</v>
      </c>
      <c r="X3475" s="17" t="str">
        <f t="shared" si="603"/>
        <v>February</v>
      </c>
      <c r="Y3475" t="str">
        <f t="shared" si="604"/>
        <v>2015</v>
      </c>
    </row>
    <row r="3476" spans="1:25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594"/>
        <v>101</v>
      </c>
      <c r="P3476" s="8">
        <f t="shared" si="595"/>
        <v>51.794871794871796</v>
      </c>
      <c r="Q3476" t="str">
        <f t="shared" si="596"/>
        <v>theater</v>
      </c>
      <c r="R3476" t="str">
        <f t="shared" si="597"/>
        <v>plays</v>
      </c>
      <c r="S3476">
        <f t="shared" si="598"/>
        <v>13</v>
      </c>
      <c r="T3476">
        <f t="shared" si="599"/>
        <v>8</v>
      </c>
      <c r="U3476">
        <f t="shared" si="600"/>
        <v>5</v>
      </c>
      <c r="V3476" s="12">
        <f t="shared" si="601"/>
        <v>42541.501516203702</v>
      </c>
      <c r="W3476" s="12">
        <f t="shared" si="602"/>
        <v>42571.501516203702</v>
      </c>
      <c r="X3476" s="17" t="str">
        <f t="shared" si="603"/>
        <v>June</v>
      </c>
      <c r="Y3476" t="str">
        <f t="shared" si="604"/>
        <v>2016</v>
      </c>
    </row>
    <row r="3477" spans="1:25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594"/>
        <v>113.33333333333333</v>
      </c>
      <c r="P3477" s="8">
        <f t="shared" si="595"/>
        <v>20</v>
      </c>
      <c r="Q3477" t="str">
        <f t="shared" si="596"/>
        <v>theater</v>
      </c>
      <c r="R3477" t="str">
        <f t="shared" si="597"/>
        <v>plays</v>
      </c>
      <c r="S3477">
        <f t="shared" si="598"/>
        <v>13</v>
      </c>
      <c r="T3477">
        <f t="shared" si="599"/>
        <v>8</v>
      </c>
      <c r="U3477">
        <f t="shared" si="600"/>
        <v>5</v>
      </c>
      <c r="V3477" s="12">
        <f t="shared" si="601"/>
        <v>41918.880833333329</v>
      </c>
      <c r="W3477" s="12">
        <f t="shared" si="602"/>
        <v>41946</v>
      </c>
      <c r="X3477" s="17" t="str">
        <f t="shared" si="603"/>
        <v>October</v>
      </c>
      <c r="Y3477" t="str">
        <f t="shared" si="604"/>
        <v>2014</v>
      </c>
    </row>
    <row r="3478" spans="1:25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594"/>
        <v>104</v>
      </c>
      <c r="P3478" s="8">
        <f t="shared" si="595"/>
        <v>52</v>
      </c>
      <c r="Q3478" t="str">
        <f t="shared" si="596"/>
        <v>theater</v>
      </c>
      <c r="R3478" t="str">
        <f t="shared" si="597"/>
        <v>plays</v>
      </c>
      <c r="S3478">
        <f t="shared" si="598"/>
        <v>13</v>
      </c>
      <c r="T3478">
        <f t="shared" si="599"/>
        <v>8</v>
      </c>
      <c r="U3478">
        <f t="shared" si="600"/>
        <v>5</v>
      </c>
      <c r="V3478" s="12">
        <f t="shared" si="601"/>
        <v>41921.279976851853</v>
      </c>
      <c r="W3478" s="12">
        <f t="shared" si="602"/>
        <v>41939.125</v>
      </c>
      <c r="X3478" s="17" t="str">
        <f t="shared" si="603"/>
        <v>October</v>
      </c>
      <c r="Y3478" t="str">
        <f t="shared" si="604"/>
        <v>2014</v>
      </c>
    </row>
    <row r="3479" spans="1:25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594"/>
        <v>115.33333333333333</v>
      </c>
      <c r="P3479" s="8">
        <f t="shared" si="595"/>
        <v>53.230769230769234</v>
      </c>
      <c r="Q3479" t="str">
        <f t="shared" si="596"/>
        <v>theater</v>
      </c>
      <c r="R3479" t="str">
        <f t="shared" si="597"/>
        <v>plays</v>
      </c>
      <c r="S3479">
        <f t="shared" si="598"/>
        <v>13</v>
      </c>
      <c r="T3479">
        <f t="shared" si="599"/>
        <v>8</v>
      </c>
      <c r="U3479">
        <f t="shared" si="600"/>
        <v>5</v>
      </c>
      <c r="V3479" s="12">
        <f t="shared" si="601"/>
        <v>42128.736608796295</v>
      </c>
      <c r="W3479" s="12">
        <f t="shared" si="602"/>
        <v>42141.125</v>
      </c>
      <c r="X3479" s="17" t="str">
        <f t="shared" si="603"/>
        <v>May</v>
      </c>
      <c r="Y3479" t="str">
        <f t="shared" si="604"/>
        <v>2015</v>
      </c>
    </row>
    <row r="3480" spans="1:25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594"/>
        <v>112.85000000000001</v>
      </c>
      <c r="P3480" s="8">
        <f t="shared" si="595"/>
        <v>39.596491228070178</v>
      </c>
      <c r="Q3480" t="str">
        <f t="shared" si="596"/>
        <v>theater</v>
      </c>
      <c r="R3480" t="str">
        <f t="shared" si="597"/>
        <v>plays</v>
      </c>
      <c r="S3480">
        <f t="shared" si="598"/>
        <v>13</v>
      </c>
      <c r="T3480">
        <f t="shared" si="599"/>
        <v>8</v>
      </c>
      <c r="U3480">
        <f t="shared" si="600"/>
        <v>5</v>
      </c>
      <c r="V3480" s="12">
        <f t="shared" si="601"/>
        <v>42053.916921296302</v>
      </c>
      <c r="W3480" s="12">
        <f t="shared" si="602"/>
        <v>42079.875</v>
      </c>
      <c r="X3480" s="17" t="str">
        <f t="shared" si="603"/>
        <v>February</v>
      </c>
      <c r="Y3480" t="str">
        <f t="shared" si="604"/>
        <v>2015</v>
      </c>
    </row>
    <row r="3481" spans="1:25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594"/>
        <v>127.86666666666666</v>
      </c>
      <c r="P3481" s="8">
        <f t="shared" si="595"/>
        <v>34.25</v>
      </c>
      <c r="Q3481" t="str">
        <f t="shared" si="596"/>
        <v>theater</v>
      </c>
      <c r="R3481" t="str">
        <f t="shared" si="597"/>
        <v>plays</v>
      </c>
      <c r="S3481">
        <f t="shared" si="598"/>
        <v>13</v>
      </c>
      <c r="T3481">
        <f t="shared" si="599"/>
        <v>8</v>
      </c>
      <c r="U3481">
        <f t="shared" si="600"/>
        <v>5</v>
      </c>
      <c r="V3481" s="12">
        <f t="shared" si="601"/>
        <v>41781.855092592588</v>
      </c>
      <c r="W3481" s="12">
        <f t="shared" si="602"/>
        <v>41811.855092592588</v>
      </c>
      <c r="X3481" s="17" t="str">
        <f t="shared" si="603"/>
        <v>May</v>
      </c>
      <c r="Y3481" t="str">
        <f t="shared" si="604"/>
        <v>2014</v>
      </c>
    </row>
    <row r="3482" spans="1:25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594"/>
        <v>142.66666666666669</v>
      </c>
      <c r="P3482" s="8">
        <f t="shared" si="595"/>
        <v>164.61538461538461</v>
      </c>
      <c r="Q3482" t="str">
        <f t="shared" si="596"/>
        <v>theater</v>
      </c>
      <c r="R3482" t="str">
        <f t="shared" si="597"/>
        <v>plays</v>
      </c>
      <c r="S3482">
        <f t="shared" si="598"/>
        <v>13</v>
      </c>
      <c r="T3482">
        <f t="shared" si="599"/>
        <v>8</v>
      </c>
      <c r="U3482">
        <f t="shared" si="600"/>
        <v>5</v>
      </c>
      <c r="V3482" s="12">
        <f t="shared" si="601"/>
        <v>42171.317442129628</v>
      </c>
      <c r="W3482" s="12">
        <f t="shared" si="602"/>
        <v>42195.875</v>
      </c>
      <c r="X3482" s="17" t="str">
        <f t="shared" si="603"/>
        <v>June</v>
      </c>
      <c r="Y3482" t="str">
        <f t="shared" si="604"/>
        <v>2015</v>
      </c>
    </row>
    <row r="3483" spans="1:25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594"/>
        <v>118.8</v>
      </c>
      <c r="P3483" s="8">
        <f t="shared" si="595"/>
        <v>125.05263157894737</v>
      </c>
      <c r="Q3483" t="str">
        <f t="shared" si="596"/>
        <v>theater</v>
      </c>
      <c r="R3483" t="str">
        <f t="shared" si="597"/>
        <v>plays</v>
      </c>
      <c r="S3483">
        <f t="shared" si="598"/>
        <v>13</v>
      </c>
      <c r="T3483">
        <f t="shared" si="599"/>
        <v>8</v>
      </c>
      <c r="U3483">
        <f t="shared" si="600"/>
        <v>5</v>
      </c>
      <c r="V3483" s="12">
        <f t="shared" si="601"/>
        <v>41989.24754629629</v>
      </c>
      <c r="W3483" s="12">
        <f t="shared" si="602"/>
        <v>42006.24754629629</v>
      </c>
      <c r="X3483" s="17" t="str">
        <f t="shared" si="603"/>
        <v>December</v>
      </c>
      <c r="Y3483" t="str">
        <f t="shared" si="604"/>
        <v>2014</v>
      </c>
    </row>
    <row r="3484" spans="1:25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594"/>
        <v>138.33333333333334</v>
      </c>
      <c r="P3484" s="8">
        <f t="shared" si="595"/>
        <v>51.875</v>
      </c>
      <c r="Q3484" t="str">
        <f t="shared" si="596"/>
        <v>theater</v>
      </c>
      <c r="R3484" t="str">
        <f t="shared" si="597"/>
        <v>plays</v>
      </c>
      <c r="S3484">
        <f t="shared" si="598"/>
        <v>13</v>
      </c>
      <c r="T3484">
        <f t="shared" si="599"/>
        <v>8</v>
      </c>
      <c r="U3484">
        <f t="shared" si="600"/>
        <v>5</v>
      </c>
      <c r="V3484" s="12">
        <f t="shared" si="601"/>
        <v>41796.771597222221</v>
      </c>
      <c r="W3484" s="12">
        <f t="shared" si="602"/>
        <v>41826.771597222221</v>
      </c>
      <c r="X3484" s="17" t="str">
        <f t="shared" si="603"/>
        <v>June</v>
      </c>
      <c r="Y3484" t="str">
        <f t="shared" si="604"/>
        <v>2014</v>
      </c>
    </row>
    <row r="3485" spans="1:25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594"/>
        <v>159.9402985074627</v>
      </c>
      <c r="P3485" s="8">
        <f t="shared" si="595"/>
        <v>40.285714285714285</v>
      </c>
      <c r="Q3485" t="str">
        <f t="shared" si="596"/>
        <v>theater</v>
      </c>
      <c r="R3485" t="str">
        <f t="shared" si="597"/>
        <v>plays</v>
      </c>
      <c r="S3485">
        <f t="shared" si="598"/>
        <v>13</v>
      </c>
      <c r="T3485">
        <f t="shared" si="599"/>
        <v>8</v>
      </c>
      <c r="U3485">
        <f t="shared" si="600"/>
        <v>5</v>
      </c>
      <c r="V3485" s="12">
        <f t="shared" si="601"/>
        <v>41793.668761574074</v>
      </c>
      <c r="W3485" s="12">
        <f t="shared" si="602"/>
        <v>41823.668761574074</v>
      </c>
      <c r="X3485" s="17" t="str">
        <f t="shared" si="603"/>
        <v>June</v>
      </c>
      <c r="Y3485" t="str">
        <f t="shared" si="604"/>
        <v>2014</v>
      </c>
    </row>
    <row r="3486" spans="1:25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594"/>
        <v>114.24000000000001</v>
      </c>
      <c r="P3486" s="8">
        <f t="shared" si="595"/>
        <v>64.909090909090907</v>
      </c>
      <c r="Q3486" t="str">
        <f t="shared" si="596"/>
        <v>theater</v>
      </c>
      <c r="R3486" t="str">
        <f t="shared" si="597"/>
        <v>plays</v>
      </c>
      <c r="S3486">
        <f t="shared" si="598"/>
        <v>13</v>
      </c>
      <c r="T3486">
        <f t="shared" si="599"/>
        <v>8</v>
      </c>
      <c r="U3486">
        <f t="shared" si="600"/>
        <v>5</v>
      </c>
      <c r="V3486" s="12">
        <f t="shared" si="601"/>
        <v>42506.760405092587</v>
      </c>
      <c r="W3486" s="12">
        <f t="shared" si="602"/>
        <v>42536.760405092587</v>
      </c>
      <c r="X3486" s="17" t="str">
        <f t="shared" si="603"/>
        <v>May</v>
      </c>
      <c r="Y3486" t="str">
        <f t="shared" si="604"/>
        <v>2016</v>
      </c>
    </row>
    <row r="3487" spans="1:25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594"/>
        <v>100.60606060606061</v>
      </c>
      <c r="P3487" s="8">
        <f t="shared" si="595"/>
        <v>55.333333333333336</v>
      </c>
      <c r="Q3487" t="str">
        <f t="shared" si="596"/>
        <v>theater</v>
      </c>
      <c r="R3487" t="str">
        <f t="shared" si="597"/>
        <v>plays</v>
      </c>
      <c r="S3487">
        <f t="shared" si="598"/>
        <v>13</v>
      </c>
      <c r="T3487">
        <f t="shared" si="599"/>
        <v>8</v>
      </c>
      <c r="U3487">
        <f t="shared" si="600"/>
        <v>5</v>
      </c>
      <c r="V3487" s="12">
        <f t="shared" si="601"/>
        <v>42372.693055555559</v>
      </c>
      <c r="W3487" s="12">
        <f t="shared" si="602"/>
        <v>42402.693055555559</v>
      </c>
      <c r="X3487" s="17" t="str">
        <f t="shared" si="603"/>
        <v>January</v>
      </c>
      <c r="Y3487" t="str">
        <f t="shared" si="604"/>
        <v>2016</v>
      </c>
    </row>
    <row r="3488" spans="1:25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594"/>
        <v>155.20000000000002</v>
      </c>
      <c r="P3488" s="8">
        <f t="shared" si="595"/>
        <v>83.142857142857139</v>
      </c>
      <c r="Q3488" t="str">
        <f t="shared" si="596"/>
        <v>theater</v>
      </c>
      <c r="R3488" t="str">
        <f t="shared" si="597"/>
        <v>plays</v>
      </c>
      <c r="S3488">
        <f t="shared" si="598"/>
        <v>13</v>
      </c>
      <c r="T3488">
        <f t="shared" si="599"/>
        <v>8</v>
      </c>
      <c r="U3488">
        <f t="shared" si="600"/>
        <v>5</v>
      </c>
      <c r="V3488" s="12">
        <f t="shared" si="601"/>
        <v>42126.87501157407</v>
      </c>
      <c r="W3488" s="12">
        <f t="shared" si="602"/>
        <v>42158.290972222225</v>
      </c>
      <c r="X3488" s="17" t="str">
        <f t="shared" si="603"/>
        <v>May</v>
      </c>
      <c r="Y3488" t="str">
        <f t="shared" si="604"/>
        <v>2015</v>
      </c>
    </row>
    <row r="3489" spans="1:25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594"/>
        <v>127.75000000000001</v>
      </c>
      <c r="P3489" s="8">
        <f t="shared" si="595"/>
        <v>38.712121212121211</v>
      </c>
      <c r="Q3489" t="str">
        <f t="shared" si="596"/>
        <v>theater</v>
      </c>
      <c r="R3489" t="str">
        <f t="shared" si="597"/>
        <v>plays</v>
      </c>
      <c r="S3489">
        <f t="shared" si="598"/>
        <v>13</v>
      </c>
      <c r="T3489">
        <f t="shared" si="599"/>
        <v>8</v>
      </c>
      <c r="U3489">
        <f t="shared" si="600"/>
        <v>5</v>
      </c>
      <c r="V3489" s="12">
        <f t="shared" si="601"/>
        <v>42149.940416666665</v>
      </c>
      <c r="W3489" s="12">
        <f t="shared" si="602"/>
        <v>42179.940416666665</v>
      </c>
      <c r="X3489" s="17" t="str">
        <f t="shared" si="603"/>
        <v>May</v>
      </c>
      <c r="Y3489" t="str">
        <f t="shared" si="604"/>
        <v>2015</v>
      </c>
    </row>
    <row r="3490" spans="1:25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594"/>
        <v>121.2</v>
      </c>
      <c r="P3490" s="8">
        <f t="shared" si="595"/>
        <v>125.37931034482759</v>
      </c>
      <c r="Q3490" t="str">
        <f t="shared" si="596"/>
        <v>theater</v>
      </c>
      <c r="R3490" t="str">
        <f t="shared" si="597"/>
        <v>plays</v>
      </c>
      <c r="S3490">
        <f t="shared" si="598"/>
        <v>13</v>
      </c>
      <c r="T3490">
        <f t="shared" si="599"/>
        <v>8</v>
      </c>
      <c r="U3490">
        <f t="shared" si="600"/>
        <v>5</v>
      </c>
      <c r="V3490" s="12">
        <f t="shared" si="601"/>
        <v>42087.768055555556</v>
      </c>
      <c r="W3490" s="12">
        <f t="shared" si="602"/>
        <v>42111.666666666672</v>
      </c>
      <c r="X3490" s="17" t="str">
        <f t="shared" si="603"/>
        <v>March</v>
      </c>
      <c r="Y3490" t="str">
        <f t="shared" si="604"/>
        <v>2015</v>
      </c>
    </row>
    <row r="3491" spans="1:25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594"/>
        <v>112.7</v>
      </c>
      <c r="P3491" s="8">
        <f t="shared" si="595"/>
        <v>78.263888888888886</v>
      </c>
      <c r="Q3491" t="str">
        <f t="shared" si="596"/>
        <v>theater</v>
      </c>
      <c r="R3491" t="str">
        <f t="shared" si="597"/>
        <v>plays</v>
      </c>
      <c r="S3491">
        <f t="shared" si="598"/>
        <v>13</v>
      </c>
      <c r="T3491">
        <f t="shared" si="599"/>
        <v>8</v>
      </c>
      <c r="U3491">
        <f t="shared" si="600"/>
        <v>5</v>
      </c>
      <c r="V3491" s="12">
        <f t="shared" si="601"/>
        <v>41753.635775462964</v>
      </c>
      <c r="W3491" s="12">
        <f t="shared" si="602"/>
        <v>41783.875</v>
      </c>
      <c r="X3491" s="17" t="str">
        <f t="shared" si="603"/>
        <v>April</v>
      </c>
      <c r="Y3491" t="str">
        <f t="shared" si="604"/>
        <v>2014</v>
      </c>
    </row>
    <row r="3492" spans="1:25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594"/>
        <v>127.49999999999999</v>
      </c>
      <c r="P3492" s="8">
        <f t="shared" si="595"/>
        <v>47.222222222222221</v>
      </c>
      <c r="Q3492" t="str">
        <f t="shared" si="596"/>
        <v>theater</v>
      </c>
      <c r="R3492" t="str">
        <f t="shared" si="597"/>
        <v>plays</v>
      </c>
      <c r="S3492">
        <f t="shared" si="598"/>
        <v>13</v>
      </c>
      <c r="T3492">
        <f t="shared" si="599"/>
        <v>8</v>
      </c>
      <c r="U3492">
        <f t="shared" si="600"/>
        <v>5</v>
      </c>
      <c r="V3492" s="12">
        <f t="shared" si="601"/>
        <v>42443.802361111113</v>
      </c>
      <c r="W3492" s="12">
        <f t="shared" si="602"/>
        <v>42473.802361111113</v>
      </c>
      <c r="X3492" s="17" t="str">
        <f t="shared" si="603"/>
        <v>March</v>
      </c>
      <c r="Y3492" t="str">
        <f t="shared" si="604"/>
        <v>2016</v>
      </c>
    </row>
    <row r="3493" spans="1:25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594"/>
        <v>158.20000000000002</v>
      </c>
      <c r="P3493" s="8">
        <f t="shared" si="595"/>
        <v>79.099999999999994</v>
      </c>
      <c r="Q3493" t="str">
        <f t="shared" si="596"/>
        <v>theater</v>
      </c>
      <c r="R3493" t="str">
        <f t="shared" si="597"/>
        <v>plays</v>
      </c>
      <c r="S3493">
        <f t="shared" si="598"/>
        <v>13</v>
      </c>
      <c r="T3493">
        <f t="shared" si="599"/>
        <v>8</v>
      </c>
      <c r="U3493">
        <f t="shared" si="600"/>
        <v>5</v>
      </c>
      <c r="V3493" s="12">
        <f t="shared" si="601"/>
        <v>42121.249814814815</v>
      </c>
      <c r="W3493" s="12">
        <f t="shared" si="602"/>
        <v>42142.249814814815</v>
      </c>
      <c r="X3493" s="17" t="str">
        <f t="shared" si="603"/>
        <v>April</v>
      </c>
      <c r="Y3493" t="str">
        <f t="shared" si="604"/>
        <v>2015</v>
      </c>
    </row>
    <row r="3494" spans="1:25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594"/>
        <v>105.26894736842105</v>
      </c>
      <c r="P3494" s="8">
        <f t="shared" si="595"/>
        <v>114.29199999999999</v>
      </c>
      <c r="Q3494" t="str">
        <f t="shared" si="596"/>
        <v>theater</v>
      </c>
      <c r="R3494" t="str">
        <f t="shared" si="597"/>
        <v>plays</v>
      </c>
      <c r="S3494">
        <f t="shared" si="598"/>
        <v>13</v>
      </c>
      <c r="T3494">
        <f t="shared" si="599"/>
        <v>8</v>
      </c>
      <c r="U3494">
        <f t="shared" si="600"/>
        <v>5</v>
      </c>
      <c r="V3494" s="12">
        <f t="shared" si="601"/>
        <v>42268.009224537032</v>
      </c>
      <c r="W3494" s="12">
        <f t="shared" si="602"/>
        <v>42303.009224537032</v>
      </c>
      <c r="X3494" s="17" t="str">
        <f t="shared" si="603"/>
        <v>September</v>
      </c>
      <c r="Y3494" t="str">
        <f t="shared" si="604"/>
        <v>2015</v>
      </c>
    </row>
    <row r="3495" spans="1:25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594"/>
        <v>100</v>
      </c>
      <c r="P3495" s="8">
        <f t="shared" si="595"/>
        <v>51.724137931034484</v>
      </c>
      <c r="Q3495" t="str">
        <f t="shared" si="596"/>
        <v>theater</v>
      </c>
      <c r="R3495" t="str">
        <f t="shared" si="597"/>
        <v>plays</v>
      </c>
      <c r="S3495">
        <f t="shared" si="598"/>
        <v>13</v>
      </c>
      <c r="T3495">
        <f t="shared" si="599"/>
        <v>8</v>
      </c>
      <c r="U3495">
        <f t="shared" si="600"/>
        <v>5</v>
      </c>
      <c r="V3495" s="12">
        <f t="shared" si="601"/>
        <v>41848.866157407407</v>
      </c>
      <c r="W3495" s="12">
        <f t="shared" si="602"/>
        <v>41868.21597222222</v>
      </c>
      <c r="X3495" s="17" t="str">
        <f t="shared" si="603"/>
        <v>July</v>
      </c>
      <c r="Y3495" t="str">
        <f t="shared" si="604"/>
        <v>2014</v>
      </c>
    </row>
    <row r="3496" spans="1:25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594"/>
        <v>100</v>
      </c>
      <c r="P3496" s="8">
        <f t="shared" si="595"/>
        <v>30.76923076923077</v>
      </c>
      <c r="Q3496" t="str">
        <f t="shared" si="596"/>
        <v>theater</v>
      </c>
      <c r="R3496" t="str">
        <f t="shared" si="597"/>
        <v>plays</v>
      </c>
      <c r="S3496">
        <f t="shared" si="598"/>
        <v>13</v>
      </c>
      <c r="T3496">
        <f t="shared" si="599"/>
        <v>8</v>
      </c>
      <c r="U3496">
        <f t="shared" si="600"/>
        <v>5</v>
      </c>
      <c r="V3496" s="12">
        <f t="shared" si="601"/>
        <v>42689.214988425927</v>
      </c>
      <c r="W3496" s="12">
        <f t="shared" si="602"/>
        <v>42700.25</v>
      </c>
      <c r="X3496" s="17" t="str">
        <f t="shared" si="603"/>
        <v>November</v>
      </c>
      <c r="Y3496" t="str">
        <f t="shared" si="604"/>
        <v>2016</v>
      </c>
    </row>
    <row r="3497" spans="1:25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594"/>
        <v>106.86</v>
      </c>
      <c r="P3497" s="8">
        <f t="shared" si="595"/>
        <v>74.208333333333329</v>
      </c>
      <c r="Q3497" t="str">
        <f t="shared" si="596"/>
        <v>theater</v>
      </c>
      <c r="R3497" t="str">
        <f t="shared" si="597"/>
        <v>plays</v>
      </c>
      <c r="S3497">
        <f t="shared" si="598"/>
        <v>13</v>
      </c>
      <c r="T3497">
        <f t="shared" si="599"/>
        <v>8</v>
      </c>
      <c r="U3497">
        <f t="shared" si="600"/>
        <v>5</v>
      </c>
      <c r="V3497" s="12">
        <f t="shared" si="601"/>
        <v>41915.762835648151</v>
      </c>
      <c r="W3497" s="12">
        <f t="shared" si="602"/>
        <v>41944.720833333333</v>
      </c>
      <c r="X3497" s="17" t="str">
        <f t="shared" si="603"/>
        <v>October</v>
      </c>
      <c r="Y3497" t="str">
        <f t="shared" si="604"/>
        <v>2014</v>
      </c>
    </row>
    <row r="3498" spans="1:25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594"/>
        <v>124.4</v>
      </c>
      <c r="P3498" s="8">
        <f t="shared" si="595"/>
        <v>47.846153846153847</v>
      </c>
      <c r="Q3498" t="str">
        <f t="shared" si="596"/>
        <v>theater</v>
      </c>
      <c r="R3498" t="str">
        <f t="shared" si="597"/>
        <v>plays</v>
      </c>
      <c r="S3498">
        <f t="shared" si="598"/>
        <v>13</v>
      </c>
      <c r="T3498">
        <f t="shared" si="599"/>
        <v>8</v>
      </c>
      <c r="U3498">
        <f t="shared" si="600"/>
        <v>5</v>
      </c>
      <c r="V3498" s="12">
        <f t="shared" si="601"/>
        <v>42584.846828703703</v>
      </c>
      <c r="W3498" s="12">
        <f t="shared" si="602"/>
        <v>42624.846828703703</v>
      </c>
      <c r="X3498" s="17" t="str">
        <f t="shared" si="603"/>
        <v>August</v>
      </c>
      <c r="Y3498" t="str">
        <f t="shared" si="604"/>
        <v>2016</v>
      </c>
    </row>
    <row r="3499" spans="1:25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594"/>
        <v>108.70406189555126</v>
      </c>
      <c r="P3499" s="8">
        <f t="shared" si="595"/>
        <v>34.408163265306122</v>
      </c>
      <c r="Q3499" t="str">
        <f t="shared" si="596"/>
        <v>theater</v>
      </c>
      <c r="R3499" t="str">
        <f t="shared" si="597"/>
        <v>plays</v>
      </c>
      <c r="S3499">
        <f t="shared" si="598"/>
        <v>13</v>
      </c>
      <c r="T3499">
        <f t="shared" si="599"/>
        <v>8</v>
      </c>
      <c r="U3499">
        <f t="shared" si="600"/>
        <v>5</v>
      </c>
      <c r="V3499" s="12">
        <f t="shared" si="601"/>
        <v>42511.741944444439</v>
      </c>
      <c r="W3499" s="12">
        <f t="shared" si="602"/>
        <v>42523.916666666672</v>
      </c>
      <c r="X3499" s="17" t="str">
        <f t="shared" si="603"/>
        <v>May</v>
      </c>
      <c r="Y3499" t="str">
        <f t="shared" si="604"/>
        <v>2016</v>
      </c>
    </row>
    <row r="3500" spans="1:25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594"/>
        <v>102.42424242424242</v>
      </c>
      <c r="P3500" s="8">
        <f t="shared" si="595"/>
        <v>40.238095238095241</v>
      </c>
      <c r="Q3500" t="str">
        <f t="shared" si="596"/>
        <v>theater</v>
      </c>
      <c r="R3500" t="str">
        <f t="shared" si="597"/>
        <v>plays</v>
      </c>
      <c r="S3500">
        <f t="shared" si="598"/>
        <v>13</v>
      </c>
      <c r="T3500">
        <f t="shared" si="599"/>
        <v>8</v>
      </c>
      <c r="U3500">
        <f t="shared" si="600"/>
        <v>5</v>
      </c>
      <c r="V3500" s="12">
        <f t="shared" si="601"/>
        <v>42459.15861111111</v>
      </c>
      <c r="W3500" s="12">
        <f t="shared" si="602"/>
        <v>42518.905555555553</v>
      </c>
      <c r="X3500" s="17" t="str">
        <f t="shared" si="603"/>
        <v>March</v>
      </c>
      <c r="Y3500" t="str">
        <f t="shared" si="604"/>
        <v>2016</v>
      </c>
    </row>
    <row r="3501" spans="1:25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594"/>
        <v>105.5</v>
      </c>
      <c r="P3501" s="8">
        <f t="shared" si="595"/>
        <v>60.285714285714285</v>
      </c>
      <c r="Q3501" t="str">
        <f t="shared" si="596"/>
        <v>theater</v>
      </c>
      <c r="R3501" t="str">
        <f t="shared" si="597"/>
        <v>plays</v>
      </c>
      <c r="S3501">
        <f t="shared" si="598"/>
        <v>13</v>
      </c>
      <c r="T3501">
        <f t="shared" si="599"/>
        <v>8</v>
      </c>
      <c r="U3501">
        <f t="shared" si="600"/>
        <v>5</v>
      </c>
      <c r="V3501" s="12">
        <f t="shared" si="601"/>
        <v>42132.036168981482</v>
      </c>
      <c r="W3501" s="12">
        <f t="shared" si="602"/>
        <v>42186.290972222225</v>
      </c>
      <c r="X3501" s="17" t="str">
        <f t="shared" si="603"/>
        <v>May</v>
      </c>
      <c r="Y3501" t="str">
        <f t="shared" si="604"/>
        <v>2015</v>
      </c>
    </row>
    <row r="3502" spans="1:25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594"/>
        <v>106.3</v>
      </c>
      <c r="P3502" s="8">
        <f t="shared" si="595"/>
        <v>25.30952380952381</v>
      </c>
      <c r="Q3502" t="str">
        <f t="shared" si="596"/>
        <v>theater</v>
      </c>
      <c r="R3502" t="str">
        <f t="shared" si="597"/>
        <v>plays</v>
      </c>
      <c r="S3502">
        <f t="shared" si="598"/>
        <v>13</v>
      </c>
      <c r="T3502">
        <f t="shared" si="599"/>
        <v>8</v>
      </c>
      <c r="U3502">
        <f t="shared" si="600"/>
        <v>5</v>
      </c>
      <c r="V3502" s="12">
        <f t="shared" si="601"/>
        <v>42419.91942129629</v>
      </c>
      <c r="W3502" s="12">
        <f t="shared" si="602"/>
        <v>42436.207638888889</v>
      </c>
      <c r="X3502" s="17" t="str">
        <f t="shared" si="603"/>
        <v>February</v>
      </c>
      <c r="Y3502" t="str">
        <f t="shared" si="604"/>
        <v>2016</v>
      </c>
    </row>
    <row r="3503" spans="1:25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594"/>
        <v>100.66666666666666</v>
      </c>
      <c r="P3503" s="8">
        <f t="shared" si="595"/>
        <v>35.952380952380949</v>
      </c>
      <c r="Q3503" t="str">
        <f t="shared" si="596"/>
        <v>theater</v>
      </c>
      <c r="R3503" t="str">
        <f t="shared" si="597"/>
        <v>plays</v>
      </c>
      <c r="S3503">
        <f t="shared" si="598"/>
        <v>13</v>
      </c>
      <c r="T3503">
        <f t="shared" si="599"/>
        <v>8</v>
      </c>
      <c r="U3503">
        <f t="shared" si="600"/>
        <v>5</v>
      </c>
      <c r="V3503" s="12">
        <f t="shared" si="601"/>
        <v>42233.763831018514</v>
      </c>
      <c r="W3503" s="12">
        <f t="shared" si="602"/>
        <v>42258.763831018514</v>
      </c>
      <c r="X3503" s="17" t="str">
        <f t="shared" si="603"/>
        <v>August</v>
      </c>
      <c r="Y3503" t="str">
        <f t="shared" si="604"/>
        <v>2015</v>
      </c>
    </row>
    <row r="3504" spans="1:25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594"/>
        <v>105.4</v>
      </c>
      <c r="P3504" s="8">
        <f t="shared" si="595"/>
        <v>136</v>
      </c>
      <c r="Q3504" t="str">
        <f t="shared" si="596"/>
        <v>theater</v>
      </c>
      <c r="R3504" t="str">
        <f t="shared" si="597"/>
        <v>plays</v>
      </c>
      <c r="S3504">
        <f t="shared" si="598"/>
        <v>13</v>
      </c>
      <c r="T3504">
        <f t="shared" si="599"/>
        <v>8</v>
      </c>
      <c r="U3504">
        <f t="shared" si="600"/>
        <v>5</v>
      </c>
      <c r="V3504" s="12">
        <f t="shared" si="601"/>
        <v>42430.839398148149</v>
      </c>
      <c r="W3504" s="12">
        <f t="shared" si="602"/>
        <v>42445.165972222225</v>
      </c>
      <c r="X3504" s="17" t="str">
        <f t="shared" si="603"/>
        <v>March</v>
      </c>
      <c r="Y3504" t="str">
        <f t="shared" si="604"/>
        <v>2016</v>
      </c>
    </row>
    <row r="3505" spans="1:25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594"/>
        <v>107.55999999999999</v>
      </c>
      <c r="P3505" s="8">
        <f t="shared" si="595"/>
        <v>70.763157894736835</v>
      </c>
      <c r="Q3505" t="str">
        <f t="shared" si="596"/>
        <v>theater</v>
      </c>
      <c r="R3505" t="str">
        <f t="shared" si="597"/>
        <v>plays</v>
      </c>
      <c r="S3505">
        <f t="shared" si="598"/>
        <v>13</v>
      </c>
      <c r="T3505">
        <f t="shared" si="599"/>
        <v>8</v>
      </c>
      <c r="U3505">
        <f t="shared" si="600"/>
        <v>5</v>
      </c>
      <c r="V3505" s="12">
        <f t="shared" si="601"/>
        <v>42545.478333333333</v>
      </c>
      <c r="W3505" s="12">
        <f t="shared" si="602"/>
        <v>42575.478333333333</v>
      </c>
      <c r="X3505" s="17" t="str">
        <f t="shared" si="603"/>
        <v>June</v>
      </c>
      <c r="Y3505" t="str">
        <f t="shared" si="604"/>
        <v>2016</v>
      </c>
    </row>
    <row r="3506" spans="1:25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594"/>
        <v>100</v>
      </c>
      <c r="P3506" s="8">
        <f t="shared" si="595"/>
        <v>125</v>
      </c>
      <c r="Q3506" t="str">
        <f t="shared" si="596"/>
        <v>theater</v>
      </c>
      <c r="R3506" t="str">
        <f t="shared" si="597"/>
        <v>plays</v>
      </c>
      <c r="S3506">
        <f t="shared" si="598"/>
        <v>13</v>
      </c>
      <c r="T3506">
        <f t="shared" si="599"/>
        <v>8</v>
      </c>
      <c r="U3506">
        <f t="shared" si="600"/>
        <v>5</v>
      </c>
      <c r="V3506" s="12">
        <f t="shared" si="601"/>
        <v>42297.748738425929</v>
      </c>
      <c r="W3506" s="12">
        <f t="shared" si="602"/>
        <v>42327.790405092594</v>
      </c>
      <c r="X3506" s="17" t="str">
        <f t="shared" si="603"/>
        <v>October</v>
      </c>
      <c r="Y3506" t="str">
        <f t="shared" si="604"/>
        <v>2015</v>
      </c>
    </row>
    <row r="3507" spans="1:25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594"/>
        <v>103.76</v>
      </c>
      <c r="P3507" s="8">
        <f t="shared" si="595"/>
        <v>66.512820512820511</v>
      </c>
      <c r="Q3507" t="str">
        <f t="shared" si="596"/>
        <v>theater</v>
      </c>
      <c r="R3507" t="str">
        <f t="shared" si="597"/>
        <v>plays</v>
      </c>
      <c r="S3507">
        <f t="shared" si="598"/>
        <v>13</v>
      </c>
      <c r="T3507">
        <f t="shared" si="599"/>
        <v>8</v>
      </c>
      <c r="U3507">
        <f t="shared" si="600"/>
        <v>5</v>
      </c>
      <c r="V3507" s="12">
        <f t="shared" si="601"/>
        <v>41760.935706018521</v>
      </c>
      <c r="W3507" s="12">
        <f t="shared" si="602"/>
        <v>41772.166666666664</v>
      </c>
      <c r="X3507" s="17" t="str">
        <f t="shared" si="603"/>
        <v>May</v>
      </c>
      <c r="Y3507" t="str">
        <f t="shared" si="604"/>
        <v>2014</v>
      </c>
    </row>
    <row r="3508" spans="1:25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594"/>
        <v>101.49999999999999</v>
      </c>
      <c r="P3508" s="8">
        <f t="shared" si="595"/>
        <v>105</v>
      </c>
      <c r="Q3508" t="str">
        <f t="shared" si="596"/>
        <v>theater</v>
      </c>
      <c r="R3508" t="str">
        <f t="shared" si="597"/>
        <v>plays</v>
      </c>
      <c r="S3508">
        <f t="shared" si="598"/>
        <v>13</v>
      </c>
      <c r="T3508">
        <f t="shared" si="599"/>
        <v>8</v>
      </c>
      <c r="U3508">
        <f t="shared" si="600"/>
        <v>5</v>
      </c>
      <c r="V3508" s="12">
        <f t="shared" si="601"/>
        <v>41829.734259259261</v>
      </c>
      <c r="W3508" s="12">
        <f t="shared" si="602"/>
        <v>41874.734259259261</v>
      </c>
      <c r="X3508" s="17" t="str">
        <f t="shared" si="603"/>
        <v>July</v>
      </c>
      <c r="Y3508" t="str">
        <f t="shared" si="604"/>
        <v>2014</v>
      </c>
    </row>
    <row r="3509" spans="1:25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594"/>
        <v>104.4</v>
      </c>
      <c r="P3509" s="8">
        <f t="shared" si="595"/>
        <v>145</v>
      </c>
      <c r="Q3509" t="str">
        <f t="shared" si="596"/>
        <v>theater</v>
      </c>
      <c r="R3509" t="str">
        <f t="shared" si="597"/>
        <v>plays</v>
      </c>
      <c r="S3509">
        <f t="shared" si="598"/>
        <v>13</v>
      </c>
      <c r="T3509">
        <f t="shared" si="599"/>
        <v>8</v>
      </c>
      <c r="U3509">
        <f t="shared" si="600"/>
        <v>5</v>
      </c>
      <c r="V3509" s="12">
        <f t="shared" si="601"/>
        <v>42491.92288194444</v>
      </c>
      <c r="W3509" s="12">
        <f t="shared" si="602"/>
        <v>42521.92288194444</v>
      </c>
      <c r="X3509" s="17" t="str">
        <f t="shared" si="603"/>
        <v>May</v>
      </c>
      <c r="Y3509" t="str">
        <f t="shared" si="604"/>
        <v>2016</v>
      </c>
    </row>
    <row r="3510" spans="1:25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594"/>
        <v>180</v>
      </c>
      <c r="P3510" s="8">
        <f t="shared" si="595"/>
        <v>12</v>
      </c>
      <c r="Q3510" t="str">
        <f t="shared" si="596"/>
        <v>theater</v>
      </c>
      <c r="R3510" t="str">
        <f t="shared" si="597"/>
        <v>plays</v>
      </c>
      <c r="S3510">
        <f t="shared" si="598"/>
        <v>13</v>
      </c>
      <c r="T3510">
        <f t="shared" si="599"/>
        <v>8</v>
      </c>
      <c r="U3510">
        <f t="shared" si="600"/>
        <v>5</v>
      </c>
      <c r="V3510" s="12">
        <f t="shared" si="601"/>
        <v>42477.729780092588</v>
      </c>
      <c r="W3510" s="12">
        <f t="shared" si="602"/>
        <v>42500.875</v>
      </c>
      <c r="X3510" s="17" t="str">
        <f t="shared" si="603"/>
        <v>April</v>
      </c>
      <c r="Y3510" t="str">
        <f t="shared" si="604"/>
        <v>2016</v>
      </c>
    </row>
    <row r="3511" spans="1:25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594"/>
        <v>106.33333333333333</v>
      </c>
      <c r="P3511" s="8">
        <f t="shared" si="595"/>
        <v>96.666666666666671</v>
      </c>
      <c r="Q3511" t="str">
        <f t="shared" si="596"/>
        <v>theater</v>
      </c>
      <c r="R3511" t="str">
        <f t="shared" si="597"/>
        <v>plays</v>
      </c>
      <c r="S3511">
        <f t="shared" si="598"/>
        <v>13</v>
      </c>
      <c r="T3511">
        <f t="shared" si="599"/>
        <v>8</v>
      </c>
      <c r="U3511">
        <f t="shared" si="600"/>
        <v>5</v>
      </c>
      <c r="V3511" s="12">
        <f t="shared" si="601"/>
        <v>41950.859560185185</v>
      </c>
      <c r="W3511" s="12">
        <f t="shared" si="602"/>
        <v>41964.204861111109</v>
      </c>
      <c r="X3511" s="17" t="str">
        <f t="shared" si="603"/>
        <v>November</v>
      </c>
      <c r="Y3511" t="str">
        <f t="shared" si="604"/>
        <v>2014</v>
      </c>
    </row>
    <row r="3512" spans="1:25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594"/>
        <v>100.55555555555556</v>
      </c>
      <c r="P3512" s="8">
        <f t="shared" si="595"/>
        <v>60.333333333333336</v>
      </c>
      <c r="Q3512" t="str">
        <f t="shared" si="596"/>
        <v>theater</v>
      </c>
      <c r="R3512" t="str">
        <f t="shared" si="597"/>
        <v>plays</v>
      </c>
      <c r="S3512">
        <f t="shared" si="598"/>
        <v>13</v>
      </c>
      <c r="T3512">
        <f t="shared" si="599"/>
        <v>8</v>
      </c>
      <c r="U3512">
        <f t="shared" si="600"/>
        <v>5</v>
      </c>
      <c r="V3512" s="12">
        <f t="shared" si="601"/>
        <v>41802.62090277778</v>
      </c>
      <c r="W3512" s="12">
        <f t="shared" si="602"/>
        <v>41822.62090277778</v>
      </c>
      <c r="X3512" s="17" t="str">
        <f t="shared" si="603"/>
        <v>June</v>
      </c>
      <c r="Y3512" t="str">
        <f t="shared" si="604"/>
        <v>2014</v>
      </c>
    </row>
    <row r="3513" spans="1:25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594"/>
        <v>101.2</v>
      </c>
      <c r="P3513" s="8">
        <f t="shared" si="595"/>
        <v>79.89473684210526</v>
      </c>
      <c r="Q3513" t="str">
        <f t="shared" si="596"/>
        <v>theater</v>
      </c>
      <c r="R3513" t="str">
        <f t="shared" si="597"/>
        <v>plays</v>
      </c>
      <c r="S3513">
        <f t="shared" si="598"/>
        <v>13</v>
      </c>
      <c r="T3513">
        <f t="shared" si="599"/>
        <v>8</v>
      </c>
      <c r="U3513">
        <f t="shared" si="600"/>
        <v>5</v>
      </c>
      <c r="V3513" s="12">
        <f t="shared" si="601"/>
        <v>41927.873784722222</v>
      </c>
      <c r="W3513" s="12">
        <f t="shared" si="602"/>
        <v>41950.770833333336</v>
      </c>
      <c r="X3513" s="17" t="str">
        <f t="shared" si="603"/>
        <v>October</v>
      </c>
      <c r="Y3513" t="str">
        <f t="shared" si="604"/>
        <v>2014</v>
      </c>
    </row>
    <row r="3514" spans="1:25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594"/>
        <v>100</v>
      </c>
      <c r="P3514" s="8">
        <f t="shared" si="595"/>
        <v>58.823529411764703</v>
      </c>
      <c r="Q3514" t="str">
        <f t="shared" si="596"/>
        <v>theater</v>
      </c>
      <c r="R3514" t="str">
        <f t="shared" si="597"/>
        <v>plays</v>
      </c>
      <c r="S3514">
        <f t="shared" si="598"/>
        <v>13</v>
      </c>
      <c r="T3514">
        <f t="shared" si="599"/>
        <v>8</v>
      </c>
      <c r="U3514">
        <f t="shared" si="600"/>
        <v>5</v>
      </c>
      <c r="V3514" s="12">
        <f t="shared" si="601"/>
        <v>42057.536944444444</v>
      </c>
      <c r="W3514" s="12">
        <f t="shared" si="602"/>
        <v>42117.49527777778</v>
      </c>
      <c r="X3514" s="17" t="str">
        <f t="shared" si="603"/>
        <v>February</v>
      </c>
      <c r="Y3514" t="str">
        <f t="shared" si="604"/>
        <v>2015</v>
      </c>
    </row>
    <row r="3515" spans="1:25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594"/>
        <v>118.39285714285714</v>
      </c>
      <c r="P3515" s="8">
        <f t="shared" si="595"/>
        <v>75.340909090909093</v>
      </c>
      <c r="Q3515" t="str">
        <f t="shared" si="596"/>
        <v>theater</v>
      </c>
      <c r="R3515" t="str">
        <f t="shared" si="597"/>
        <v>plays</v>
      </c>
      <c r="S3515">
        <f t="shared" si="598"/>
        <v>13</v>
      </c>
      <c r="T3515">
        <f t="shared" si="599"/>
        <v>8</v>
      </c>
      <c r="U3515">
        <f t="shared" si="600"/>
        <v>5</v>
      </c>
      <c r="V3515" s="12">
        <f t="shared" si="601"/>
        <v>41781.096203703702</v>
      </c>
      <c r="W3515" s="12">
        <f t="shared" si="602"/>
        <v>41794.207638888889</v>
      </c>
      <c r="X3515" s="17" t="str">
        <f t="shared" si="603"/>
        <v>May</v>
      </c>
      <c r="Y3515" t="str">
        <f t="shared" si="604"/>
        <v>2014</v>
      </c>
    </row>
    <row r="3516" spans="1:25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594"/>
        <v>110.00000000000001</v>
      </c>
      <c r="P3516" s="8">
        <f t="shared" si="595"/>
        <v>55</v>
      </c>
      <c r="Q3516" t="str">
        <f t="shared" si="596"/>
        <v>theater</v>
      </c>
      <c r="R3516" t="str">
        <f t="shared" si="597"/>
        <v>plays</v>
      </c>
      <c r="S3516">
        <f t="shared" si="598"/>
        <v>13</v>
      </c>
      <c r="T3516">
        <f t="shared" si="599"/>
        <v>8</v>
      </c>
      <c r="U3516">
        <f t="shared" si="600"/>
        <v>5</v>
      </c>
      <c r="V3516" s="12">
        <f t="shared" si="601"/>
        <v>42020.846666666665</v>
      </c>
      <c r="W3516" s="12">
        <f t="shared" si="602"/>
        <v>42037.207638888889</v>
      </c>
      <c r="X3516" s="17" t="str">
        <f t="shared" si="603"/>
        <v>January</v>
      </c>
      <c r="Y3516" t="str">
        <f t="shared" si="604"/>
        <v>2015</v>
      </c>
    </row>
    <row r="3517" spans="1:25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594"/>
        <v>102.66666666666666</v>
      </c>
      <c r="P3517" s="8">
        <f t="shared" si="595"/>
        <v>66.956521739130437</v>
      </c>
      <c r="Q3517" t="str">
        <f t="shared" si="596"/>
        <v>theater</v>
      </c>
      <c r="R3517" t="str">
        <f t="shared" si="597"/>
        <v>plays</v>
      </c>
      <c r="S3517">
        <f t="shared" si="598"/>
        <v>13</v>
      </c>
      <c r="T3517">
        <f t="shared" si="599"/>
        <v>8</v>
      </c>
      <c r="U3517">
        <f t="shared" si="600"/>
        <v>5</v>
      </c>
      <c r="V3517" s="12">
        <f t="shared" si="601"/>
        <v>42125.772812499999</v>
      </c>
      <c r="W3517" s="12">
        <f t="shared" si="602"/>
        <v>42155.772812499999</v>
      </c>
      <c r="X3517" s="17" t="str">
        <f t="shared" si="603"/>
        <v>May</v>
      </c>
      <c r="Y3517" t="str">
        <f t="shared" si="604"/>
        <v>2015</v>
      </c>
    </row>
    <row r="3518" spans="1:25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594"/>
        <v>100</v>
      </c>
      <c r="P3518" s="8">
        <f t="shared" si="595"/>
        <v>227.27272727272728</v>
      </c>
      <c r="Q3518" t="str">
        <f t="shared" si="596"/>
        <v>theater</v>
      </c>
      <c r="R3518" t="str">
        <f t="shared" si="597"/>
        <v>plays</v>
      </c>
      <c r="S3518">
        <f t="shared" si="598"/>
        <v>13</v>
      </c>
      <c r="T3518">
        <f t="shared" si="599"/>
        <v>8</v>
      </c>
      <c r="U3518">
        <f t="shared" si="600"/>
        <v>5</v>
      </c>
      <c r="V3518" s="12">
        <f t="shared" si="601"/>
        <v>41856.010069444441</v>
      </c>
      <c r="W3518" s="12">
        <f t="shared" si="602"/>
        <v>41890.125</v>
      </c>
      <c r="X3518" s="17" t="str">
        <f t="shared" si="603"/>
        <v>August</v>
      </c>
      <c r="Y3518" t="str">
        <f t="shared" si="604"/>
        <v>2014</v>
      </c>
    </row>
    <row r="3519" spans="1:25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594"/>
        <v>100</v>
      </c>
      <c r="P3519" s="8">
        <f t="shared" si="595"/>
        <v>307.69230769230768</v>
      </c>
      <c r="Q3519" t="str">
        <f t="shared" si="596"/>
        <v>theater</v>
      </c>
      <c r="R3519" t="str">
        <f t="shared" si="597"/>
        <v>plays</v>
      </c>
      <c r="S3519">
        <f t="shared" si="598"/>
        <v>13</v>
      </c>
      <c r="T3519">
        <f t="shared" si="599"/>
        <v>8</v>
      </c>
      <c r="U3519">
        <f t="shared" si="600"/>
        <v>5</v>
      </c>
      <c r="V3519" s="12">
        <f t="shared" si="601"/>
        <v>41794.817523148151</v>
      </c>
      <c r="W3519" s="12">
        <f t="shared" si="602"/>
        <v>41824.458333333336</v>
      </c>
      <c r="X3519" s="17" t="str">
        <f t="shared" si="603"/>
        <v>June</v>
      </c>
      <c r="Y3519" t="str">
        <f t="shared" si="604"/>
        <v>2014</v>
      </c>
    </row>
    <row r="3520" spans="1:25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594"/>
        <v>110.04599999999999</v>
      </c>
      <c r="P3520" s="8">
        <f t="shared" si="595"/>
        <v>50.020909090909093</v>
      </c>
      <c r="Q3520" t="str">
        <f t="shared" si="596"/>
        <v>theater</v>
      </c>
      <c r="R3520" t="str">
        <f t="shared" si="597"/>
        <v>plays</v>
      </c>
      <c r="S3520">
        <f t="shared" si="598"/>
        <v>13</v>
      </c>
      <c r="T3520">
        <f t="shared" si="599"/>
        <v>8</v>
      </c>
      <c r="U3520">
        <f t="shared" si="600"/>
        <v>5</v>
      </c>
      <c r="V3520" s="12">
        <f t="shared" si="601"/>
        <v>41893.783553240741</v>
      </c>
      <c r="W3520" s="12">
        <f t="shared" si="602"/>
        <v>41914.597916666666</v>
      </c>
      <c r="X3520" s="17" t="str">
        <f t="shared" si="603"/>
        <v>September</v>
      </c>
      <c r="Y3520" t="str">
        <f t="shared" si="604"/>
        <v>2014</v>
      </c>
    </row>
    <row r="3521" spans="1:25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594"/>
        <v>101.35000000000001</v>
      </c>
      <c r="P3521" s="8">
        <f t="shared" si="595"/>
        <v>72.392857142857139</v>
      </c>
      <c r="Q3521" t="str">
        <f t="shared" si="596"/>
        <v>theater</v>
      </c>
      <c r="R3521" t="str">
        <f t="shared" si="597"/>
        <v>plays</v>
      </c>
      <c r="S3521">
        <f t="shared" si="598"/>
        <v>13</v>
      </c>
      <c r="T3521">
        <f t="shared" si="599"/>
        <v>8</v>
      </c>
      <c r="U3521">
        <f t="shared" si="600"/>
        <v>5</v>
      </c>
      <c r="V3521" s="12">
        <f t="shared" si="601"/>
        <v>42037.598958333328</v>
      </c>
      <c r="W3521" s="12">
        <f t="shared" si="602"/>
        <v>42067.598958333328</v>
      </c>
      <c r="X3521" s="17" t="str">
        <f t="shared" si="603"/>
        <v>February</v>
      </c>
      <c r="Y3521" t="str">
        <f t="shared" si="604"/>
        <v>2015</v>
      </c>
    </row>
    <row r="3522" spans="1:25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605">E3522/D3522*100</f>
        <v>100.75</v>
      </c>
      <c r="P3522" s="8">
        <f t="shared" ref="P3522:P3585" si="606">E3522/L3522</f>
        <v>95.952380952380949</v>
      </c>
      <c r="Q3522" t="str">
        <f t="shared" ref="Q3522:Q3585" si="607">LEFT(N3522,T3522-1)</f>
        <v>theater</v>
      </c>
      <c r="R3522" t="str">
        <f t="shared" ref="R3522:R3585" si="608">RIGHT(N3522,U3522)</f>
        <v>plays</v>
      </c>
      <c r="S3522">
        <f t="shared" ref="S3522:S3585" si="609">LEN(N3522)</f>
        <v>13</v>
      </c>
      <c r="T3522">
        <f t="shared" ref="T3522:T3585" si="610">FIND("/",N3522)</f>
        <v>8</v>
      </c>
      <c r="U3522">
        <f t="shared" ref="U3522:U3585" si="611">S3522-T3522</f>
        <v>5</v>
      </c>
      <c r="V3522" s="12">
        <f t="shared" ref="V3522:V3585" si="612">(((J3522/60)/60)/24)+DATE(1970,1,1)</f>
        <v>42227.824212962965</v>
      </c>
      <c r="W3522" s="12">
        <f t="shared" ref="W3522:W3585" si="613">(((I3522/60)/60)/24)+DATE(1970,1,1)</f>
        <v>42253.57430555555</v>
      </c>
      <c r="X3522" s="17" t="str">
        <f t="shared" ref="X3522:X3585" si="614">TEXT(V3522,"mmmm")</f>
        <v>August</v>
      </c>
      <c r="Y3522" t="str">
        <f t="shared" ref="Y3522:Y3585" si="615">TEXT(V3522,"yyyy")</f>
        <v>2015</v>
      </c>
    </row>
    <row r="3523" spans="1:25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605"/>
        <v>169.42857142857144</v>
      </c>
      <c r="P3523" s="8">
        <f t="shared" si="606"/>
        <v>45.615384615384613</v>
      </c>
      <c r="Q3523" t="str">
        <f t="shared" si="607"/>
        <v>theater</v>
      </c>
      <c r="R3523" t="str">
        <f t="shared" si="608"/>
        <v>plays</v>
      </c>
      <c r="S3523">
        <f t="shared" si="609"/>
        <v>13</v>
      </c>
      <c r="T3523">
        <f t="shared" si="610"/>
        <v>8</v>
      </c>
      <c r="U3523">
        <f t="shared" si="611"/>
        <v>5</v>
      </c>
      <c r="V3523" s="12">
        <f t="shared" si="612"/>
        <v>41881.361342592594</v>
      </c>
      <c r="W3523" s="12">
        <f t="shared" si="613"/>
        <v>41911.361342592594</v>
      </c>
      <c r="X3523" s="17" t="str">
        <f t="shared" si="614"/>
        <v>August</v>
      </c>
      <c r="Y3523" t="str">
        <f t="shared" si="615"/>
        <v>2014</v>
      </c>
    </row>
    <row r="3524" spans="1:25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605"/>
        <v>100</v>
      </c>
      <c r="P3524" s="8">
        <f t="shared" si="606"/>
        <v>41.029411764705884</v>
      </c>
      <c r="Q3524" t="str">
        <f t="shared" si="607"/>
        <v>theater</v>
      </c>
      <c r="R3524" t="str">
        <f t="shared" si="608"/>
        <v>plays</v>
      </c>
      <c r="S3524">
        <f t="shared" si="609"/>
        <v>13</v>
      </c>
      <c r="T3524">
        <f t="shared" si="610"/>
        <v>8</v>
      </c>
      <c r="U3524">
        <f t="shared" si="611"/>
        <v>5</v>
      </c>
      <c r="V3524" s="12">
        <f t="shared" si="612"/>
        <v>42234.789884259255</v>
      </c>
      <c r="W3524" s="12">
        <f t="shared" si="613"/>
        <v>42262.420833333337</v>
      </c>
      <c r="X3524" s="17" t="str">
        <f t="shared" si="614"/>
        <v>August</v>
      </c>
      <c r="Y3524" t="str">
        <f t="shared" si="615"/>
        <v>2015</v>
      </c>
    </row>
    <row r="3525" spans="1:25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605"/>
        <v>113.65</v>
      </c>
      <c r="P3525" s="8">
        <f t="shared" si="606"/>
        <v>56.825000000000003</v>
      </c>
      <c r="Q3525" t="str">
        <f t="shared" si="607"/>
        <v>theater</v>
      </c>
      <c r="R3525" t="str">
        <f t="shared" si="608"/>
        <v>plays</v>
      </c>
      <c r="S3525">
        <f t="shared" si="609"/>
        <v>13</v>
      </c>
      <c r="T3525">
        <f t="shared" si="610"/>
        <v>8</v>
      </c>
      <c r="U3525">
        <f t="shared" si="611"/>
        <v>5</v>
      </c>
      <c r="V3525" s="12">
        <f t="shared" si="612"/>
        <v>42581.397546296299</v>
      </c>
      <c r="W3525" s="12">
        <f t="shared" si="613"/>
        <v>42638.958333333328</v>
      </c>
      <c r="X3525" s="17" t="str">
        <f t="shared" si="614"/>
        <v>July</v>
      </c>
      <c r="Y3525" t="str">
        <f t="shared" si="615"/>
        <v>2016</v>
      </c>
    </row>
    <row r="3526" spans="1:25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605"/>
        <v>101.56</v>
      </c>
      <c r="P3526" s="8">
        <f t="shared" si="606"/>
        <v>137.24324324324326</v>
      </c>
      <c r="Q3526" t="str">
        <f t="shared" si="607"/>
        <v>theater</v>
      </c>
      <c r="R3526" t="str">
        <f t="shared" si="608"/>
        <v>plays</v>
      </c>
      <c r="S3526">
        <f t="shared" si="609"/>
        <v>13</v>
      </c>
      <c r="T3526">
        <f t="shared" si="610"/>
        <v>8</v>
      </c>
      <c r="U3526">
        <f t="shared" si="611"/>
        <v>5</v>
      </c>
      <c r="V3526" s="12">
        <f t="shared" si="612"/>
        <v>41880.76357638889</v>
      </c>
      <c r="W3526" s="12">
        <f t="shared" si="613"/>
        <v>41895.166666666664</v>
      </c>
      <c r="X3526" s="17" t="str">
        <f t="shared" si="614"/>
        <v>August</v>
      </c>
      <c r="Y3526" t="str">
        <f t="shared" si="615"/>
        <v>2014</v>
      </c>
    </row>
    <row r="3527" spans="1:25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605"/>
        <v>106</v>
      </c>
      <c r="P3527" s="8">
        <f t="shared" si="606"/>
        <v>75.714285714285708</v>
      </c>
      <c r="Q3527" t="str">
        <f t="shared" si="607"/>
        <v>theater</v>
      </c>
      <c r="R3527" t="str">
        <f t="shared" si="608"/>
        <v>plays</v>
      </c>
      <c r="S3527">
        <f t="shared" si="609"/>
        <v>13</v>
      </c>
      <c r="T3527">
        <f t="shared" si="610"/>
        <v>8</v>
      </c>
      <c r="U3527">
        <f t="shared" si="611"/>
        <v>5</v>
      </c>
      <c r="V3527" s="12">
        <f t="shared" si="612"/>
        <v>42214.6956712963</v>
      </c>
      <c r="W3527" s="12">
        <f t="shared" si="613"/>
        <v>42225.666666666672</v>
      </c>
      <c r="X3527" s="17" t="str">
        <f t="shared" si="614"/>
        <v>July</v>
      </c>
      <c r="Y3527" t="str">
        <f t="shared" si="615"/>
        <v>2015</v>
      </c>
    </row>
    <row r="3528" spans="1:25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605"/>
        <v>102</v>
      </c>
      <c r="P3528" s="8">
        <f t="shared" si="606"/>
        <v>99</v>
      </c>
      <c r="Q3528" t="str">
        <f t="shared" si="607"/>
        <v>theater</v>
      </c>
      <c r="R3528" t="str">
        <f t="shared" si="608"/>
        <v>plays</v>
      </c>
      <c r="S3528">
        <f t="shared" si="609"/>
        <v>13</v>
      </c>
      <c r="T3528">
        <f t="shared" si="610"/>
        <v>8</v>
      </c>
      <c r="U3528">
        <f t="shared" si="611"/>
        <v>5</v>
      </c>
      <c r="V3528" s="12">
        <f t="shared" si="612"/>
        <v>42460.335312499999</v>
      </c>
      <c r="W3528" s="12">
        <f t="shared" si="613"/>
        <v>42488.249305555553</v>
      </c>
      <c r="X3528" s="17" t="str">
        <f t="shared" si="614"/>
        <v>March</v>
      </c>
      <c r="Y3528" t="str">
        <f t="shared" si="615"/>
        <v>2016</v>
      </c>
    </row>
    <row r="3529" spans="1:25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605"/>
        <v>116.91666666666667</v>
      </c>
      <c r="P3529" s="8">
        <f t="shared" si="606"/>
        <v>81.569767441860463</v>
      </c>
      <c r="Q3529" t="str">
        <f t="shared" si="607"/>
        <v>theater</v>
      </c>
      <c r="R3529" t="str">
        <f t="shared" si="608"/>
        <v>plays</v>
      </c>
      <c r="S3529">
        <f t="shared" si="609"/>
        <v>13</v>
      </c>
      <c r="T3529">
        <f t="shared" si="610"/>
        <v>8</v>
      </c>
      <c r="U3529">
        <f t="shared" si="611"/>
        <v>5</v>
      </c>
      <c r="V3529" s="12">
        <f t="shared" si="612"/>
        <v>42167.023206018523</v>
      </c>
      <c r="W3529" s="12">
        <f t="shared" si="613"/>
        <v>42196.165972222225</v>
      </c>
      <c r="X3529" s="17" t="str">
        <f t="shared" si="614"/>
        <v>June</v>
      </c>
      <c r="Y3529" t="str">
        <f t="shared" si="615"/>
        <v>2015</v>
      </c>
    </row>
    <row r="3530" spans="1:25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605"/>
        <v>101.15151515151514</v>
      </c>
      <c r="P3530" s="8">
        <f t="shared" si="606"/>
        <v>45.108108108108105</v>
      </c>
      <c r="Q3530" t="str">
        <f t="shared" si="607"/>
        <v>theater</v>
      </c>
      <c r="R3530" t="str">
        <f t="shared" si="608"/>
        <v>plays</v>
      </c>
      <c r="S3530">
        <f t="shared" si="609"/>
        <v>13</v>
      </c>
      <c r="T3530">
        <f t="shared" si="610"/>
        <v>8</v>
      </c>
      <c r="U3530">
        <f t="shared" si="611"/>
        <v>5</v>
      </c>
      <c r="V3530" s="12">
        <f t="shared" si="612"/>
        <v>42733.50136574074</v>
      </c>
      <c r="W3530" s="12">
        <f t="shared" si="613"/>
        <v>42753.50136574074</v>
      </c>
      <c r="X3530" s="17" t="str">
        <f t="shared" si="614"/>
        <v>December</v>
      </c>
      <c r="Y3530" t="str">
        <f t="shared" si="615"/>
        <v>2016</v>
      </c>
    </row>
    <row r="3531" spans="1:25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605"/>
        <v>132</v>
      </c>
      <c r="P3531" s="8">
        <f t="shared" si="606"/>
        <v>36.666666666666664</v>
      </c>
      <c r="Q3531" t="str">
        <f t="shared" si="607"/>
        <v>theater</v>
      </c>
      <c r="R3531" t="str">
        <f t="shared" si="608"/>
        <v>plays</v>
      </c>
      <c r="S3531">
        <f t="shared" si="609"/>
        <v>13</v>
      </c>
      <c r="T3531">
        <f t="shared" si="610"/>
        <v>8</v>
      </c>
      <c r="U3531">
        <f t="shared" si="611"/>
        <v>5</v>
      </c>
      <c r="V3531" s="12">
        <f t="shared" si="612"/>
        <v>42177.761782407411</v>
      </c>
      <c r="W3531" s="12">
        <f t="shared" si="613"/>
        <v>42198.041666666672</v>
      </c>
      <c r="X3531" s="17" t="str">
        <f t="shared" si="614"/>
        <v>June</v>
      </c>
      <c r="Y3531" t="str">
        <f t="shared" si="615"/>
        <v>2015</v>
      </c>
    </row>
    <row r="3532" spans="1:25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605"/>
        <v>100</v>
      </c>
      <c r="P3532" s="8">
        <f t="shared" si="606"/>
        <v>125</v>
      </c>
      <c r="Q3532" t="str">
        <f t="shared" si="607"/>
        <v>theater</v>
      </c>
      <c r="R3532" t="str">
        <f t="shared" si="608"/>
        <v>plays</v>
      </c>
      <c r="S3532">
        <f t="shared" si="609"/>
        <v>13</v>
      </c>
      <c r="T3532">
        <f t="shared" si="610"/>
        <v>8</v>
      </c>
      <c r="U3532">
        <f t="shared" si="611"/>
        <v>5</v>
      </c>
      <c r="V3532" s="12">
        <f t="shared" si="612"/>
        <v>42442.623344907406</v>
      </c>
      <c r="W3532" s="12">
        <f t="shared" si="613"/>
        <v>42470.833333333328</v>
      </c>
      <c r="X3532" s="17" t="str">
        <f t="shared" si="614"/>
        <v>March</v>
      </c>
      <c r="Y3532" t="str">
        <f t="shared" si="615"/>
        <v>2016</v>
      </c>
    </row>
    <row r="3533" spans="1:25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605"/>
        <v>128</v>
      </c>
      <c r="P3533" s="8">
        <f t="shared" si="606"/>
        <v>49.230769230769234</v>
      </c>
      <c r="Q3533" t="str">
        <f t="shared" si="607"/>
        <v>theater</v>
      </c>
      <c r="R3533" t="str">
        <f t="shared" si="608"/>
        <v>plays</v>
      </c>
      <c r="S3533">
        <f t="shared" si="609"/>
        <v>13</v>
      </c>
      <c r="T3533">
        <f t="shared" si="610"/>
        <v>8</v>
      </c>
      <c r="U3533">
        <f t="shared" si="611"/>
        <v>5</v>
      </c>
      <c r="V3533" s="12">
        <f t="shared" si="612"/>
        <v>42521.654328703706</v>
      </c>
      <c r="W3533" s="12">
        <f t="shared" si="613"/>
        <v>42551.654328703706</v>
      </c>
      <c r="X3533" s="17" t="str">
        <f t="shared" si="614"/>
        <v>May</v>
      </c>
      <c r="Y3533" t="str">
        <f t="shared" si="615"/>
        <v>2016</v>
      </c>
    </row>
    <row r="3534" spans="1:25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605"/>
        <v>118.95833333333334</v>
      </c>
      <c r="P3534" s="8">
        <f t="shared" si="606"/>
        <v>42.296296296296298</v>
      </c>
      <c r="Q3534" t="str">
        <f t="shared" si="607"/>
        <v>theater</v>
      </c>
      <c r="R3534" t="str">
        <f t="shared" si="608"/>
        <v>plays</v>
      </c>
      <c r="S3534">
        <f t="shared" si="609"/>
        <v>13</v>
      </c>
      <c r="T3534">
        <f t="shared" si="610"/>
        <v>8</v>
      </c>
      <c r="U3534">
        <f t="shared" si="611"/>
        <v>5</v>
      </c>
      <c r="V3534" s="12">
        <f t="shared" si="612"/>
        <v>41884.599849537037</v>
      </c>
      <c r="W3534" s="12">
        <f t="shared" si="613"/>
        <v>41900.165972222225</v>
      </c>
      <c r="X3534" s="17" t="str">
        <f t="shared" si="614"/>
        <v>September</v>
      </c>
      <c r="Y3534" t="str">
        <f t="shared" si="615"/>
        <v>2014</v>
      </c>
    </row>
    <row r="3535" spans="1:25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605"/>
        <v>126.2</v>
      </c>
      <c r="P3535" s="8">
        <f t="shared" si="606"/>
        <v>78.875</v>
      </c>
      <c r="Q3535" t="str">
        <f t="shared" si="607"/>
        <v>theater</v>
      </c>
      <c r="R3535" t="str">
        <f t="shared" si="608"/>
        <v>plays</v>
      </c>
      <c r="S3535">
        <f t="shared" si="609"/>
        <v>13</v>
      </c>
      <c r="T3535">
        <f t="shared" si="610"/>
        <v>8</v>
      </c>
      <c r="U3535">
        <f t="shared" si="611"/>
        <v>5</v>
      </c>
      <c r="V3535" s="12">
        <f t="shared" si="612"/>
        <v>42289.761192129634</v>
      </c>
      <c r="W3535" s="12">
        <f t="shared" si="613"/>
        <v>42319.802858796291</v>
      </c>
      <c r="X3535" s="17" t="str">
        <f t="shared" si="614"/>
        <v>October</v>
      </c>
      <c r="Y3535" t="str">
        <f t="shared" si="615"/>
        <v>2015</v>
      </c>
    </row>
    <row r="3536" spans="1:25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605"/>
        <v>156.20000000000002</v>
      </c>
      <c r="P3536" s="8">
        <f t="shared" si="606"/>
        <v>38.284313725490193</v>
      </c>
      <c r="Q3536" t="str">
        <f t="shared" si="607"/>
        <v>theater</v>
      </c>
      <c r="R3536" t="str">
        <f t="shared" si="608"/>
        <v>plays</v>
      </c>
      <c r="S3536">
        <f t="shared" si="609"/>
        <v>13</v>
      </c>
      <c r="T3536">
        <f t="shared" si="610"/>
        <v>8</v>
      </c>
      <c r="U3536">
        <f t="shared" si="611"/>
        <v>5</v>
      </c>
      <c r="V3536" s="12">
        <f t="shared" si="612"/>
        <v>42243.6252662037</v>
      </c>
      <c r="W3536" s="12">
        <f t="shared" si="613"/>
        <v>42278.6252662037</v>
      </c>
      <c r="X3536" s="17" t="str">
        <f t="shared" si="614"/>
        <v>August</v>
      </c>
      <c r="Y3536" t="str">
        <f t="shared" si="615"/>
        <v>2015</v>
      </c>
    </row>
    <row r="3537" spans="1:25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605"/>
        <v>103.15</v>
      </c>
      <c r="P3537" s="8">
        <f t="shared" si="606"/>
        <v>44.847826086956523</v>
      </c>
      <c r="Q3537" t="str">
        <f t="shared" si="607"/>
        <v>theater</v>
      </c>
      <c r="R3537" t="str">
        <f t="shared" si="608"/>
        <v>plays</v>
      </c>
      <c r="S3537">
        <f t="shared" si="609"/>
        <v>13</v>
      </c>
      <c r="T3537">
        <f t="shared" si="610"/>
        <v>8</v>
      </c>
      <c r="U3537">
        <f t="shared" si="611"/>
        <v>5</v>
      </c>
      <c r="V3537" s="12">
        <f t="shared" si="612"/>
        <v>42248.640162037031</v>
      </c>
      <c r="W3537" s="12">
        <f t="shared" si="613"/>
        <v>42279.75</v>
      </c>
      <c r="X3537" s="17" t="str">
        <f t="shared" si="614"/>
        <v>September</v>
      </c>
      <c r="Y3537" t="str">
        <f t="shared" si="615"/>
        <v>2015</v>
      </c>
    </row>
    <row r="3538" spans="1:25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605"/>
        <v>153.33333333333334</v>
      </c>
      <c r="P3538" s="8">
        <f t="shared" si="606"/>
        <v>13.529411764705882</v>
      </c>
      <c r="Q3538" t="str">
        <f t="shared" si="607"/>
        <v>theater</v>
      </c>
      <c r="R3538" t="str">
        <f t="shared" si="608"/>
        <v>plays</v>
      </c>
      <c r="S3538">
        <f t="shared" si="609"/>
        <v>13</v>
      </c>
      <c r="T3538">
        <f t="shared" si="610"/>
        <v>8</v>
      </c>
      <c r="U3538">
        <f t="shared" si="611"/>
        <v>5</v>
      </c>
      <c r="V3538" s="12">
        <f t="shared" si="612"/>
        <v>42328.727141203708</v>
      </c>
      <c r="W3538" s="12">
        <f t="shared" si="613"/>
        <v>42358.499305555553</v>
      </c>
      <c r="X3538" s="17" t="str">
        <f t="shared" si="614"/>
        <v>November</v>
      </c>
      <c r="Y3538" t="str">
        <f t="shared" si="615"/>
        <v>2015</v>
      </c>
    </row>
    <row r="3539" spans="1:25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605"/>
        <v>180.44444444444446</v>
      </c>
      <c r="P3539" s="8">
        <f t="shared" si="606"/>
        <v>43.5</v>
      </c>
      <c r="Q3539" t="str">
        <f t="shared" si="607"/>
        <v>theater</v>
      </c>
      <c r="R3539" t="str">
        <f t="shared" si="608"/>
        <v>plays</v>
      </c>
      <c r="S3539">
        <f t="shared" si="609"/>
        <v>13</v>
      </c>
      <c r="T3539">
        <f t="shared" si="610"/>
        <v>8</v>
      </c>
      <c r="U3539">
        <f t="shared" si="611"/>
        <v>5</v>
      </c>
      <c r="V3539" s="12">
        <f t="shared" si="612"/>
        <v>41923.354351851849</v>
      </c>
      <c r="W3539" s="12">
        <f t="shared" si="613"/>
        <v>41960.332638888889</v>
      </c>
      <c r="X3539" s="17" t="str">
        <f t="shared" si="614"/>
        <v>October</v>
      </c>
      <c r="Y3539" t="str">
        <f t="shared" si="615"/>
        <v>2014</v>
      </c>
    </row>
    <row r="3540" spans="1:25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605"/>
        <v>128.44999999999999</v>
      </c>
      <c r="P3540" s="8">
        <f t="shared" si="606"/>
        <v>30.951807228915662</v>
      </c>
      <c r="Q3540" t="str">
        <f t="shared" si="607"/>
        <v>theater</v>
      </c>
      <c r="R3540" t="str">
        <f t="shared" si="608"/>
        <v>plays</v>
      </c>
      <c r="S3540">
        <f t="shared" si="609"/>
        <v>13</v>
      </c>
      <c r="T3540">
        <f t="shared" si="610"/>
        <v>8</v>
      </c>
      <c r="U3540">
        <f t="shared" si="611"/>
        <v>5</v>
      </c>
      <c r="V3540" s="12">
        <f t="shared" si="612"/>
        <v>42571.420601851853</v>
      </c>
      <c r="W3540" s="12">
        <f t="shared" si="613"/>
        <v>42599.420601851853</v>
      </c>
      <c r="X3540" s="17" t="str">
        <f t="shared" si="614"/>
        <v>July</v>
      </c>
      <c r="Y3540" t="str">
        <f t="shared" si="615"/>
        <v>2016</v>
      </c>
    </row>
    <row r="3541" spans="1:25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605"/>
        <v>119.66666666666667</v>
      </c>
      <c r="P3541" s="8">
        <f t="shared" si="606"/>
        <v>55.230769230769234</v>
      </c>
      <c r="Q3541" t="str">
        <f t="shared" si="607"/>
        <v>theater</v>
      </c>
      <c r="R3541" t="str">
        <f t="shared" si="608"/>
        <v>plays</v>
      </c>
      <c r="S3541">
        <f t="shared" si="609"/>
        <v>13</v>
      </c>
      <c r="T3541">
        <f t="shared" si="610"/>
        <v>8</v>
      </c>
      <c r="U3541">
        <f t="shared" si="611"/>
        <v>5</v>
      </c>
      <c r="V3541" s="12">
        <f t="shared" si="612"/>
        <v>42600.756041666667</v>
      </c>
      <c r="W3541" s="12">
        <f t="shared" si="613"/>
        <v>42621.756041666667</v>
      </c>
      <c r="X3541" s="17" t="str">
        <f t="shared" si="614"/>
        <v>August</v>
      </c>
      <c r="Y3541" t="str">
        <f t="shared" si="615"/>
        <v>2016</v>
      </c>
    </row>
    <row r="3542" spans="1:25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605"/>
        <v>123</v>
      </c>
      <c r="P3542" s="8">
        <f t="shared" si="606"/>
        <v>46.125</v>
      </c>
      <c r="Q3542" t="str">
        <f t="shared" si="607"/>
        <v>theater</v>
      </c>
      <c r="R3542" t="str">
        <f t="shared" si="608"/>
        <v>plays</v>
      </c>
      <c r="S3542">
        <f t="shared" si="609"/>
        <v>13</v>
      </c>
      <c r="T3542">
        <f t="shared" si="610"/>
        <v>8</v>
      </c>
      <c r="U3542">
        <f t="shared" si="611"/>
        <v>5</v>
      </c>
      <c r="V3542" s="12">
        <f t="shared" si="612"/>
        <v>42517.003368055557</v>
      </c>
      <c r="W3542" s="12">
        <f t="shared" si="613"/>
        <v>42547.003368055557</v>
      </c>
      <c r="X3542" s="17" t="str">
        <f t="shared" si="614"/>
        <v>May</v>
      </c>
      <c r="Y3542" t="str">
        <f t="shared" si="615"/>
        <v>2016</v>
      </c>
    </row>
    <row r="3543" spans="1:25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605"/>
        <v>105</v>
      </c>
      <c r="P3543" s="8">
        <f t="shared" si="606"/>
        <v>39.375</v>
      </c>
      <c r="Q3543" t="str">
        <f t="shared" si="607"/>
        <v>theater</v>
      </c>
      <c r="R3543" t="str">
        <f t="shared" si="608"/>
        <v>plays</v>
      </c>
      <c r="S3543">
        <f t="shared" si="609"/>
        <v>13</v>
      </c>
      <c r="T3543">
        <f t="shared" si="610"/>
        <v>8</v>
      </c>
      <c r="U3543">
        <f t="shared" si="611"/>
        <v>5</v>
      </c>
      <c r="V3543" s="12">
        <f t="shared" si="612"/>
        <v>42222.730034722219</v>
      </c>
      <c r="W3543" s="12">
        <f t="shared" si="613"/>
        <v>42247.730034722219</v>
      </c>
      <c r="X3543" s="17" t="str">
        <f t="shared" si="614"/>
        <v>August</v>
      </c>
      <c r="Y3543" t="str">
        <f t="shared" si="615"/>
        <v>2015</v>
      </c>
    </row>
    <row r="3544" spans="1:25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605"/>
        <v>102.23636363636363</v>
      </c>
      <c r="P3544" s="8">
        <f t="shared" si="606"/>
        <v>66.152941176470591</v>
      </c>
      <c r="Q3544" t="str">
        <f t="shared" si="607"/>
        <v>theater</v>
      </c>
      <c r="R3544" t="str">
        <f t="shared" si="608"/>
        <v>plays</v>
      </c>
      <c r="S3544">
        <f t="shared" si="609"/>
        <v>13</v>
      </c>
      <c r="T3544">
        <f t="shared" si="610"/>
        <v>8</v>
      </c>
      <c r="U3544">
        <f t="shared" si="611"/>
        <v>5</v>
      </c>
      <c r="V3544" s="12">
        <f t="shared" si="612"/>
        <v>41829.599791666667</v>
      </c>
      <c r="W3544" s="12">
        <f t="shared" si="613"/>
        <v>41889.599791666667</v>
      </c>
      <c r="X3544" s="17" t="str">
        <f t="shared" si="614"/>
        <v>July</v>
      </c>
      <c r="Y3544" t="str">
        <f t="shared" si="615"/>
        <v>2014</v>
      </c>
    </row>
    <row r="3545" spans="1:25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605"/>
        <v>104.66666666666666</v>
      </c>
      <c r="P3545" s="8">
        <f t="shared" si="606"/>
        <v>54.137931034482762</v>
      </c>
      <c r="Q3545" t="str">
        <f t="shared" si="607"/>
        <v>theater</v>
      </c>
      <c r="R3545" t="str">
        <f t="shared" si="608"/>
        <v>plays</v>
      </c>
      <c r="S3545">
        <f t="shared" si="609"/>
        <v>13</v>
      </c>
      <c r="T3545">
        <f t="shared" si="610"/>
        <v>8</v>
      </c>
      <c r="U3545">
        <f t="shared" si="611"/>
        <v>5</v>
      </c>
      <c r="V3545" s="12">
        <f t="shared" si="612"/>
        <v>42150.755312499998</v>
      </c>
      <c r="W3545" s="12">
        <f t="shared" si="613"/>
        <v>42180.755312499998</v>
      </c>
      <c r="X3545" s="17" t="str">
        <f t="shared" si="614"/>
        <v>May</v>
      </c>
      <c r="Y3545" t="str">
        <f t="shared" si="615"/>
        <v>2015</v>
      </c>
    </row>
    <row r="3546" spans="1:25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605"/>
        <v>100</v>
      </c>
      <c r="P3546" s="8">
        <f t="shared" si="606"/>
        <v>104.16666666666667</v>
      </c>
      <c r="Q3546" t="str">
        <f t="shared" si="607"/>
        <v>theater</v>
      </c>
      <c r="R3546" t="str">
        <f t="shared" si="608"/>
        <v>plays</v>
      </c>
      <c r="S3546">
        <f t="shared" si="609"/>
        <v>13</v>
      </c>
      <c r="T3546">
        <f t="shared" si="610"/>
        <v>8</v>
      </c>
      <c r="U3546">
        <f t="shared" si="611"/>
        <v>5</v>
      </c>
      <c r="V3546" s="12">
        <f t="shared" si="612"/>
        <v>42040.831678240742</v>
      </c>
      <c r="W3546" s="12">
        <f t="shared" si="613"/>
        <v>42070.831678240742</v>
      </c>
      <c r="X3546" s="17" t="str">
        <f t="shared" si="614"/>
        <v>February</v>
      </c>
      <c r="Y3546" t="str">
        <f t="shared" si="615"/>
        <v>2015</v>
      </c>
    </row>
    <row r="3547" spans="1:25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605"/>
        <v>100.4</v>
      </c>
      <c r="P3547" s="8">
        <f t="shared" si="606"/>
        <v>31.375</v>
      </c>
      <c r="Q3547" t="str">
        <f t="shared" si="607"/>
        <v>theater</v>
      </c>
      <c r="R3547" t="str">
        <f t="shared" si="608"/>
        <v>plays</v>
      </c>
      <c r="S3547">
        <f t="shared" si="609"/>
        <v>13</v>
      </c>
      <c r="T3547">
        <f t="shared" si="610"/>
        <v>8</v>
      </c>
      <c r="U3547">
        <f t="shared" si="611"/>
        <v>5</v>
      </c>
      <c r="V3547" s="12">
        <f t="shared" si="612"/>
        <v>42075.807395833333</v>
      </c>
      <c r="W3547" s="12">
        <f t="shared" si="613"/>
        <v>42105.807395833333</v>
      </c>
      <c r="X3547" s="17" t="str">
        <f t="shared" si="614"/>
        <v>March</v>
      </c>
      <c r="Y3547" t="str">
        <f t="shared" si="615"/>
        <v>2015</v>
      </c>
    </row>
    <row r="3548" spans="1:25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605"/>
        <v>102.27272727272727</v>
      </c>
      <c r="P3548" s="8">
        <f t="shared" si="606"/>
        <v>59.210526315789473</v>
      </c>
      <c r="Q3548" t="str">
        <f t="shared" si="607"/>
        <v>theater</v>
      </c>
      <c r="R3548" t="str">
        <f t="shared" si="608"/>
        <v>plays</v>
      </c>
      <c r="S3548">
        <f t="shared" si="609"/>
        <v>13</v>
      </c>
      <c r="T3548">
        <f t="shared" si="610"/>
        <v>8</v>
      </c>
      <c r="U3548">
        <f t="shared" si="611"/>
        <v>5</v>
      </c>
      <c r="V3548" s="12">
        <f t="shared" si="612"/>
        <v>42073.660694444443</v>
      </c>
      <c r="W3548" s="12">
        <f t="shared" si="613"/>
        <v>42095.165972222225</v>
      </c>
      <c r="X3548" s="17" t="str">
        <f t="shared" si="614"/>
        <v>March</v>
      </c>
      <c r="Y3548" t="str">
        <f t="shared" si="615"/>
        <v>2015</v>
      </c>
    </row>
    <row r="3549" spans="1:25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605"/>
        <v>114.40928571428573</v>
      </c>
      <c r="P3549" s="8">
        <f t="shared" si="606"/>
        <v>119.17633928571429</v>
      </c>
      <c r="Q3549" t="str">
        <f t="shared" si="607"/>
        <v>theater</v>
      </c>
      <c r="R3549" t="str">
        <f t="shared" si="608"/>
        <v>plays</v>
      </c>
      <c r="S3549">
        <f t="shared" si="609"/>
        <v>13</v>
      </c>
      <c r="T3549">
        <f t="shared" si="610"/>
        <v>8</v>
      </c>
      <c r="U3549">
        <f t="shared" si="611"/>
        <v>5</v>
      </c>
      <c r="V3549" s="12">
        <f t="shared" si="612"/>
        <v>42480.078715277778</v>
      </c>
      <c r="W3549" s="12">
        <f t="shared" si="613"/>
        <v>42504.165972222225</v>
      </c>
      <c r="X3549" s="17" t="str">
        <f t="shared" si="614"/>
        <v>April</v>
      </c>
      <c r="Y3549" t="str">
        <f t="shared" si="615"/>
        <v>2016</v>
      </c>
    </row>
    <row r="3550" spans="1:25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605"/>
        <v>101.9047619047619</v>
      </c>
      <c r="P3550" s="8">
        <f t="shared" si="606"/>
        <v>164.61538461538461</v>
      </c>
      <c r="Q3550" t="str">
        <f t="shared" si="607"/>
        <v>theater</v>
      </c>
      <c r="R3550" t="str">
        <f t="shared" si="608"/>
        <v>plays</v>
      </c>
      <c r="S3550">
        <f t="shared" si="609"/>
        <v>13</v>
      </c>
      <c r="T3550">
        <f t="shared" si="610"/>
        <v>8</v>
      </c>
      <c r="U3550">
        <f t="shared" si="611"/>
        <v>5</v>
      </c>
      <c r="V3550" s="12">
        <f t="shared" si="612"/>
        <v>42411.942291666666</v>
      </c>
      <c r="W3550" s="12">
        <f t="shared" si="613"/>
        <v>42434.041666666672</v>
      </c>
      <c r="X3550" s="17" t="str">
        <f t="shared" si="614"/>
        <v>February</v>
      </c>
      <c r="Y3550" t="str">
        <f t="shared" si="615"/>
        <v>2016</v>
      </c>
    </row>
    <row r="3551" spans="1:25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605"/>
        <v>102</v>
      </c>
      <c r="P3551" s="8">
        <f t="shared" si="606"/>
        <v>24.285714285714285</v>
      </c>
      <c r="Q3551" t="str">
        <f t="shared" si="607"/>
        <v>theater</v>
      </c>
      <c r="R3551" t="str">
        <f t="shared" si="608"/>
        <v>plays</v>
      </c>
      <c r="S3551">
        <f t="shared" si="609"/>
        <v>13</v>
      </c>
      <c r="T3551">
        <f t="shared" si="610"/>
        <v>8</v>
      </c>
      <c r="U3551">
        <f t="shared" si="611"/>
        <v>5</v>
      </c>
      <c r="V3551" s="12">
        <f t="shared" si="612"/>
        <v>42223.394363425927</v>
      </c>
      <c r="W3551" s="12">
        <f t="shared" si="613"/>
        <v>42251.394363425927</v>
      </c>
      <c r="X3551" s="17" t="str">
        <f t="shared" si="614"/>
        <v>August</v>
      </c>
      <c r="Y3551" t="str">
        <f t="shared" si="615"/>
        <v>2015</v>
      </c>
    </row>
    <row r="3552" spans="1:25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605"/>
        <v>104.80000000000001</v>
      </c>
      <c r="P3552" s="8">
        <f t="shared" si="606"/>
        <v>40.9375</v>
      </c>
      <c r="Q3552" t="str">
        <f t="shared" si="607"/>
        <v>theater</v>
      </c>
      <c r="R3552" t="str">
        <f t="shared" si="608"/>
        <v>plays</v>
      </c>
      <c r="S3552">
        <f t="shared" si="609"/>
        <v>13</v>
      </c>
      <c r="T3552">
        <f t="shared" si="610"/>
        <v>8</v>
      </c>
      <c r="U3552">
        <f t="shared" si="611"/>
        <v>5</v>
      </c>
      <c r="V3552" s="12">
        <f t="shared" si="612"/>
        <v>42462.893495370372</v>
      </c>
      <c r="W3552" s="12">
        <f t="shared" si="613"/>
        <v>42492.893495370372</v>
      </c>
      <c r="X3552" s="17" t="str">
        <f t="shared" si="614"/>
        <v>April</v>
      </c>
      <c r="Y3552" t="str">
        <f t="shared" si="615"/>
        <v>2016</v>
      </c>
    </row>
    <row r="3553" spans="1:25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605"/>
        <v>101.83333333333333</v>
      </c>
      <c r="P3553" s="8">
        <f t="shared" si="606"/>
        <v>61.1</v>
      </c>
      <c r="Q3553" t="str">
        <f t="shared" si="607"/>
        <v>theater</v>
      </c>
      <c r="R3553" t="str">
        <f t="shared" si="608"/>
        <v>plays</v>
      </c>
      <c r="S3553">
        <f t="shared" si="609"/>
        <v>13</v>
      </c>
      <c r="T3553">
        <f t="shared" si="610"/>
        <v>8</v>
      </c>
      <c r="U3553">
        <f t="shared" si="611"/>
        <v>5</v>
      </c>
      <c r="V3553" s="12">
        <f t="shared" si="612"/>
        <v>41753.515856481477</v>
      </c>
      <c r="W3553" s="12">
        <f t="shared" si="613"/>
        <v>41781.921527777777</v>
      </c>
      <c r="X3553" s="17" t="str">
        <f t="shared" si="614"/>
        <v>April</v>
      </c>
      <c r="Y3553" t="str">
        <f t="shared" si="615"/>
        <v>2014</v>
      </c>
    </row>
    <row r="3554" spans="1:25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605"/>
        <v>100</v>
      </c>
      <c r="P3554" s="8">
        <f t="shared" si="606"/>
        <v>38.65</v>
      </c>
      <c r="Q3554" t="str">
        <f t="shared" si="607"/>
        <v>theater</v>
      </c>
      <c r="R3554" t="str">
        <f t="shared" si="608"/>
        <v>plays</v>
      </c>
      <c r="S3554">
        <f t="shared" si="609"/>
        <v>13</v>
      </c>
      <c r="T3554">
        <f t="shared" si="610"/>
        <v>8</v>
      </c>
      <c r="U3554">
        <f t="shared" si="611"/>
        <v>5</v>
      </c>
      <c r="V3554" s="12">
        <f t="shared" si="612"/>
        <v>41788.587083333332</v>
      </c>
      <c r="W3554" s="12">
        <f t="shared" si="613"/>
        <v>41818.587083333332</v>
      </c>
      <c r="X3554" s="17" t="str">
        <f t="shared" si="614"/>
        <v>May</v>
      </c>
      <c r="Y3554" t="str">
        <f t="shared" si="615"/>
        <v>2014</v>
      </c>
    </row>
    <row r="3555" spans="1:25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605"/>
        <v>106.27272727272728</v>
      </c>
      <c r="P3555" s="8">
        <f t="shared" si="606"/>
        <v>56.20192307692308</v>
      </c>
      <c r="Q3555" t="str">
        <f t="shared" si="607"/>
        <v>theater</v>
      </c>
      <c r="R3555" t="str">
        <f t="shared" si="608"/>
        <v>plays</v>
      </c>
      <c r="S3555">
        <f t="shared" si="609"/>
        <v>13</v>
      </c>
      <c r="T3555">
        <f t="shared" si="610"/>
        <v>8</v>
      </c>
      <c r="U3555">
        <f t="shared" si="611"/>
        <v>5</v>
      </c>
      <c r="V3555" s="12">
        <f t="shared" si="612"/>
        <v>42196.028703703705</v>
      </c>
      <c r="W3555" s="12">
        <f t="shared" si="613"/>
        <v>42228</v>
      </c>
      <c r="X3555" s="17" t="str">
        <f t="shared" si="614"/>
        <v>July</v>
      </c>
      <c r="Y3555" t="str">
        <f t="shared" si="615"/>
        <v>2015</v>
      </c>
    </row>
    <row r="3556" spans="1:25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605"/>
        <v>113.42219999999999</v>
      </c>
      <c r="P3556" s="8">
        <f t="shared" si="606"/>
        <v>107.00207547169811</v>
      </c>
      <c r="Q3556" t="str">
        <f t="shared" si="607"/>
        <v>theater</v>
      </c>
      <c r="R3556" t="str">
        <f t="shared" si="608"/>
        <v>plays</v>
      </c>
      <c r="S3556">
        <f t="shared" si="609"/>
        <v>13</v>
      </c>
      <c r="T3556">
        <f t="shared" si="610"/>
        <v>8</v>
      </c>
      <c r="U3556">
        <f t="shared" si="611"/>
        <v>5</v>
      </c>
      <c r="V3556" s="12">
        <f t="shared" si="612"/>
        <v>42016.050451388888</v>
      </c>
      <c r="W3556" s="12">
        <f t="shared" si="613"/>
        <v>42046.708333333328</v>
      </c>
      <c r="X3556" s="17" t="str">
        <f t="shared" si="614"/>
        <v>January</v>
      </c>
      <c r="Y3556" t="str">
        <f t="shared" si="615"/>
        <v>2015</v>
      </c>
    </row>
    <row r="3557" spans="1:25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605"/>
        <v>100</v>
      </c>
      <c r="P3557" s="8">
        <f t="shared" si="606"/>
        <v>171.42857142857142</v>
      </c>
      <c r="Q3557" t="str">
        <f t="shared" si="607"/>
        <v>theater</v>
      </c>
      <c r="R3557" t="str">
        <f t="shared" si="608"/>
        <v>plays</v>
      </c>
      <c r="S3557">
        <f t="shared" si="609"/>
        <v>13</v>
      </c>
      <c r="T3557">
        <f t="shared" si="610"/>
        <v>8</v>
      </c>
      <c r="U3557">
        <f t="shared" si="611"/>
        <v>5</v>
      </c>
      <c r="V3557" s="12">
        <f t="shared" si="612"/>
        <v>42661.442060185189</v>
      </c>
      <c r="W3557" s="12">
        <f t="shared" si="613"/>
        <v>42691.483726851846</v>
      </c>
      <c r="X3557" s="17" t="str">
        <f t="shared" si="614"/>
        <v>October</v>
      </c>
      <c r="Y3557" t="str">
        <f t="shared" si="615"/>
        <v>2016</v>
      </c>
    </row>
    <row r="3558" spans="1:25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605"/>
        <v>100.45454545454547</v>
      </c>
      <c r="P3558" s="8">
        <f t="shared" si="606"/>
        <v>110.5</v>
      </c>
      <c r="Q3558" t="str">
        <f t="shared" si="607"/>
        <v>theater</v>
      </c>
      <c r="R3558" t="str">
        <f t="shared" si="608"/>
        <v>plays</v>
      </c>
      <c r="S3558">
        <f t="shared" si="609"/>
        <v>13</v>
      </c>
      <c r="T3558">
        <f t="shared" si="610"/>
        <v>8</v>
      </c>
      <c r="U3558">
        <f t="shared" si="611"/>
        <v>5</v>
      </c>
      <c r="V3558" s="12">
        <f t="shared" si="612"/>
        <v>41808.649583333332</v>
      </c>
      <c r="W3558" s="12">
        <f t="shared" si="613"/>
        <v>41868.649583333332</v>
      </c>
      <c r="X3558" s="17" t="str">
        <f t="shared" si="614"/>
        <v>June</v>
      </c>
      <c r="Y3558" t="str">
        <f t="shared" si="615"/>
        <v>2014</v>
      </c>
    </row>
    <row r="3559" spans="1:25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605"/>
        <v>100.03599999999999</v>
      </c>
      <c r="P3559" s="8">
        <f t="shared" si="606"/>
        <v>179.27598566308242</v>
      </c>
      <c r="Q3559" t="str">
        <f t="shared" si="607"/>
        <v>theater</v>
      </c>
      <c r="R3559" t="str">
        <f t="shared" si="608"/>
        <v>plays</v>
      </c>
      <c r="S3559">
        <f t="shared" si="609"/>
        <v>13</v>
      </c>
      <c r="T3559">
        <f t="shared" si="610"/>
        <v>8</v>
      </c>
      <c r="U3559">
        <f t="shared" si="611"/>
        <v>5</v>
      </c>
      <c r="V3559" s="12">
        <f t="shared" si="612"/>
        <v>41730.276747685188</v>
      </c>
      <c r="W3559" s="12">
        <f t="shared" si="613"/>
        <v>41764.276747685188</v>
      </c>
      <c r="X3559" s="17" t="str">
        <f t="shared" si="614"/>
        <v>April</v>
      </c>
      <c r="Y3559" t="str">
        <f t="shared" si="615"/>
        <v>2014</v>
      </c>
    </row>
    <row r="3560" spans="1:25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605"/>
        <v>144</v>
      </c>
      <c r="P3560" s="8">
        <f t="shared" si="606"/>
        <v>22.90909090909091</v>
      </c>
      <c r="Q3560" t="str">
        <f t="shared" si="607"/>
        <v>theater</v>
      </c>
      <c r="R3560" t="str">
        <f t="shared" si="608"/>
        <v>plays</v>
      </c>
      <c r="S3560">
        <f t="shared" si="609"/>
        <v>13</v>
      </c>
      <c r="T3560">
        <f t="shared" si="610"/>
        <v>8</v>
      </c>
      <c r="U3560">
        <f t="shared" si="611"/>
        <v>5</v>
      </c>
      <c r="V3560" s="12">
        <f t="shared" si="612"/>
        <v>42139.816840277781</v>
      </c>
      <c r="W3560" s="12">
        <f t="shared" si="613"/>
        <v>42181.875</v>
      </c>
      <c r="X3560" s="17" t="str">
        <f t="shared" si="614"/>
        <v>May</v>
      </c>
      <c r="Y3560" t="str">
        <f t="shared" si="615"/>
        <v>2015</v>
      </c>
    </row>
    <row r="3561" spans="1:25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605"/>
        <v>103.49999999999999</v>
      </c>
      <c r="P3561" s="8">
        <f t="shared" si="606"/>
        <v>43.125</v>
      </c>
      <c r="Q3561" t="str">
        <f t="shared" si="607"/>
        <v>theater</v>
      </c>
      <c r="R3561" t="str">
        <f t="shared" si="608"/>
        <v>plays</v>
      </c>
      <c r="S3561">
        <f t="shared" si="609"/>
        <v>13</v>
      </c>
      <c r="T3561">
        <f t="shared" si="610"/>
        <v>8</v>
      </c>
      <c r="U3561">
        <f t="shared" si="611"/>
        <v>5</v>
      </c>
      <c r="V3561" s="12">
        <f t="shared" si="612"/>
        <v>42194.096157407403</v>
      </c>
      <c r="W3561" s="12">
        <f t="shared" si="613"/>
        <v>42216.373611111107</v>
      </c>
      <c r="X3561" s="17" t="str">
        <f t="shared" si="614"/>
        <v>July</v>
      </c>
      <c r="Y3561" t="str">
        <f t="shared" si="615"/>
        <v>2015</v>
      </c>
    </row>
    <row r="3562" spans="1:25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605"/>
        <v>108.43750000000001</v>
      </c>
      <c r="P3562" s="8">
        <f t="shared" si="606"/>
        <v>46.891891891891895</v>
      </c>
      <c r="Q3562" t="str">
        <f t="shared" si="607"/>
        <v>theater</v>
      </c>
      <c r="R3562" t="str">
        <f t="shared" si="608"/>
        <v>plays</v>
      </c>
      <c r="S3562">
        <f t="shared" si="609"/>
        <v>13</v>
      </c>
      <c r="T3562">
        <f t="shared" si="610"/>
        <v>8</v>
      </c>
      <c r="U3562">
        <f t="shared" si="611"/>
        <v>5</v>
      </c>
      <c r="V3562" s="12">
        <f t="shared" si="612"/>
        <v>42115.889652777783</v>
      </c>
      <c r="W3562" s="12">
        <f t="shared" si="613"/>
        <v>42151.114583333328</v>
      </c>
      <c r="X3562" s="17" t="str">
        <f t="shared" si="614"/>
        <v>April</v>
      </c>
      <c r="Y3562" t="str">
        <f t="shared" si="615"/>
        <v>2015</v>
      </c>
    </row>
    <row r="3563" spans="1:25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605"/>
        <v>102.4</v>
      </c>
      <c r="P3563" s="8">
        <f t="shared" si="606"/>
        <v>47.407407407407405</v>
      </c>
      <c r="Q3563" t="str">
        <f t="shared" si="607"/>
        <v>theater</v>
      </c>
      <c r="R3563" t="str">
        <f t="shared" si="608"/>
        <v>plays</v>
      </c>
      <c r="S3563">
        <f t="shared" si="609"/>
        <v>13</v>
      </c>
      <c r="T3563">
        <f t="shared" si="610"/>
        <v>8</v>
      </c>
      <c r="U3563">
        <f t="shared" si="611"/>
        <v>5</v>
      </c>
      <c r="V3563" s="12">
        <f t="shared" si="612"/>
        <v>42203.680300925931</v>
      </c>
      <c r="W3563" s="12">
        <f t="shared" si="613"/>
        <v>42221.774999999994</v>
      </c>
      <c r="X3563" s="17" t="str">
        <f t="shared" si="614"/>
        <v>July</v>
      </c>
      <c r="Y3563" t="str">
        <f t="shared" si="615"/>
        <v>2015</v>
      </c>
    </row>
    <row r="3564" spans="1:25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605"/>
        <v>148.88888888888889</v>
      </c>
      <c r="P3564" s="8">
        <f t="shared" si="606"/>
        <v>15.129032258064516</v>
      </c>
      <c r="Q3564" t="str">
        <f t="shared" si="607"/>
        <v>theater</v>
      </c>
      <c r="R3564" t="str">
        <f t="shared" si="608"/>
        <v>plays</v>
      </c>
      <c r="S3564">
        <f t="shared" si="609"/>
        <v>13</v>
      </c>
      <c r="T3564">
        <f t="shared" si="610"/>
        <v>8</v>
      </c>
      <c r="U3564">
        <f t="shared" si="611"/>
        <v>5</v>
      </c>
      <c r="V3564" s="12">
        <f t="shared" si="612"/>
        <v>42433.761886574073</v>
      </c>
      <c r="W3564" s="12">
        <f t="shared" si="613"/>
        <v>42442.916666666672</v>
      </c>
      <c r="X3564" s="17" t="str">
        <f t="shared" si="614"/>
        <v>March</v>
      </c>
      <c r="Y3564" t="str">
        <f t="shared" si="615"/>
        <v>2016</v>
      </c>
    </row>
    <row r="3565" spans="1:25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605"/>
        <v>105.49000000000002</v>
      </c>
      <c r="P3565" s="8">
        <f t="shared" si="606"/>
        <v>21.098000000000003</v>
      </c>
      <c r="Q3565" t="str">
        <f t="shared" si="607"/>
        <v>theater</v>
      </c>
      <c r="R3565" t="str">
        <f t="shared" si="608"/>
        <v>plays</v>
      </c>
      <c r="S3565">
        <f t="shared" si="609"/>
        <v>13</v>
      </c>
      <c r="T3565">
        <f t="shared" si="610"/>
        <v>8</v>
      </c>
      <c r="U3565">
        <f t="shared" si="611"/>
        <v>5</v>
      </c>
      <c r="V3565" s="12">
        <f t="shared" si="612"/>
        <v>42555.671944444446</v>
      </c>
      <c r="W3565" s="12">
        <f t="shared" si="613"/>
        <v>42583.791666666672</v>
      </c>
      <c r="X3565" s="17" t="str">
        <f t="shared" si="614"/>
        <v>July</v>
      </c>
      <c r="Y3565" t="str">
        <f t="shared" si="615"/>
        <v>2016</v>
      </c>
    </row>
    <row r="3566" spans="1:25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605"/>
        <v>100.49999999999999</v>
      </c>
      <c r="P3566" s="8">
        <f t="shared" si="606"/>
        <v>59.117647058823529</v>
      </c>
      <c r="Q3566" t="str">
        <f t="shared" si="607"/>
        <v>theater</v>
      </c>
      <c r="R3566" t="str">
        <f t="shared" si="608"/>
        <v>plays</v>
      </c>
      <c r="S3566">
        <f t="shared" si="609"/>
        <v>13</v>
      </c>
      <c r="T3566">
        <f t="shared" si="610"/>
        <v>8</v>
      </c>
      <c r="U3566">
        <f t="shared" si="611"/>
        <v>5</v>
      </c>
      <c r="V3566" s="12">
        <f t="shared" si="612"/>
        <v>42236.623252314821</v>
      </c>
      <c r="W3566" s="12">
        <f t="shared" si="613"/>
        <v>42282.666666666672</v>
      </c>
      <c r="X3566" s="17" t="str">
        <f t="shared" si="614"/>
        <v>August</v>
      </c>
      <c r="Y3566" t="str">
        <f t="shared" si="615"/>
        <v>2015</v>
      </c>
    </row>
    <row r="3567" spans="1:25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605"/>
        <v>130.55555555555557</v>
      </c>
      <c r="P3567" s="8">
        <f t="shared" si="606"/>
        <v>97.916666666666671</v>
      </c>
      <c r="Q3567" t="str">
        <f t="shared" si="607"/>
        <v>theater</v>
      </c>
      <c r="R3567" t="str">
        <f t="shared" si="608"/>
        <v>plays</v>
      </c>
      <c r="S3567">
        <f t="shared" si="609"/>
        <v>13</v>
      </c>
      <c r="T3567">
        <f t="shared" si="610"/>
        <v>8</v>
      </c>
      <c r="U3567">
        <f t="shared" si="611"/>
        <v>5</v>
      </c>
      <c r="V3567" s="12">
        <f t="shared" si="612"/>
        <v>41974.743148148147</v>
      </c>
      <c r="W3567" s="12">
        <f t="shared" si="613"/>
        <v>42004.743148148147</v>
      </c>
      <c r="X3567" s="17" t="str">
        <f t="shared" si="614"/>
        <v>December</v>
      </c>
      <c r="Y3567" t="str">
        <f t="shared" si="615"/>
        <v>2014</v>
      </c>
    </row>
    <row r="3568" spans="1:25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605"/>
        <v>104.75000000000001</v>
      </c>
      <c r="P3568" s="8">
        <f t="shared" si="606"/>
        <v>55.131578947368418</v>
      </c>
      <c r="Q3568" t="str">
        <f t="shared" si="607"/>
        <v>theater</v>
      </c>
      <c r="R3568" t="str">
        <f t="shared" si="608"/>
        <v>plays</v>
      </c>
      <c r="S3568">
        <f t="shared" si="609"/>
        <v>13</v>
      </c>
      <c r="T3568">
        <f t="shared" si="610"/>
        <v>8</v>
      </c>
      <c r="U3568">
        <f t="shared" si="611"/>
        <v>5</v>
      </c>
      <c r="V3568" s="12">
        <f t="shared" si="612"/>
        <v>41997.507905092592</v>
      </c>
      <c r="W3568" s="12">
        <f t="shared" si="613"/>
        <v>42027.507905092592</v>
      </c>
      <c r="X3568" s="17" t="str">
        <f t="shared" si="614"/>
        <v>December</v>
      </c>
      <c r="Y3568" t="str">
        <f t="shared" si="615"/>
        <v>2014</v>
      </c>
    </row>
    <row r="3569" spans="1:25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605"/>
        <v>108.80000000000001</v>
      </c>
      <c r="P3569" s="8">
        <f t="shared" si="606"/>
        <v>26.536585365853657</v>
      </c>
      <c r="Q3569" t="str">
        <f t="shared" si="607"/>
        <v>theater</v>
      </c>
      <c r="R3569" t="str">
        <f t="shared" si="608"/>
        <v>plays</v>
      </c>
      <c r="S3569">
        <f t="shared" si="609"/>
        <v>13</v>
      </c>
      <c r="T3569">
        <f t="shared" si="610"/>
        <v>8</v>
      </c>
      <c r="U3569">
        <f t="shared" si="611"/>
        <v>5</v>
      </c>
      <c r="V3569" s="12">
        <f t="shared" si="612"/>
        <v>42135.810694444444</v>
      </c>
      <c r="W3569" s="12">
        <f t="shared" si="613"/>
        <v>42165.810694444444</v>
      </c>
      <c r="X3569" s="17" t="str">
        <f t="shared" si="614"/>
        <v>May</v>
      </c>
      <c r="Y3569" t="str">
        <f t="shared" si="615"/>
        <v>2015</v>
      </c>
    </row>
    <row r="3570" spans="1:25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605"/>
        <v>111.00000000000001</v>
      </c>
      <c r="P3570" s="8">
        <f t="shared" si="606"/>
        <v>58.421052631578945</v>
      </c>
      <c r="Q3570" t="str">
        <f t="shared" si="607"/>
        <v>theater</v>
      </c>
      <c r="R3570" t="str">
        <f t="shared" si="608"/>
        <v>plays</v>
      </c>
      <c r="S3570">
        <f t="shared" si="609"/>
        <v>13</v>
      </c>
      <c r="T3570">
        <f t="shared" si="610"/>
        <v>8</v>
      </c>
      <c r="U3570">
        <f t="shared" si="611"/>
        <v>5</v>
      </c>
      <c r="V3570" s="12">
        <f t="shared" si="612"/>
        <v>41869.740671296298</v>
      </c>
      <c r="W3570" s="12">
        <f t="shared" si="613"/>
        <v>41899.740671296298</v>
      </c>
      <c r="X3570" s="17" t="str">
        <f t="shared" si="614"/>
        <v>August</v>
      </c>
      <c r="Y3570" t="str">
        <f t="shared" si="615"/>
        <v>2014</v>
      </c>
    </row>
    <row r="3571" spans="1:25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605"/>
        <v>100.47999999999999</v>
      </c>
      <c r="P3571" s="8">
        <f t="shared" si="606"/>
        <v>122.53658536585365</v>
      </c>
      <c r="Q3571" t="str">
        <f t="shared" si="607"/>
        <v>theater</v>
      </c>
      <c r="R3571" t="str">
        <f t="shared" si="608"/>
        <v>plays</v>
      </c>
      <c r="S3571">
        <f t="shared" si="609"/>
        <v>13</v>
      </c>
      <c r="T3571">
        <f t="shared" si="610"/>
        <v>8</v>
      </c>
      <c r="U3571">
        <f t="shared" si="611"/>
        <v>5</v>
      </c>
      <c r="V3571" s="12">
        <f t="shared" si="612"/>
        <v>41982.688611111109</v>
      </c>
      <c r="W3571" s="12">
        <f t="shared" si="613"/>
        <v>42012.688611111109</v>
      </c>
      <c r="X3571" s="17" t="str">
        <f t="shared" si="614"/>
        <v>December</v>
      </c>
      <c r="Y3571" t="str">
        <f t="shared" si="615"/>
        <v>2014</v>
      </c>
    </row>
    <row r="3572" spans="1:25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605"/>
        <v>114.35</v>
      </c>
      <c r="P3572" s="8">
        <f t="shared" si="606"/>
        <v>87.961538461538467</v>
      </c>
      <c r="Q3572" t="str">
        <f t="shared" si="607"/>
        <v>theater</v>
      </c>
      <c r="R3572" t="str">
        <f t="shared" si="608"/>
        <v>plays</v>
      </c>
      <c r="S3572">
        <f t="shared" si="609"/>
        <v>13</v>
      </c>
      <c r="T3572">
        <f t="shared" si="610"/>
        <v>8</v>
      </c>
      <c r="U3572">
        <f t="shared" si="611"/>
        <v>5</v>
      </c>
      <c r="V3572" s="12">
        <f t="shared" si="612"/>
        <v>41976.331979166673</v>
      </c>
      <c r="W3572" s="12">
        <f t="shared" si="613"/>
        <v>42004.291666666672</v>
      </c>
      <c r="X3572" s="17" t="str">
        <f t="shared" si="614"/>
        <v>December</v>
      </c>
      <c r="Y3572" t="str">
        <f t="shared" si="615"/>
        <v>2014</v>
      </c>
    </row>
    <row r="3573" spans="1:25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605"/>
        <v>122.06666666666666</v>
      </c>
      <c r="P3573" s="8">
        <f t="shared" si="606"/>
        <v>73.239999999999995</v>
      </c>
      <c r="Q3573" t="str">
        <f t="shared" si="607"/>
        <v>theater</v>
      </c>
      <c r="R3573" t="str">
        <f t="shared" si="608"/>
        <v>plays</v>
      </c>
      <c r="S3573">
        <f t="shared" si="609"/>
        <v>13</v>
      </c>
      <c r="T3573">
        <f t="shared" si="610"/>
        <v>8</v>
      </c>
      <c r="U3573">
        <f t="shared" si="611"/>
        <v>5</v>
      </c>
      <c r="V3573" s="12">
        <f t="shared" si="612"/>
        <v>41912.858946759261</v>
      </c>
      <c r="W3573" s="12">
        <f t="shared" si="613"/>
        <v>41942.858946759261</v>
      </c>
      <c r="X3573" s="17" t="str">
        <f t="shared" si="614"/>
        <v>September</v>
      </c>
      <c r="Y3573" t="str">
        <f t="shared" si="615"/>
        <v>2014</v>
      </c>
    </row>
    <row r="3574" spans="1:25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605"/>
        <v>100</v>
      </c>
      <c r="P3574" s="8">
        <f t="shared" si="606"/>
        <v>55.555555555555557</v>
      </c>
      <c r="Q3574" t="str">
        <f t="shared" si="607"/>
        <v>theater</v>
      </c>
      <c r="R3574" t="str">
        <f t="shared" si="608"/>
        <v>plays</v>
      </c>
      <c r="S3574">
        <f t="shared" si="609"/>
        <v>13</v>
      </c>
      <c r="T3574">
        <f t="shared" si="610"/>
        <v>8</v>
      </c>
      <c r="U3574">
        <f t="shared" si="611"/>
        <v>5</v>
      </c>
      <c r="V3574" s="12">
        <f t="shared" si="612"/>
        <v>42146.570393518516</v>
      </c>
      <c r="W3574" s="12">
        <f t="shared" si="613"/>
        <v>42176.570393518516</v>
      </c>
      <c r="X3574" s="17" t="str">
        <f t="shared" si="614"/>
        <v>May</v>
      </c>
      <c r="Y3574" t="str">
        <f t="shared" si="615"/>
        <v>2015</v>
      </c>
    </row>
    <row r="3575" spans="1:25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605"/>
        <v>102.8</v>
      </c>
      <c r="P3575" s="8">
        <f t="shared" si="606"/>
        <v>39.53846153846154</v>
      </c>
      <c r="Q3575" t="str">
        <f t="shared" si="607"/>
        <v>theater</v>
      </c>
      <c r="R3575" t="str">
        <f t="shared" si="608"/>
        <v>plays</v>
      </c>
      <c r="S3575">
        <f t="shared" si="609"/>
        <v>13</v>
      </c>
      <c r="T3575">
        <f t="shared" si="610"/>
        <v>8</v>
      </c>
      <c r="U3575">
        <f t="shared" si="611"/>
        <v>5</v>
      </c>
      <c r="V3575" s="12">
        <f t="shared" si="612"/>
        <v>41921.375532407408</v>
      </c>
      <c r="W3575" s="12">
        <f t="shared" si="613"/>
        <v>41951.417199074072</v>
      </c>
      <c r="X3575" s="17" t="str">
        <f t="shared" si="614"/>
        <v>October</v>
      </c>
      <c r="Y3575" t="str">
        <f t="shared" si="615"/>
        <v>2014</v>
      </c>
    </row>
    <row r="3576" spans="1:25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605"/>
        <v>106.12068965517241</v>
      </c>
      <c r="P3576" s="8">
        <f t="shared" si="606"/>
        <v>136.77777777777777</v>
      </c>
      <c r="Q3576" t="str">
        <f t="shared" si="607"/>
        <v>theater</v>
      </c>
      <c r="R3576" t="str">
        <f t="shared" si="608"/>
        <v>plays</v>
      </c>
      <c r="S3576">
        <f t="shared" si="609"/>
        <v>13</v>
      </c>
      <c r="T3576">
        <f t="shared" si="610"/>
        <v>8</v>
      </c>
      <c r="U3576">
        <f t="shared" si="611"/>
        <v>5</v>
      </c>
      <c r="V3576" s="12">
        <f t="shared" si="612"/>
        <v>41926.942685185182</v>
      </c>
      <c r="W3576" s="12">
        <f t="shared" si="613"/>
        <v>41956.984351851846</v>
      </c>
      <c r="X3576" s="17" t="str">
        <f t="shared" si="614"/>
        <v>October</v>
      </c>
      <c r="Y3576" t="str">
        <f t="shared" si="615"/>
        <v>2014</v>
      </c>
    </row>
    <row r="3577" spans="1:25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605"/>
        <v>101.33000000000001</v>
      </c>
      <c r="P3577" s="8">
        <f t="shared" si="606"/>
        <v>99.343137254901961</v>
      </c>
      <c r="Q3577" t="str">
        <f t="shared" si="607"/>
        <v>theater</v>
      </c>
      <c r="R3577" t="str">
        <f t="shared" si="608"/>
        <v>plays</v>
      </c>
      <c r="S3577">
        <f t="shared" si="609"/>
        <v>13</v>
      </c>
      <c r="T3577">
        <f t="shared" si="610"/>
        <v>8</v>
      </c>
      <c r="U3577">
        <f t="shared" si="611"/>
        <v>5</v>
      </c>
      <c r="V3577" s="12">
        <f t="shared" si="612"/>
        <v>42561.783877314811</v>
      </c>
      <c r="W3577" s="12">
        <f t="shared" si="613"/>
        <v>42593.165972222225</v>
      </c>
      <c r="X3577" s="17" t="str">
        <f t="shared" si="614"/>
        <v>July</v>
      </c>
      <c r="Y3577" t="str">
        <f t="shared" si="615"/>
        <v>2016</v>
      </c>
    </row>
    <row r="3578" spans="1:25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605"/>
        <v>100</v>
      </c>
      <c r="P3578" s="8">
        <f t="shared" si="606"/>
        <v>20</v>
      </c>
      <c r="Q3578" t="str">
        <f t="shared" si="607"/>
        <v>theater</v>
      </c>
      <c r="R3578" t="str">
        <f t="shared" si="608"/>
        <v>plays</v>
      </c>
      <c r="S3578">
        <f t="shared" si="609"/>
        <v>13</v>
      </c>
      <c r="T3578">
        <f t="shared" si="610"/>
        <v>8</v>
      </c>
      <c r="U3578">
        <f t="shared" si="611"/>
        <v>5</v>
      </c>
      <c r="V3578" s="12">
        <f t="shared" si="612"/>
        <v>42649.54923611111</v>
      </c>
      <c r="W3578" s="12">
        <f t="shared" si="613"/>
        <v>42709.590902777782</v>
      </c>
      <c r="X3578" s="17" t="str">
        <f t="shared" si="614"/>
        <v>October</v>
      </c>
      <c r="Y3578" t="str">
        <f t="shared" si="615"/>
        <v>2016</v>
      </c>
    </row>
    <row r="3579" spans="1:25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605"/>
        <v>130</v>
      </c>
      <c r="P3579" s="8">
        <f t="shared" si="606"/>
        <v>28.888888888888889</v>
      </c>
      <c r="Q3579" t="str">
        <f t="shared" si="607"/>
        <v>theater</v>
      </c>
      <c r="R3579" t="str">
        <f t="shared" si="608"/>
        <v>plays</v>
      </c>
      <c r="S3579">
        <f t="shared" si="609"/>
        <v>13</v>
      </c>
      <c r="T3579">
        <f t="shared" si="610"/>
        <v>8</v>
      </c>
      <c r="U3579">
        <f t="shared" si="611"/>
        <v>5</v>
      </c>
      <c r="V3579" s="12">
        <f t="shared" si="612"/>
        <v>42093.786840277782</v>
      </c>
      <c r="W3579" s="12">
        <f t="shared" si="613"/>
        <v>42120.26944444445</v>
      </c>
      <c r="X3579" s="17" t="str">
        <f t="shared" si="614"/>
        <v>March</v>
      </c>
      <c r="Y3579" t="str">
        <f t="shared" si="615"/>
        <v>2015</v>
      </c>
    </row>
    <row r="3580" spans="1:25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605"/>
        <v>100.01333333333334</v>
      </c>
      <c r="P3580" s="8">
        <f t="shared" si="606"/>
        <v>40.545945945945945</v>
      </c>
      <c r="Q3580" t="str">
        <f t="shared" si="607"/>
        <v>theater</v>
      </c>
      <c r="R3580" t="str">
        <f t="shared" si="608"/>
        <v>plays</v>
      </c>
      <c r="S3580">
        <f t="shared" si="609"/>
        <v>13</v>
      </c>
      <c r="T3580">
        <f t="shared" si="610"/>
        <v>8</v>
      </c>
      <c r="U3580">
        <f t="shared" si="611"/>
        <v>5</v>
      </c>
      <c r="V3580" s="12">
        <f t="shared" si="612"/>
        <v>42460.733530092592</v>
      </c>
      <c r="W3580" s="12">
        <f t="shared" si="613"/>
        <v>42490.733530092592</v>
      </c>
      <c r="X3580" s="17" t="str">
        <f t="shared" si="614"/>
        <v>March</v>
      </c>
      <c r="Y3580" t="str">
        <f t="shared" si="615"/>
        <v>2016</v>
      </c>
    </row>
    <row r="3581" spans="1:25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605"/>
        <v>100</v>
      </c>
      <c r="P3581" s="8">
        <f t="shared" si="606"/>
        <v>35.714285714285715</v>
      </c>
      <c r="Q3581" t="str">
        <f t="shared" si="607"/>
        <v>theater</v>
      </c>
      <c r="R3581" t="str">
        <f t="shared" si="608"/>
        <v>plays</v>
      </c>
      <c r="S3581">
        <f t="shared" si="609"/>
        <v>13</v>
      </c>
      <c r="T3581">
        <f t="shared" si="610"/>
        <v>8</v>
      </c>
      <c r="U3581">
        <f t="shared" si="611"/>
        <v>5</v>
      </c>
      <c r="V3581" s="12">
        <f t="shared" si="612"/>
        <v>42430.762222222227</v>
      </c>
      <c r="W3581" s="12">
        <f t="shared" si="613"/>
        <v>42460.720555555556</v>
      </c>
      <c r="X3581" s="17" t="str">
        <f t="shared" si="614"/>
        <v>March</v>
      </c>
      <c r="Y3581" t="str">
        <f t="shared" si="615"/>
        <v>2016</v>
      </c>
    </row>
    <row r="3582" spans="1:25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605"/>
        <v>113.88888888888889</v>
      </c>
      <c r="P3582" s="8">
        <f t="shared" si="606"/>
        <v>37.962962962962962</v>
      </c>
      <c r="Q3582" t="str">
        <f t="shared" si="607"/>
        <v>theater</v>
      </c>
      <c r="R3582" t="str">
        <f t="shared" si="608"/>
        <v>plays</v>
      </c>
      <c r="S3582">
        <f t="shared" si="609"/>
        <v>13</v>
      </c>
      <c r="T3582">
        <f t="shared" si="610"/>
        <v>8</v>
      </c>
      <c r="U3582">
        <f t="shared" si="611"/>
        <v>5</v>
      </c>
      <c r="V3582" s="12">
        <f t="shared" si="612"/>
        <v>42026.176180555558</v>
      </c>
      <c r="W3582" s="12">
        <f t="shared" si="613"/>
        <v>42064.207638888889</v>
      </c>
      <c r="X3582" s="17" t="str">
        <f t="shared" si="614"/>
        <v>January</v>
      </c>
      <c r="Y3582" t="str">
        <f t="shared" si="615"/>
        <v>2015</v>
      </c>
    </row>
    <row r="3583" spans="1:25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605"/>
        <v>100</v>
      </c>
      <c r="P3583" s="8">
        <f t="shared" si="606"/>
        <v>33.333333333333336</v>
      </c>
      <c r="Q3583" t="str">
        <f t="shared" si="607"/>
        <v>theater</v>
      </c>
      <c r="R3583" t="str">
        <f t="shared" si="608"/>
        <v>plays</v>
      </c>
      <c r="S3583">
        <f t="shared" si="609"/>
        <v>13</v>
      </c>
      <c r="T3583">
        <f t="shared" si="610"/>
        <v>8</v>
      </c>
      <c r="U3583">
        <f t="shared" si="611"/>
        <v>5</v>
      </c>
      <c r="V3583" s="12">
        <f t="shared" si="612"/>
        <v>41836.471180555556</v>
      </c>
      <c r="W3583" s="12">
        <f t="shared" si="613"/>
        <v>41850.471180555556</v>
      </c>
      <c r="X3583" s="17" t="str">
        <f t="shared" si="614"/>
        <v>July</v>
      </c>
      <c r="Y3583" t="str">
        <f t="shared" si="615"/>
        <v>2014</v>
      </c>
    </row>
    <row r="3584" spans="1:25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605"/>
        <v>287</v>
      </c>
      <c r="P3584" s="8">
        <f t="shared" si="606"/>
        <v>58.571428571428569</v>
      </c>
      <c r="Q3584" t="str">
        <f t="shared" si="607"/>
        <v>theater</v>
      </c>
      <c r="R3584" t="str">
        <f t="shared" si="608"/>
        <v>plays</v>
      </c>
      <c r="S3584">
        <f t="shared" si="609"/>
        <v>13</v>
      </c>
      <c r="T3584">
        <f t="shared" si="610"/>
        <v>8</v>
      </c>
      <c r="U3584">
        <f t="shared" si="611"/>
        <v>5</v>
      </c>
      <c r="V3584" s="12">
        <f t="shared" si="612"/>
        <v>42451.095856481479</v>
      </c>
      <c r="W3584" s="12">
        <f t="shared" si="613"/>
        <v>42465.095856481479</v>
      </c>
      <c r="X3584" s="17" t="str">
        <f t="shared" si="614"/>
        <v>March</v>
      </c>
      <c r="Y3584" t="str">
        <f t="shared" si="615"/>
        <v>2016</v>
      </c>
    </row>
    <row r="3585" spans="1:25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605"/>
        <v>108.5</v>
      </c>
      <c r="P3585" s="8">
        <f t="shared" si="606"/>
        <v>135.625</v>
      </c>
      <c r="Q3585" t="str">
        <f t="shared" si="607"/>
        <v>theater</v>
      </c>
      <c r="R3585" t="str">
        <f t="shared" si="608"/>
        <v>plays</v>
      </c>
      <c r="S3585">
        <f t="shared" si="609"/>
        <v>13</v>
      </c>
      <c r="T3585">
        <f t="shared" si="610"/>
        <v>8</v>
      </c>
      <c r="U3585">
        <f t="shared" si="611"/>
        <v>5</v>
      </c>
      <c r="V3585" s="12">
        <f t="shared" si="612"/>
        <v>42418.425983796296</v>
      </c>
      <c r="W3585" s="12">
        <f t="shared" si="613"/>
        <v>42478.384317129632</v>
      </c>
      <c r="X3585" s="17" t="str">
        <f t="shared" si="614"/>
        <v>February</v>
      </c>
      <c r="Y3585" t="str">
        <f t="shared" si="615"/>
        <v>2016</v>
      </c>
    </row>
    <row r="3586" spans="1:25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616">E3586/D3586*100</f>
        <v>115.5</v>
      </c>
      <c r="P3586" s="8">
        <f t="shared" ref="P3586:P3649" si="617">E3586/L3586</f>
        <v>30.9375</v>
      </c>
      <c r="Q3586" t="str">
        <f t="shared" ref="Q3586:Q3649" si="618">LEFT(N3586,T3586-1)</f>
        <v>theater</v>
      </c>
      <c r="R3586" t="str">
        <f t="shared" ref="R3586:R3649" si="619">RIGHT(N3586,U3586)</f>
        <v>plays</v>
      </c>
      <c r="S3586">
        <f t="shared" ref="S3586:S3649" si="620">LEN(N3586)</f>
        <v>13</v>
      </c>
      <c r="T3586">
        <f t="shared" ref="T3586:T3649" si="621">FIND("/",N3586)</f>
        <v>8</v>
      </c>
      <c r="U3586">
        <f t="shared" ref="U3586:U3649" si="622">S3586-T3586</f>
        <v>5</v>
      </c>
      <c r="V3586" s="12">
        <f t="shared" ref="V3586:V3649" si="623">(((J3586/60)/60)/24)+DATE(1970,1,1)</f>
        <v>42168.316481481481</v>
      </c>
      <c r="W3586" s="12">
        <f t="shared" ref="W3586:W3649" si="624">(((I3586/60)/60)/24)+DATE(1970,1,1)</f>
        <v>42198.316481481481</v>
      </c>
      <c r="X3586" s="17" t="str">
        <f t="shared" ref="X3586:X3649" si="625">TEXT(V3586,"mmmm")</f>
        <v>June</v>
      </c>
      <c r="Y3586" t="str">
        <f t="shared" ref="Y3586:Y3649" si="626">TEXT(V3586,"yyyy")</f>
        <v>2015</v>
      </c>
    </row>
    <row r="3587" spans="1:25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616"/>
        <v>119.11764705882352</v>
      </c>
      <c r="P3587" s="8">
        <f t="shared" si="617"/>
        <v>176.08695652173913</v>
      </c>
      <c r="Q3587" t="str">
        <f t="shared" si="618"/>
        <v>theater</v>
      </c>
      <c r="R3587" t="str">
        <f t="shared" si="619"/>
        <v>plays</v>
      </c>
      <c r="S3587">
        <f t="shared" si="620"/>
        <v>13</v>
      </c>
      <c r="T3587">
        <f t="shared" si="621"/>
        <v>8</v>
      </c>
      <c r="U3587">
        <f t="shared" si="622"/>
        <v>5</v>
      </c>
      <c r="V3587" s="12">
        <f t="shared" si="623"/>
        <v>41964.716319444444</v>
      </c>
      <c r="W3587" s="12">
        <f t="shared" si="624"/>
        <v>41994.716319444444</v>
      </c>
      <c r="X3587" s="17" t="str">
        <f t="shared" si="625"/>
        <v>November</v>
      </c>
      <c r="Y3587" t="str">
        <f t="shared" si="626"/>
        <v>2014</v>
      </c>
    </row>
    <row r="3588" spans="1:25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616"/>
        <v>109.42666666666668</v>
      </c>
      <c r="P3588" s="8">
        <f t="shared" si="617"/>
        <v>151.9814814814815</v>
      </c>
      <c r="Q3588" t="str">
        <f t="shared" si="618"/>
        <v>theater</v>
      </c>
      <c r="R3588" t="str">
        <f t="shared" si="619"/>
        <v>plays</v>
      </c>
      <c r="S3588">
        <f t="shared" si="620"/>
        <v>13</v>
      </c>
      <c r="T3588">
        <f t="shared" si="621"/>
        <v>8</v>
      </c>
      <c r="U3588">
        <f t="shared" si="622"/>
        <v>5</v>
      </c>
      <c r="V3588" s="12">
        <f t="shared" si="623"/>
        <v>42576.697569444441</v>
      </c>
      <c r="W3588" s="12">
        <f t="shared" si="624"/>
        <v>42636.697569444441</v>
      </c>
      <c r="X3588" s="17" t="str">
        <f t="shared" si="625"/>
        <v>July</v>
      </c>
      <c r="Y3588" t="str">
        <f t="shared" si="626"/>
        <v>2016</v>
      </c>
    </row>
    <row r="3589" spans="1:25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616"/>
        <v>126.6</v>
      </c>
      <c r="P3589" s="8">
        <f t="shared" si="617"/>
        <v>22.607142857142858</v>
      </c>
      <c r="Q3589" t="str">
        <f t="shared" si="618"/>
        <v>theater</v>
      </c>
      <c r="R3589" t="str">
        <f t="shared" si="619"/>
        <v>plays</v>
      </c>
      <c r="S3589">
        <f t="shared" si="620"/>
        <v>13</v>
      </c>
      <c r="T3589">
        <f t="shared" si="621"/>
        <v>8</v>
      </c>
      <c r="U3589">
        <f t="shared" si="622"/>
        <v>5</v>
      </c>
      <c r="V3589" s="12">
        <f t="shared" si="623"/>
        <v>42503.539976851855</v>
      </c>
      <c r="W3589" s="12">
        <f t="shared" si="624"/>
        <v>42548.791666666672</v>
      </c>
      <c r="X3589" s="17" t="str">
        <f t="shared" si="625"/>
        <v>May</v>
      </c>
      <c r="Y3589" t="str">
        <f t="shared" si="626"/>
        <v>2016</v>
      </c>
    </row>
    <row r="3590" spans="1:25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616"/>
        <v>100.49999999999999</v>
      </c>
      <c r="P3590" s="8">
        <f t="shared" si="617"/>
        <v>18.272727272727273</v>
      </c>
      <c r="Q3590" t="str">
        <f t="shared" si="618"/>
        <v>theater</v>
      </c>
      <c r="R3590" t="str">
        <f t="shared" si="619"/>
        <v>plays</v>
      </c>
      <c r="S3590">
        <f t="shared" si="620"/>
        <v>13</v>
      </c>
      <c r="T3590">
        <f t="shared" si="621"/>
        <v>8</v>
      </c>
      <c r="U3590">
        <f t="shared" si="622"/>
        <v>5</v>
      </c>
      <c r="V3590" s="12">
        <f t="shared" si="623"/>
        <v>42101.828819444447</v>
      </c>
      <c r="W3590" s="12">
        <f t="shared" si="624"/>
        <v>42123.958333333328</v>
      </c>
      <c r="X3590" s="17" t="str">
        <f t="shared" si="625"/>
        <v>April</v>
      </c>
      <c r="Y3590" t="str">
        <f t="shared" si="626"/>
        <v>2015</v>
      </c>
    </row>
    <row r="3591" spans="1:25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616"/>
        <v>127.49999999999999</v>
      </c>
      <c r="P3591" s="8">
        <f t="shared" si="617"/>
        <v>82.258064516129039</v>
      </c>
      <c r="Q3591" t="str">
        <f t="shared" si="618"/>
        <v>theater</v>
      </c>
      <c r="R3591" t="str">
        <f t="shared" si="619"/>
        <v>plays</v>
      </c>
      <c r="S3591">
        <f t="shared" si="620"/>
        <v>13</v>
      </c>
      <c r="T3591">
        <f t="shared" si="621"/>
        <v>8</v>
      </c>
      <c r="U3591">
        <f t="shared" si="622"/>
        <v>5</v>
      </c>
      <c r="V3591" s="12">
        <f t="shared" si="623"/>
        <v>42125.647534722222</v>
      </c>
      <c r="W3591" s="12">
        <f t="shared" si="624"/>
        <v>42150.647534722222</v>
      </c>
      <c r="X3591" s="17" t="str">
        <f t="shared" si="625"/>
        <v>May</v>
      </c>
      <c r="Y3591" t="str">
        <f t="shared" si="626"/>
        <v>2015</v>
      </c>
    </row>
    <row r="3592" spans="1:25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616"/>
        <v>100.05999999999999</v>
      </c>
      <c r="P3592" s="8">
        <f t="shared" si="617"/>
        <v>68.534246575342465</v>
      </c>
      <c r="Q3592" t="str">
        <f t="shared" si="618"/>
        <v>theater</v>
      </c>
      <c r="R3592" t="str">
        <f t="shared" si="619"/>
        <v>plays</v>
      </c>
      <c r="S3592">
        <f t="shared" si="620"/>
        <v>13</v>
      </c>
      <c r="T3592">
        <f t="shared" si="621"/>
        <v>8</v>
      </c>
      <c r="U3592">
        <f t="shared" si="622"/>
        <v>5</v>
      </c>
      <c r="V3592" s="12">
        <f t="shared" si="623"/>
        <v>41902.333726851852</v>
      </c>
      <c r="W3592" s="12">
        <f t="shared" si="624"/>
        <v>41932.333726851852</v>
      </c>
      <c r="X3592" s="17" t="str">
        <f t="shared" si="625"/>
        <v>September</v>
      </c>
      <c r="Y3592" t="str">
        <f t="shared" si="626"/>
        <v>2014</v>
      </c>
    </row>
    <row r="3593" spans="1:25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616"/>
        <v>175</v>
      </c>
      <c r="P3593" s="8">
        <f t="shared" si="617"/>
        <v>68.055555555555557</v>
      </c>
      <c r="Q3593" t="str">
        <f t="shared" si="618"/>
        <v>theater</v>
      </c>
      <c r="R3593" t="str">
        <f t="shared" si="619"/>
        <v>plays</v>
      </c>
      <c r="S3593">
        <f t="shared" si="620"/>
        <v>13</v>
      </c>
      <c r="T3593">
        <f t="shared" si="621"/>
        <v>8</v>
      </c>
      <c r="U3593">
        <f t="shared" si="622"/>
        <v>5</v>
      </c>
      <c r="V3593" s="12">
        <f t="shared" si="623"/>
        <v>42003.948425925926</v>
      </c>
      <c r="W3593" s="12">
        <f t="shared" si="624"/>
        <v>42028.207638888889</v>
      </c>
      <c r="X3593" s="17" t="str">
        <f t="shared" si="625"/>
        <v>December</v>
      </c>
      <c r="Y3593" t="str">
        <f t="shared" si="626"/>
        <v>2014</v>
      </c>
    </row>
    <row r="3594" spans="1:25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616"/>
        <v>127.25</v>
      </c>
      <c r="P3594" s="8">
        <f t="shared" si="617"/>
        <v>72.714285714285708</v>
      </c>
      <c r="Q3594" t="str">
        <f t="shared" si="618"/>
        <v>theater</v>
      </c>
      <c r="R3594" t="str">
        <f t="shared" si="619"/>
        <v>plays</v>
      </c>
      <c r="S3594">
        <f t="shared" si="620"/>
        <v>13</v>
      </c>
      <c r="T3594">
        <f t="shared" si="621"/>
        <v>8</v>
      </c>
      <c r="U3594">
        <f t="shared" si="622"/>
        <v>5</v>
      </c>
      <c r="V3594" s="12">
        <f t="shared" si="623"/>
        <v>41988.829942129625</v>
      </c>
      <c r="W3594" s="12">
        <f t="shared" si="624"/>
        <v>42046.207638888889</v>
      </c>
      <c r="X3594" s="17" t="str">
        <f t="shared" si="625"/>
        <v>December</v>
      </c>
      <c r="Y3594" t="str">
        <f t="shared" si="626"/>
        <v>2014</v>
      </c>
    </row>
    <row r="3595" spans="1:25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616"/>
        <v>110.63333333333334</v>
      </c>
      <c r="P3595" s="8">
        <f t="shared" si="617"/>
        <v>77.186046511627907</v>
      </c>
      <c r="Q3595" t="str">
        <f t="shared" si="618"/>
        <v>theater</v>
      </c>
      <c r="R3595" t="str">
        <f t="shared" si="619"/>
        <v>plays</v>
      </c>
      <c r="S3595">
        <f t="shared" si="620"/>
        <v>13</v>
      </c>
      <c r="T3595">
        <f t="shared" si="621"/>
        <v>8</v>
      </c>
      <c r="U3595">
        <f t="shared" si="622"/>
        <v>5</v>
      </c>
      <c r="V3595" s="12">
        <f t="shared" si="623"/>
        <v>41974.898599537039</v>
      </c>
      <c r="W3595" s="12">
        <f t="shared" si="624"/>
        <v>42009.851388888885</v>
      </c>
      <c r="X3595" s="17" t="str">
        <f t="shared" si="625"/>
        <v>December</v>
      </c>
      <c r="Y3595" t="str">
        <f t="shared" si="626"/>
        <v>2014</v>
      </c>
    </row>
    <row r="3596" spans="1:25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616"/>
        <v>125.93749999999999</v>
      </c>
      <c r="P3596" s="8">
        <f t="shared" si="617"/>
        <v>55.972222222222221</v>
      </c>
      <c r="Q3596" t="str">
        <f t="shared" si="618"/>
        <v>theater</v>
      </c>
      <c r="R3596" t="str">
        <f t="shared" si="619"/>
        <v>plays</v>
      </c>
      <c r="S3596">
        <f t="shared" si="620"/>
        <v>13</v>
      </c>
      <c r="T3596">
        <f t="shared" si="621"/>
        <v>8</v>
      </c>
      <c r="U3596">
        <f t="shared" si="622"/>
        <v>5</v>
      </c>
      <c r="V3596" s="12">
        <f t="shared" si="623"/>
        <v>42592.066921296297</v>
      </c>
      <c r="W3596" s="12">
        <f t="shared" si="624"/>
        <v>42617.066921296297</v>
      </c>
      <c r="X3596" s="17" t="str">
        <f t="shared" si="625"/>
        <v>August</v>
      </c>
      <c r="Y3596" t="str">
        <f t="shared" si="626"/>
        <v>2016</v>
      </c>
    </row>
    <row r="3597" spans="1:25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616"/>
        <v>118.5</v>
      </c>
      <c r="P3597" s="8">
        <f t="shared" si="617"/>
        <v>49.693548387096776</v>
      </c>
      <c r="Q3597" t="str">
        <f t="shared" si="618"/>
        <v>theater</v>
      </c>
      <c r="R3597" t="str">
        <f t="shared" si="619"/>
        <v>plays</v>
      </c>
      <c r="S3597">
        <f t="shared" si="620"/>
        <v>13</v>
      </c>
      <c r="T3597">
        <f t="shared" si="621"/>
        <v>8</v>
      </c>
      <c r="U3597">
        <f t="shared" si="622"/>
        <v>5</v>
      </c>
      <c r="V3597" s="12">
        <f t="shared" si="623"/>
        <v>42050.008368055554</v>
      </c>
      <c r="W3597" s="12">
        <f t="shared" si="624"/>
        <v>42076.290972222225</v>
      </c>
      <c r="X3597" s="17" t="str">
        <f t="shared" si="625"/>
        <v>February</v>
      </c>
      <c r="Y3597" t="str">
        <f t="shared" si="626"/>
        <v>2015</v>
      </c>
    </row>
    <row r="3598" spans="1:25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616"/>
        <v>107.72727272727273</v>
      </c>
      <c r="P3598" s="8">
        <f t="shared" si="617"/>
        <v>79</v>
      </c>
      <c r="Q3598" t="str">
        <f t="shared" si="618"/>
        <v>theater</v>
      </c>
      <c r="R3598" t="str">
        <f t="shared" si="619"/>
        <v>plays</v>
      </c>
      <c r="S3598">
        <f t="shared" si="620"/>
        <v>13</v>
      </c>
      <c r="T3598">
        <f t="shared" si="621"/>
        <v>8</v>
      </c>
      <c r="U3598">
        <f t="shared" si="622"/>
        <v>5</v>
      </c>
      <c r="V3598" s="12">
        <f t="shared" si="623"/>
        <v>41856.715069444443</v>
      </c>
      <c r="W3598" s="12">
        <f t="shared" si="624"/>
        <v>41877.715069444443</v>
      </c>
      <c r="X3598" s="17" t="str">
        <f t="shared" si="625"/>
        <v>August</v>
      </c>
      <c r="Y3598" t="str">
        <f t="shared" si="626"/>
        <v>2014</v>
      </c>
    </row>
    <row r="3599" spans="1:25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616"/>
        <v>102.60000000000001</v>
      </c>
      <c r="P3599" s="8">
        <f t="shared" si="617"/>
        <v>77.727272727272734</v>
      </c>
      <c r="Q3599" t="str">
        <f t="shared" si="618"/>
        <v>theater</v>
      </c>
      <c r="R3599" t="str">
        <f t="shared" si="619"/>
        <v>plays</v>
      </c>
      <c r="S3599">
        <f t="shared" si="620"/>
        <v>13</v>
      </c>
      <c r="T3599">
        <f t="shared" si="621"/>
        <v>8</v>
      </c>
      <c r="U3599">
        <f t="shared" si="622"/>
        <v>5</v>
      </c>
      <c r="V3599" s="12">
        <f t="shared" si="623"/>
        <v>42417.585532407407</v>
      </c>
      <c r="W3599" s="12">
        <f t="shared" si="624"/>
        <v>42432.249305555553</v>
      </c>
      <c r="X3599" s="17" t="str">
        <f t="shared" si="625"/>
        <v>February</v>
      </c>
      <c r="Y3599" t="str">
        <f t="shared" si="626"/>
        <v>2016</v>
      </c>
    </row>
    <row r="3600" spans="1:25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616"/>
        <v>110.1</v>
      </c>
      <c r="P3600" s="8">
        <f t="shared" si="617"/>
        <v>40.777777777777779</v>
      </c>
      <c r="Q3600" t="str">
        <f t="shared" si="618"/>
        <v>theater</v>
      </c>
      <c r="R3600" t="str">
        <f t="shared" si="619"/>
        <v>plays</v>
      </c>
      <c r="S3600">
        <f t="shared" si="620"/>
        <v>13</v>
      </c>
      <c r="T3600">
        <f t="shared" si="621"/>
        <v>8</v>
      </c>
      <c r="U3600">
        <f t="shared" si="622"/>
        <v>5</v>
      </c>
      <c r="V3600" s="12">
        <f t="shared" si="623"/>
        <v>41866.79886574074</v>
      </c>
      <c r="W3600" s="12">
        <f t="shared" si="624"/>
        <v>41885.207638888889</v>
      </c>
      <c r="X3600" s="17" t="str">
        <f t="shared" si="625"/>
        <v>August</v>
      </c>
      <c r="Y3600" t="str">
        <f t="shared" si="626"/>
        <v>2014</v>
      </c>
    </row>
    <row r="3601" spans="1:25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616"/>
        <v>202</v>
      </c>
      <c r="P3601" s="8">
        <f t="shared" si="617"/>
        <v>59.411764705882355</v>
      </c>
      <c r="Q3601" t="str">
        <f t="shared" si="618"/>
        <v>theater</v>
      </c>
      <c r="R3601" t="str">
        <f t="shared" si="619"/>
        <v>plays</v>
      </c>
      <c r="S3601">
        <f t="shared" si="620"/>
        <v>13</v>
      </c>
      <c r="T3601">
        <f t="shared" si="621"/>
        <v>8</v>
      </c>
      <c r="U3601">
        <f t="shared" si="622"/>
        <v>5</v>
      </c>
      <c r="V3601" s="12">
        <f t="shared" si="623"/>
        <v>42220.79487268519</v>
      </c>
      <c r="W3601" s="12">
        <f t="shared" si="624"/>
        <v>42246</v>
      </c>
      <c r="X3601" s="17" t="str">
        <f t="shared" si="625"/>
        <v>August</v>
      </c>
      <c r="Y3601" t="str">
        <f t="shared" si="626"/>
        <v>2015</v>
      </c>
    </row>
    <row r="3602" spans="1:25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616"/>
        <v>130</v>
      </c>
      <c r="P3602" s="8">
        <f t="shared" si="617"/>
        <v>3.25</v>
      </c>
      <c r="Q3602" t="str">
        <f t="shared" si="618"/>
        <v>theater</v>
      </c>
      <c r="R3602" t="str">
        <f t="shared" si="619"/>
        <v>plays</v>
      </c>
      <c r="S3602">
        <f t="shared" si="620"/>
        <v>13</v>
      </c>
      <c r="T3602">
        <f t="shared" si="621"/>
        <v>8</v>
      </c>
      <c r="U3602">
        <f t="shared" si="622"/>
        <v>5</v>
      </c>
      <c r="V3602" s="12">
        <f t="shared" si="623"/>
        <v>42628.849120370374</v>
      </c>
      <c r="W3602" s="12">
        <f t="shared" si="624"/>
        <v>42656.849120370374</v>
      </c>
      <c r="X3602" s="17" t="str">
        <f t="shared" si="625"/>
        <v>September</v>
      </c>
      <c r="Y3602" t="str">
        <f t="shared" si="626"/>
        <v>2016</v>
      </c>
    </row>
    <row r="3603" spans="1:25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616"/>
        <v>104.35000000000001</v>
      </c>
      <c r="P3603" s="8">
        <f t="shared" si="617"/>
        <v>39.377358490566039</v>
      </c>
      <c r="Q3603" t="str">
        <f t="shared" si="618"/>
        <v>theater</v>
      </c>
      <c r="R3603" t="str">
        <f t="shared" si="619"/>
        <v>plays</v>
      </c>
      <c r="S3603">
        <f t="shared" si="620"/>
        <v>13</v>
      </c>
      <c r="T3603">
        <f t="shared" si="621"/>
        <v>8</v>
      </c>
      <c r="U3603">
        <f t="shared" si="622"/>
        <v>5</v>
      </c>
      <c r="V3603" s="12">
        <f t="shared" si="623"/>
        <v>41990.99863425926</v>
      </c>
      <c r="W3603" s="12">
        <f t="shared" si="624"/>
        <v>42020.99863425926</v>
      </c>
      <c r="X3603" s="17" t="str">
        <f t="shared" si="625"/>
        <v>December</v>
      </c>
      <c r="Y3603" t="str">
        <f t="shared" si="626"/>
        <v>2014</v>
      </c>
    </row>
    <row r="3604" spans="1:25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616"/>
        <v>100.05</v>
      </c>
      <c r="P3604" s="8">
        <f t="shared" si="617"/>
        <v>81.673469387755105</v>
      </c>
      <c r="Q3604" t="str">
        <f t="shared" si="618"/>
        <v>theater</v>
      </c>
      <c r="R3604" t="str">
        <f t="shared" si="619"/>
        <v>plays</v>
      </c>
      <c r="S3604">
        <f t="shared" si="620"/>
        <v>13</v>
      </c>
      <c r="T3604">
        <f t="shared" si="621"/>
        <v>8</v>
      </c>
      <c r="U3604">
        <f t="shared" si="622"/>
        <v>5</v>
      </c>
      <c r="V3604" s="12">
        <f t="shared" si="623"/>
        <v>42447.894432870366</v>
      </c>
      <c r="W3604" s="12">
        <f t="shared" si="624"/>
        <v>42507.894432870366</v>
      </c>
      <c r="X3604" s="17" t="str">
        <f t="shared" si="625"/>
        <v>March</v>
      </c>
      <c r="Y3604" t="str">
        <f t="shared" si="626"/>
        <v>2016</v>
      </c>
    </row>
    <row r="3605" spans="1:25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616"/>
        <v>170.66666666666669</v>
      </c>
      <c r="P3605" s="8">
        <f t="shared" si="617"/>
        <v>44.912280701754383</v>
      </c>
      <c r="Q3605" t="str">
        <f t="shared" si="618"/>
        <v>theater</v>
      </c>
      <c r="R3605" t="str">
        <f t="shared" si="619"/>
        <v>plays</v>
      </c>
      <c r="S3605">
        <f t="shared" si="620"/>
        <v>13</v>
      </c>
      <c r="T3605">
        <f t="shared" si="621"/>
        <v>8</v>
      </c>
      <c r="U3605">
        <f t="shared" si="622"/>
        <v>5</v>
      </c>
      <c r="V3605" s="12">
        <f t="shared" si="623"/>
        <v>42283.864351851851</v>
      </c>
      <c r="W3605" s="12">
        <f t="shared" si="624"/>
        <v>42313.906018518523</v>
      </c>
      <c r="X3605" s="17" t="str">
        <f t="shared" si="625"/>
        <v>October</v>
      </c>
      <c r="Y3605" t="str">
        <f t="shared" si="626"/>
        <v>2015</v>
      </c>
    </row>
    <row r="3606" spans="1:25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616"/>
        <v>112.83333333333334</v>
      </c>
      <c r="P3606" s="8">
        <f t="shared" si="617"/>
        <v>49.05797101449275</v>
      </c>
      <c r="Q3606" t="str">
        <f t="shared" si="618"/>
        <v>theater</v>
      </c>
      <c r="R3606" t="str">
        <f t="shared" si="619"/>
        <v>plays</v>
      </c>
      <c r="S3606">
        <f t="shared" si="620"/>
        <v>13</v>
      </c>
      <c r="T3606">
        <f t="shared" si="621"/>
        <v>8</v>
      </c>
      <c r="U3606">
        <f t="shared" si="622"/>
        <v>5</v>
      </c>
      <c r="V3606" s="12">
        <f t="shared" si="623"/>
        <v>42483.015694444446</v>
      </c>
      <c r="W3606" s="12">
        <f t="shared" si="624"/>
        <v>42489.290972222225</v>
      </c>
      <c r="X3606" s="17" t="str">
        <f t="shared" si="625"/>
        <v>April</v>
      </c>
      <c r="Y3606" t="str">
        <f t="shared" si="626"/>
        <v>2016</v>
      </c>
    </row>
    <row r="3607" spans="1:25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616"/>
        <v>184</v>
      </c>
      <c r="P3607" s="8">
        <f t="shared" si="617"/>
        <v>30.666666666666668</v>
      </c>
      <c r="Q3607" t="str">
        <f t="shared" si="618"/>
        <v>theater</v>
      </c>
      <c r="R3607" t="str">
        <f t="shared" si="619"/>
        <v>plays</v>
      </c>
      <c r="S3607">
        <f t="shared" si="620"/>
        <v>13</v>
      </c>
      <c r="T3607">
        <f t="shared" si="621"/>
        <v>8</v>
      </c>
      <c r="U3607">
        <f t="shared" si="622"/>
        <v>5</v>
      </c>
      <c r="V3607" s="12">
        <f t="shared" si="623"/>
        <v>42383.793124999997</v>
      </c>
      <c r="W3607" s="12">
        <f t="shared" si="624"/>
        <v>42413.793124999997</v>
      </c>
      <c r="X3607" s="17" t="str">
        <f t="shared" si="625"/>
        <v>January</v>
      </c>
      <c r="Y3607" t="str">
        <f t="shared" si="626"/>
        <v>2016</v>
      </c>
    </row>
    <row r="3608" spans="1:25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616"/>
        <v>130.26666666666665</v>
      </c>
      <c r="P3608" s="8">
        <f t="shared" si="617"/>
        <v>61.0625</v>
      </c>
      <c r="Q3608" t="str">
        <f t="shared" si="618"/>
        <v>theater</v>
      </c>
      <c r="R3608" t="str">
        <f t="shared" si="619"/>
        <v>plays</v>
      </c>
      <c r="S3608">
        <f t="shared" si="620"/>
        <v>13</v>
      </c>
      <c r="T3608">
        <f t="shared" si="621"/>
        <v>8</v>
      </c>
      <c r="U3608">
        <f t="shared" si="622"/>
        <v>5</v>
      </c>
      <c r="V3608" s="12">
        <f t="shared" si="623"/>
        <v>42566.604826388888</v>
      </c>
      <c r="W3608" s="12">
        <f t="shared" si="624"/>
        <v>42596.604826388888</v>
      </c>
      <c r="X3608" s="17" t="str">
        <f t="shared" si="625"/>
        <v>July</v>
      </c>
      <c r="Y3608" t="str">
        <f t="shared" si="626"/>
        <v>2016</v>
      </c>
    </row>
    <row r="3609" spans="1:25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616"/>
        <v>105.45454545454544</v>
      </c>
      <c r="P3609" s="8">
        <f t="shared" si="617"/>
        <v>29</v>
      </c>
      <c r="Q3609" t="str">
        <f t="shared" si="618"/>
        <v>theater</v>
      </c>
      <c r="R3609" t="str">
        <f t="shared" si="619"/>
        <v>plays</v>
      </c>
      <c r="S3609">
        <f t="shared" si="620"/>
        <v>13</v>
      </c>
      <c r="T3609">
        <f t="shared" si="621"/>
        <v>8</v>
      </c>
      <c r="U3609">
        <f t="shared" si="622"/>
        <v>5</v>
      </c>
      <c r="V3609" s="12">
        <f t="shared" si="623"/>
        <v>42338.963912037041</v>
      </c>
      <c r="W3609" s="12">
        <f t="shared" si="624"/>
        <v>42353</v>
      </c>
      <c r="X3609" s="17" t="str">
        <f t="shared" si="625"/>
        <v>November</v>
      </c>
      <c r="Y3609" t="str">
        <f t="shared" si="626"/>
        <v>2015</v>
      </c>
    </row>
    <row r="3610" spans="1:25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616"/>
        <v>100</v>
      </c>
      <c r="P3610" s="8">
        <f t="shared" si="617"/>
        <v>29.62962962962963</v>
      </c>
      <c r="Q3610" t="str">
        <f t="shared" si="618"/>
        <v>theater</v>
      </c>
      <c r="R3610" t="str">
        <f t="shared" si="619"/>
        <v>plays</v>
      </c>
      <c r="S3610">
        <f t="shared" si="620"/>
        <v>13</v>
      </c>
      <c r="T3610">
        <f t="shared" si="621"/>
        <v>8</v>
      </c>
      <c r="U3610">
        <f t="shared" si="622"/>
        <v>5</v>
      </c>
      <c r="V3610" s="12">
        <f t="shared" si="623"/>
        <v>42506.709375000006</v>
      </c>
      <c r="W3610" s="12">
        <f t="shared" si="624"/>
        <v>42538.583333333328</v>
      </c>
      <c r="X3610" s="17" t="str">
        <f t="shared" si="625"/>
        <v>May</v>
      </c>
      <c r="Y3610" t="str">
        <f t="shared" si="626"/>
        <v>2016</v>
      </c>
    </row>
    <row r="3611" spans="1:25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616"/>
        <v>153.31632653061226</v>
      </c>
      <c r="P3611" s="8">
        <f t="shared" si="617"/>
        <v>143.0952380952381</v>
      </c>
      <c r="Q3611" t="str">
        <f t="shared" si="618"/>
        <v>theater</v>
      </c>
      <c r="R3611" t="str">
        <f t="shared" si="619"/>
        <v>plays</v>
      </c>
      <c r="S3611">
        <f t="shared" si="620"/>
        <v>13</v>
      </c>
      <c r="T3611">
        <f t="shared" si="621"/>
        <v>8</v>
      </c>
      <c r="U3611">
        <f t="shared" si="622"/>
        <v>5</v>
      </c>
      <c r="V3611" s="12">
        <f t="shared" si="623"/>
        <v>42429.991724537031</v>
      </c>
      <c r="W3611" s="12">
        <f t="shared" si="624"/>
        <v>42459.950057870374</v>
      </c>
      <c r="X3611" s="17" t="str">
        <f t="shared" si="625"/>
        <v>February</v>
      </c>
      <c r="Y3611" t="str">
        <f t="shared" si="626"/>
        <v>2016</v>
      </c>
    </row>
    <row r="3612" spans="1:25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616"/>
        <v>162.30000000000001</v>
      </c>
      <c r="P3612" s="8">
        <f t="shared" si="617"/>
        <v>52.354838709677416</v>
      </c>
      <c r="Q3612" t="str">
        <f t="shared" si="618"/>
        <v>theater</v>
      </c>
      <c r="R3612" t="str">
        <f t="shared" si="619"/>
        <v>plays</v>
      </c>
      <c r="S3612">
        <f t="shared" si="620"/>
        <v>13</v>
      </c>
      <c r="T3612">
        <f t="shared" si="621"/>
        <v>8</v>
      </c>
      <c r="U3612">
        <f t="shared" si="622"/>
        <v>5</v>
      </c>
      <c r="V3612" s="12">
        <f t="shared" si="623"/>
        <v>42203.432129629626</v>
      </c>
      <c r="W3612" s="12">
        <f t="shared" si="624"/>
        <v>42233.432129629626</v>
      </c>
      <c r="X3612" s="17" t="str">
        <f t="shared" si="625"/>
        <v>July</v>
      </c>
      <c r="Y3612" t="str">
        <f t="shared" si="626"/>
        <v>2015</v>
      </c>
    </row>
    <row r="3613" spans="1:25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616"/>
        <v>136</v>
      </c>
      <c r="P3613" s="8">
        <f t="shared" si="617"/>
        <v>66.666666666666671</v>
      </c>
      <c r="Q3613" t="str">
        <f t="shared" si="618"/>
        <v>theater</v>
      </c>
      <c r="R3613" t="str">
        <f t="shared" si="619"/>
        <v>plays</v>
      </c>
      <c r="S3613">
        <f t="shared" si="620"/>
        <v>13</v>
      </c>
      <c r="T3613">
        <f t="shared" si="621"/>
        <v>8</v>
      </c>
      <c r="U3613">
        <f t="shared" si="622"/>
        <v>5</v>
      </c>
      <c r="V3613" s="12">
        <f t="shared" si="623"/>
        <v>42072.370381944449</v>
      </c>
      <c r="W3613" s="12">
        <f t="shared" si="624"/>
        <v>42102.370381944449</v>
      </c>
      <c r="X3613" s="17" t="str">
        <f t="shared" si="625"/>
        <v>March</v>
      </c>
      <c r="Y3613" t="str">
        <f t="shared" si="626"/>
        <v>2015</v>
      </c>
    </row>
    <row r="3614" spans="1:25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616"/>
        <v>144.4</v>
      </c>
      <c r="P3614" s="8">
        <f t="shared" si="617"/>
        <v>126.66666666666667</v>
      </c>
      <c r="Q3614" t="str">
        <f t="shared" si="618"/>
        <v>theater</v>
      </c>
      <c r="R3614" t="str">
        <f t="shared" si="619"/>
        <v>plays</v>
      </c>
      <c r="S3614">
        <f t="shared" si="620"/>
        <v>13</v>
      </c>
      <c r="T3614">
        <f t="shared" si="621"/>
        <v>8</v>
      </c>
      <c r="U3614">
        <f t="shared" si="622"/>
        <v>5</v>
      </c>
      <c r="V3614" s="12">
        <f t="shared" si="623"/>
        <v>41789.726979166669</v>
      </c>
      <c r="W3614" s="12">
        <f t="shared" si="624"/>
        <v>41799.726979166669</v>
      </c>
      <c r="X3614" s="17" t="str">
        <f t="shared" si="625"/>
        <v>May</v>
      </c>
      <c r="Y3614" t="str">
        <f t="shared" si="626"/>
        <v>2014</v>
      </c>
    </row>
    <row r="3615" spans="1:25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616"/>
        <v>100</v>
      </c>
      <c r="P3615" s="8">
        <f t="shared" si="617"/>
        <v>62.5</v>
      </c>
      <c r="Q3615" t="str">
        <f t="shared" si="618"/>
        <v>theater</v>
      </c>
      <c r="R3615" t="str">
        <f t="shared" si="619"/>
        <v>plays</v>
      </c>
      <c r="S3615">
        <f t="shared" si="620"/>
        <v>13</v>
      </c>
      <c r="T3615">
        <f t="shared" si="621"/>
        <v>8</v>
      </c>
      <c r="U3615">
        <f t="shared" si="622"/>
        <v>5</v>
      </c>
      <c r="V3615" s="12">
        <f t="shared" si="623"/>
        <v>41788.58997685185</v>
      </c>
      <c r="W3615" s="12">
        <f t="shared" si="624"/>
        <v>41818.58997685185</v>
      </c>
      <c r="X3615" s="17" t="str">
        <f t="shared" si="625"/>
        <v>May</v>
      </c>
      <c r="Y3615" t="str">
        <f t="shared" si="626"/>
        <v>2014</v>
      </c>
    </row>
    <row r="3616" spans="1:25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616"/>
        <v>100.8</v>
      </c>
      <c r="P3616" s="8">
        <f t="shared" si="617"/>
        <v>35.492957746478872</v>
      </c>
      <c r="Q3616" t="str">
        <f t="shared" si="618"/>
        <v>theater</v>
      </c>
      <c r="R3616" t="str">
        <f t="shared" si="619"/>
        <v>plays</v>
      </c>
      <c r="S3616">
        <f t="shared" si="620"/>
        <v>13</v>
      </c>
      <c r="T3616">
        <f t="shared" si="621"/>
        <v>8</v>
      </c>
      <c r="U3616">
        <f t="shared" si="622"/>
        <v>5</v>
      </c>
      <c r="V3616" s="12">
        <f t="shared" si="623"/>
        <v>42144.041851851856</v>
      </c>
      <c r="W3616" s="12">
        <f t="shared" si="624"/>
        <v>42174.041851851856</v>
      </c>
      <c r="X3616" s="17" t="str">
        <f t="shared" si="625"/>
        <v>May</v>
      </c>
      <c r="Y3616" t="str">
        <f t="shared" si="626"/>
        <v>2015</v>
      </c>
    </row>
    <row r="3617" spans="1:25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616"/>
        <v>106.80000000000001</v>
      </c>
      <c r="P3617" s="8">
        <f t="shared" si="617"/>
        <v>37.083333333333336</v>
      </c>
      <c r="Q3617" t="str">
        <f t="shared" si="618"/>
        <v>theater</v>
      </c>
      <c r="R3617" t="str">
        <f t="shared" si="619"/>
        <v>plays</v>
      </c>
      <c r="S3617">
        <f t="shared" si="620"/>
        <v>13</v>
      </c>
      <c r="T3617">
        <f t="shared" si="621"/>
        <v>8</v>
      </c>
      <c r="U3617">
        <f t="shared" si="622"/>
        <v>5</v>
      </c>
      <c r="V3617" s="12">
        <f t="shared" si="623"/>
        <v>42318.593703703707</v>
      </c>
      <c r="W3617" s="12">
        <f t="shared" si="624"/>
        <v>42348.593703703707</v>
      </c>
      <c r="X3617" s="17" t="str">
        <f t="shared" si="625"/>
        <v>November</v>
      </c>
      <c r="Y3617" t="str">
        <f t="shared" si="626"/>
        <v>2015</v>
      </c>
    </row>
    <row r="3618" spans="1:25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616"/>
        <v>124.8</v>
      </c>
      <c r="P3618" s="8">
        <f t="shared" si="617"/>
        <v>69.333333333333329</v>
      </c>
      <c r="Q3618" t="str">
        <f t="shared" si="618"/>
        <v>theater</v>
      </c>
      <c r="R3618" t="str">
        <f t="shared" si="619"/>
        <v>plays</v>
      </c>
      <c r="S3618">
        <f t="shared" si="620"/>
        <v>13</v>
      </c>
      <c r="T3618">
        <f t="shared" si="621"/>
        <v>8</v>
      </c>
      <c r="U3618">
        <f t="shared" si="622"/>
        <v>5</v>
      </c>
      <c r="V3618" s="12">
        <f t="shared" si="623"/>
        <v>42052.949814814812</v>
      </c>
      <c r="W3618" s="12">
        <f t="shared" si="624"/>
        <v>42082.908148148148</v>
      </c>
      <c r="X3618" s="17" t="str">
        <f t="shared" si="625"/>
        <v>February</v>
      </c>
      <c r="Y3618" t="str">
        <f t="shared" si="626"/>
        <v>2015</v>
      </c>
    </row>
    <row r="3619" spans="1:25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616"/>
        <v>118.91891891891892</v>
      </c>
      <c r="P3619" s="8">
        <f t="shared" si="617"/>
        <v>17.254901960784313</v>
      </c>
      <c r="Q3619" t="str">
        <f t="shared" si="618"/>
        <v>theater</v>
      </c>
      <c r="R3619" t="str">
        <f t="shared" si="619"/>
        <v>plays</v>
      </c>
      <c r="S3619">
        <f t="shared" si="620"/>
        <v>13</v>
      </c>
      <c r="T3619">
        <f t="shared" si="621"/>
        <v>8</v>
      </c>
      <c r="U3619">
        <f t="shared" si="622"/>
        <v>5</v>
      </c>
      <c r="V3619" s="12">
        <f t="shared" si="623"/>
        <v>42779.610289351855</v>
      </c>
      <c r="W3619" s="12">
        <f t="shared" si="624"/>
        <v>42794</v>
      </c>
      <c r="X3619" s="17" t="str">
        <f t="shared" si="625"/>
        <v>February</v>
      </c>
      <c r="Y3619" t="str">
        <f t="shared" si="626"/>
        <v>2017</v>
      </c>
    </row>
    <row r="3620" spans="1:25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616"/>
        <v>101</v>
      </c>
      <c r="P3620" s="8">
        <f t="shared" si="617"/>
        <v>36.071428571428569</v>
      </c>
      <c r="Q3620" t="str">
        <f t="shared" si="618"/>
        <v>theater</v>
      </c>
      <c r="R3620" t="str">
        <f t="shared" si="619"/>
        <v>plays</v>
      </c>
      <c r="S3620">
        <f t="shared" si="620"/>
        <v>13</v>
      </c>
      <c r="T3620">
        <f t="shared" si="621"/>
        <v>8</v>
      </c>
      <c r="U3620">
        <f t="shared" si="622"/>
        <v>5</v>
      </c>
      <c r="V3620" s="12">
        <f t="shared" si="623"/>
        <v>42128.627893518518</v>
      </c>
      <c r="W3620" s="12">
        <f t="shared" si="624"/>
        <v>42158.627893518518</v>
      </c>
      <c r="X3620" s="17" t="str">
        <f t="shared" si="625"/>
        <v>May</v>
      </c>
      <c r="Y3620" t="str">
        <f t="shared" si="626"/>
        <v>2015</v>
      </c>
    </row>
    <row r="3621" spans="1:25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616"/>
        <v>112.99999999999999</v>
      </c>
      <c r="P3621" s="8">
        <f t="shared" si="617"/>
        <v>66.470588235294116</v>
      </c>
      <c r="Q3621" t="str">
        <f t="shared" si="618"/>
        <v>theater</v>
      </c>
      <c r="R3621" t="str">
        <f t="shared" si="619"/>
        <v>plays</v>
      </c>
      <c r="S3621">
        <f t="shared" si="620"/>
        <v>13</v>
      </c>
      <c r="T3621">
        <f t="shared" si="621"/>
        <v>8</v>
      </c>
      <c r="U3621">
        <f t="shared" si="622"/>
        <v>5</v>
      </c>
      <c r="V3621" s="12">
        <f t="shared" si="623"/>
        <v>42661.132245370376</v>
      </c>
      <c r="W3621" s="12">
        <f t="shared" si="624"/>
        <v>42693.916666666672</v>
      </c>
      <c r="X3621" s="17" t="str">
        <f t="shared" si="625"/>
        <v>October</v>
      </c>
      <c r="Y3621" t="str">
        <f t="shared" si="626"/>
        <v>2016</v>
      </c>
    </row>
    <row r="3622" spans="1:25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616"/>
        <v>105.19047619047619</v>
      </c>
      <c r="P3622" s="8">
        <f t="shared" si="617"/>
        <v>56.065989847715734</v>
      </c>
      <c r="Q3622" t="str">
        <f t="shared" si="618"/>
        <v>theater</v>
      </c>
      <c r="R3622" t="str">
        <f t="shared" si="619"/>
        <v>plays</v>
      </c>
      <c r="S3622">
        <f t="shared" si="620"/>
        <v>13</v>
      </c>
      <c r="T3622">
        <f t="shared" si="621"/>
        <v>8</v>
      </c>
      <c r="U3622">
        <f t="shared" si="622"/>
        <v>5</v>
      </c>
      <c r="V3622" s="12">
        <f t="shared" si="623"/>
        <v>42037.938206018516</v>
      </c>
      <c r="W3622" s="12">
        <f t="shared" si="624"/>
        <v>42068.166666666672</v>
      </c>
      <c r="X3622" s="17" t="str">
        <f t="shared" si="625"/>
        <v>February</v>
      </c>
      <c r="Y3622" t="str">
        <f t="shared" si="626"/>
        <v>2015</v>
      </c>
    </row>
    <row r="3623" spans="1:25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616"/>
        <v>109.73333333333332</v>
      </c>
      <c r="P3623" s="8">
        <f t="shared" si="617"/>
        <v>47.028571428571432</v>
      </c>
      <c r="Q3623" t="str">
        <f t="shared" si="618"/>
        <v>theater</v>
      </c>
      <c r="R3623" t="str">
        <f t="shared" si="619"/>
        <v>plays</v>
      </c>
      <c r="S3623">
        <f t="shared" si="620"/>
        <v>13</v>
      </c>
      <c r="T3623">
        <f t="shared" si="621"/>
        <v>8</v>
      </c>
      <c r="U3623">
        <f t="shared" si="622"/>
        <v>5</v>
      </c>
      <c r="V3623" s="12">
        <f t="shared" si="623"/>
        <v>42619.935694444444</v>
      </c>
      <c r="W3623" s="12">
        <f t="shared" si="624"/>
        <v>42643.875</v>
      </c>
      <c r="X3623" s="17" t="str">
        <f t="shared" si="625"/>
        <v>September</v>
      </c>
      <c r="Y3623" t="str">
        <f t="shared" si="626"/>
        <v>2016</v>
      </c>
    </row>
    <row r="3624" spans="1:25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616"/>
        <v>100.099</v>
      </c>
      <c r="P3624" s="8">
        <f t="shared" si="617"/>
        <v>47.666190476190479</v>
      </c>
      <c r="Q3624" t="str">
        <f t="shared" si="618"/>
        <v>theater</v>
      </c>
      <c r="R3624" t="str">
        <f t="shared" si="619"/>
        <v>plays</v>
      </c>
      <c r="S3624">
        <f t="shared" si="620"/>
        <v>13</v>
      </c>
      <c r="T3624">
        <f t="shared" si="621"/>
        <v>8</v>
      </c>
      <c r="U3624">
        <f t="shared" si="622"/>
        <v>5</v>
      </c>
      <c r="V3624" s="12">
        <f t="shared" si="623"/>
        <v>41877.221886574072</v>
      </c>
      <c r="W3624" s="12">
        <f t="shared" si="624"/>
        <v>41910.140972222223</v>
      </c>
      <c r="X3624" s="17" t="str">
        <f t="shared" si="625"/>
        <v>August</v>
      </c>
      <c r="Y3624" t="str">
        <f t="shared" si="626"/>
        <v>2014</v>
      </c>
    </row>
    <row r="3625" spans="1:25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616"/>
        <v>120</v>
      </c>
      <c r="P3625" s="8">
        <f t="shared" si="617"/>
        <v>88.235294117647058</v>
      </c>
      <c r="Q3625" t="str">
        <f t="shared" si="618"/>
        <v>theater</v>
      </c>
      <c r="R3625" t="str">
        <f t="shared" si="619"/>
        <v>plays</v>
      </c>
      <c r="S3625">
        <f t="shared" si="620"/>
        <v>13</v>
      </c>
      <c r="T3625">
        <f t="shared" si="621"/>
        <v>8</v>
      </c>
      <c r="U3625">
        <f t="shared" si="622"/>
        <v>5</v>
      </c>
      <c r="V3625" s="12">
        <f t="shared" si="623"/>
        <v>41828.736921296295</v>
      </c>
      <c r="W3625" s="12">
        <f t="shared" si="624"/>
        <v>41846.291666666664</v>
      </c>
      <c r="X3625" s="17" t="str">
        <f t="shared" si="625"/>
        <v>July</v>
      </c>
      <c r="Y3625" t="str">
        <f t="shared" si="626"/>
        <v>2014</v>
      </c>
    </row>
    <row r="3626" spans="1:25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616"/>
        <v>104.93333333333332</v>
      </c>
      <c r="P3626" s="8">
        <f t="shared" si="617"/>
        <v>80.717948717948715</v>
      </c>
      <c r="Q3626" t="str">
        <f t="shared" si="618"/>
        <v>theater</v>
      </c>
      <c r="R3626" t="str">
        <f t="shared" si="619"/>
        <v>plays</v>
      </c>
      <c r="S3626">
        <f t="shared" si="620"/>
        <v>13</v>
      </c>
      <c r="T3626">
        <f t="shared" si="621"/>
        <v>8</v>
      </c>
      <c r="U3626">
        <f t="shared" si="622"/>
        <v>5</v>
      </c>
      <c r="V3626" s="12">
        <f t="shared" si="623"/>
        <v>42545.774189814809</v>
      </c>
      <c r="W3626" s="12">
        <f t="shared" si="624"/>
        <v>42605.774189814809</v>
      </c>
      <c r="X3626" s="17" t="str">
        <f t="shared" si="625"/>
        <v>June</v>
      </c>
      <c r="Y3626" t="str">
        <f t="shared" si="626"/>
        <v>2016</v>
      </c>
    </row>
    <row r="3627" spans="1:25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616"/>
        <v>102.66666666666666</v>
      </c>
      <c r="P3627" s="8">
        <f t="shared" si="617"/>
        <v>39.487179487179489</v>
      </c>
      <c r="Q3627" t="str">
        <f t="shared" si="618"/>
        <v>theater</v>
      </c>
      <c r="R3627" t="str">
        <f t="shared" si="619"/>
        <v>plays</v>
      </c>
      <c r="S3627">
        <f t="shared" si="620"/>
        <v>13</v>
      </c>
      <c r="T3627">
        <f t="shared" si="621"/>
        <v>8</v>
      </c>
      <c r="U3627">
        <f t="shared" si="622"/>
        <v>5</v>
      </c>
      <c r="V3627" s="12">
        <f t="shared" si="623"/>
        <v>42157.652511574073</v>
      </c>
      <c r="W3627" s="12">
        <f t="shared" si="624"/>
        <v>42187.652511574073</v>
      </c>
      <c r="X3627" s="17" t="str">
        <f t="shared" si="625"/>
        <v>June</v>
      </c>
      <c r="Y3627" t="str">
        <f t="shared" si="626"/>
        <v>2015</v>
      </c>
    </row>
    <row r="3628" spans="1:25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616"/>
        <v>101.82500000000002</v>
      </c>
      <c r="P3628" s="8">
        <f t="shared" si="617"/>
        <v>84.854166666666671</v>
      </c>
      <c r="Q3628" t="str">
        <f t="shared" si="618"/>
        <v>theater</v>
      </c>
      <c r="R3628" t="str">
        <f t="shared" si="619"/>
        <v>plays</v>
      </c>
      <c r="S3628">
        <f t="shared" si="620"/>
        <v>13</v>
      </c>
      <c r="T3628">
        <f t="shared" si="621"/>
        <v>8</v>
      </c>
      <c r="U3628">
        <f t="shared" si="622"/>
        <v>5</v>
      </c>
      <c r="V3628" s="12">
        <f t="shared" si="623"/>
        <v>41846.667326388888</v>
      </c>
      <c r="W3628" s="12">
        <f t="shared" si="624"/>
        <v>41867.667326388888</v>
      </c>
      <c r="X3628" s="17" t="str">
        <f t="shared" si="625"/>
        <v>July</v>
      </c>
      <c r="Y3628" t="str">
        <f t="shared" si="626"/>
        <v>2014</v>
      </c>
    </row>
    <row r="3629" spans="1:25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616"/>
        <v>100</v>
      </c>
      <c r="P3629" s="8">
        <f t="shared" si="617"/>
        <v>68.965517241379317</v>
      </c>
      <c r="Q3629" t="str">
        <f t="shared" si="618"/>
        <v>theater</v>
      </c>
      <c r="R3629" t="str">
        <f t="shared" si="619"/>
        <v>plays</v>
      </c>
      <c r="S3629">
        <f t="shared" si="620"/>
        <v>13</v>
      </c>
      <c r="T3629">
        <f t="shared" si="621"/>
        <v>8</v>
      </c>
      <c r="U3629">
        <f t="shared" si="622"/>
        <v>5</v>
      </c>
      <c r="V3629" s="12">
        <f t="shared" si="623"/>
        <v>42460.741747685184</v>
      </c>
      <c r="W3629" s="12">
        <f t="shared" si="624"/>
        <v>42511.165972222225</v>
      </c>
      <c r="X3629" s="17" t="str">
        <f t="shared" si="625"/>
        <v>March</v>
      </c>
      <c r="Y3629" t="str">
        <f t="shared" si="626"/>
        <v>2016</v>
      </c>
    </row>
    <row r="3630" spans="1:25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616"/>
        <v>0</v>
      </c>
      <c r="P3630" s="8" t="e">
        <f t="shared" si="617"/>
        <v>#DIV/0!</v>
      </c>
      <c r="Q3630" t="str">
        <f t="shared" si="618"/>
        <v>theater</v>
      </c>
      <c r="R3630" t="str">
        <f t="shared" si="619"/>
        <v>musical</v>
      </c>
      <c r="S3630">
        <f t="shared" si="620"/>
        <v>15</v>
      </c>
      <c r="T3630">
        <f t="shared" si="621"/>
        <v>8</v>
      </c>
      <c r="U3630">
        <f t="shared" si="622"/>
        <v>7</v>
      </c>
      <c r="V3630" s="12">
        <f t="shared" si="623"/>
        <v>42291.833287037036</v>
      </c>
      <c r="W3630" s="12">
        <f t="shared" si="624"/>
        <v>42351.874953703707</v>
      </c>
      <c r="X3630" s="17" t="str">
        <f t="shared" si="625"/>
        <v>October</v>
      </c>
      <c r="Y3630" t="str">
        <f t="shared" si="626"/>
        <v>2015</v>
      </c>
    </row>
    <row r="3631" spans="1:25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616"/>
        <v>1.9999999999999998E-4</v>
      </c>
      <c r="P3631" s="8">
        <f t="shared" si="617"/>
        <v>1</v>
      </c>
      <c r="Q3631" t="str">
        <f t="shared" si="618"/>
        <v>theater</v>
      </c>
      <c r="R3631" t="str">
        <f t="shared" si="619"/>
        <v>musical</v>
      </c>
      <c r="S3631">
        <f t="shared" si="620"/>
        <v>15</v>
      </c>
      <c r="T3631">
        <f t="shared" si="621"/>
        <v>8</v>
      </c>
      <c r="U3631">
        <f t="shared" si="622"/>
        <v>7</v>
      </c>
      <c r="V3631" s="12">
        <f t="shared" si="623"/>
        <v>42437.094490740739</v>
      </c>
      <c r="W3631" s="12">
        <f t="shared" si="624"/>
        <v>42495.708333333328</v>
      </c>
      <c r="X3631" s="17" t="str">
        <f t="shared" si="625"/>
        <v>March</v>
      </c>
      <c r="Y3631" t="str">
        <f t="shared" si="626"/>
        <v>2016</v>
      </c>
    </row>
    <row r="3632" spans="1:25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616"/>
        <v>3.3333333333333333E-2</v>
      </c>
      <c r="P3632" s="8">
        <f t="shared" si="617"/>
        <v>1</v>
      </c>
      <c r="Q3632" t="str">
        <f t="shared" si="618"/>
        <v>theater</v>
      </c>
      <c r="R3632" t="str">
        <f t="shared" si="619"/>
        <v>musical</v>
      </c>
      <c r="S3632">
        <f t="shared" si="620"/>
        <v>15</v>
      </c>
      <c r="T3632">
        <f t="shared" si="621"/>
        <v>8</v>
      </c>
      <c r="U3632">
        <f t="shared" si="622"/>
        <v>7</v>
      </c>
      <c r="V3632" s="12">
        <f t="shared" si="623"/>
        <v>41942.84710648148</v>
      </c>
      <c r="W3632" s="12">
        <f t="shared" si="624"/>
        <v>41972.888773148152</v>
      </c>
      <c r="X3632" s="17" t="str">
        <f t="shared" si="625"/>
        <v>October</v>
      </c>
      <c r="Y3632" t="str">
        <f t="shared" si="626"/>
        <v>2014</v>
      </c>
    </row>
    <row r="3633" spans="1:25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616"/>
        <v>51.023391812865491</v>
      </c>
      <c r="P3633" s="8">
        <f t="shared" si="617"/>
        <v>147.88135593220338</v>
      </c>
      <c r="Q3633" t="str">
        <f t="shared" si="618"/>
        <v>theater</v>
      </c>
      <c r="R3633" t="str">
        <f t="shared" si="619"/>
        <v>musical</v>
      </c>
      <c r="S3633">
        <f t="shared" si="620"/>
        <v>15</v>
      </c>
      <c r="T3633">
        <f t="shared" si="621"/>
        <v>8</v>
      </c>
      <c r="U3633">
        <f t="shared" si="622"/>
        <v>7</v>
      </c>
      <c r="V3633" s="12">
        <f t="shared" si="623"/>
        <v>41880.753437499996</v>
      </c>
      <c r="W3633" s="12">
        <f t="shared" si="624"/>
        <v>41905.165972222225</v>
      </c>
      <c r="X3633" s="17" t="str">
        <f t="shared" si="625"/>
        <v>August</v>
      </c>
      <c r="Y3633" t="str">
        <f t="shared" si="626"/>
        <v>2014</v>
      </c>
    </row>
    <row r="3634" spans="1:25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616"/>
        <v>20</v>
      </c>
      <c r="P3634" s="8">
        <f t="shared" si="617"/>
        <v>100</v>
      </c>
      <c r="Q3634" t="str">
        <f t="shared" si="618"/>
        <v>theater</v>
      </c>
      <c r="R3634" t="str">
        <f t="shared" si="619"/>
        <v>musical</v>
      </c>
      <c r="S3634">
        <f t="shared" si="620"/>
        <v>15</v>
      </c>
      <c r="T3634">
        <f t="shared" si="621"/>
        <v>8</v>
      </c>
      <c r="U3634">
        <f t="shared" si="622"/>
        <v>7</v>
      </c>
      <c r="V3634" s="12">
        <f t="shared" si="623"/>
        <v>41946.936909722222</v>
      </c>
      <c r="W3634" s="12">
        <f t="shared" si="624"/>
        <v>41966.936909722222</v>
      </c>
      <c r="X3634" s="17" t="str">
        <f t="shared" si="625"/>
        <v>November</v>
      </c>
      <c r="Y3634" t="str">
        <f t="shared" si="626"/>
        <v>2014</v>
      </c>
    </row>
    <row r="3635" spans="1:25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616"/>
        <v>35.24</v>
      </c>
      <c r="P3635" s="8">
        <f t="shared" si="617"/>
        <v>56.838709677419352</v>
      </c>
      <c r="Q3635" t="str">
        <f t="shared" si="618"/>
        <v>theater</v>
      </c>
      <c r="R3635" t="str">
        <f t="shared" si="619"/>
        <v>musical</v>
      </c>
      <c r="S3635">
        <f t="shared" si="620"/>
        <v>15</v>
      </c>
      <c r="T3635">
        <f t="shared" si="621"/>
        <v>8</v>
      </c>
      <c r="U3635">
        <f t="shared" si="622"/>
        <v>7</v>
      </c>
      <c r="V3635" s="12">
        <f t="shared" si="623"/>
        <v>42649.623460648145</v>
      </c>
      <c r="W3635" s="12">
        <f t="shared" si="624"/>
        <v>42693.041666666672</v>
      </c>
      <c r="X3635" s="17" t="str">
        <f t="shared" si="625"/>
        <v>October</v>
      </c>
      <c r="Y3635" t="str">
        <f t="shared" si="626"/>
        <v>2016</v>
      </c>
    </row>
    <row r="3636" spans="1:25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616"/>
        <v>4.246666666666667</v>
      </c>
      <c r="P3636" s="8">
        <f t="shared" si="617"/>
        <v>176.94444444444446</v>
      </c>
      <c r="Q3636" t="str">
        <f t="shared" si="618"/>
        <v>theater</v>
      </c>
      <c r="R3636" t="str">
        <f t="shared" si="619"/>
        <v>musical</v>
      </c>
      <c r="S3636">
        <f t="shared" si="620"/>
        <v>15</v>
      </c>
      <c r="T3636">
        <f t="shared" si="621"/>
        <v>8</v>
      </c>
      <c r="U3636">
        <f t="shared" si="622"/>
        <v>7</v>
      </c>
      <c r="V3636" s="12">
        <f t="shared" si="623"/>
        <v>42701.166365740741</v>
      </c>
      <c r="W3636" s="12">
        <f t="shared" si="624"/>
        <v>42749.165972222225</v>
      </c>
      <c r="X3636" s="17" t="str">
        <f t="shared" si="625"/>
        <v>November</v>
      </c>
      <c r="Y3636" t="str">
        <f t="shared" si="626"/>
        <v>2016</v>
      </c>
    </row>
    <row r="3637" spans="1:25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616"/>
        <v>36.457142857142856</v>
      </c>
      <c r="P3637" s="8">
        <f t="shared" si="617"/>
        <v>127.6</v>
      </c>
      <c r="Q3637" t="str">
        <f t="shared" si="618"/>
        <v>theater</v>
      </c>
      <c r="R3637" t="str">
        <f t="shared" si="619"/>
        <v>musical</v>
      </c>
      <c r="S3637">
        <f t="shared" si="620"/>
        <v>15</v>
      </c>
      <c r="T3637">
        <f t="shared" si="621"/>
        <v>8</v>
      </c>
      <c r="U3637">
        <f t="shared" si="622"/>
        <v>7</v>
      </c>
      <c r="V3637" s="12">
        <f t="shared" si="623"/>
        <v>42450.88282407407</v>
      </c>
      <c r="W3637" s="12">
        <f t="shared" si="624"/>
        <v>42480.88282407407</v>
      </c>
      <c r="X3637" s="17" t="str">
        <f t="shared" si="625"/>
        <v>March</v>
      </c>
      <c r="Y3637" t="str">
        <f t="shared" si="626"/>
        <v>2016</v>
      </c>
    </row>
    <row r="3638" spans="1:25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616"/>
        <v>0</v>
      </c>
      <c r="P3638" s="8" t="e">
        <f t="shared" si="617"/>
        <v>#DIV/0!</v>
      </c>
      <c r="Q3638" t="str">
        <f t="shared" si="618"/>
        <v>theater</v>
      </c>
      <c r="R3638" t="str">
        <f t="shared" si="619"/>
        <v>musical</v>
      </c>
      <c r="S3638">
        <f t="shared" si="620"/>
        <v>15</v>
      </c>
      <c r="T3638">
        <f t="shared" si="621"/>
        <v>8</v>
      </c>
      <c r="U3638">
        <f t="shared" si="622"/>
        <v>7</v>
      </c>
      <c r="V3638" s="12">
        <f t="shared" si="623"/>
        <v>42226.694780092599</v>
      </c>
      <c r="W3638" s="12">
        <f t="shared" si="624"/>
        <v>42261.694780092599</v>
      </c>
      <c r="X3638" s="17" t="str">
        <f t="shared" si="625"/>
        <v>August</v>
      </c>
      <c r="Y3638" t="str">
        <f t="shared" si="626"/>
        <v>2015</v>
      </c>
    </row>
    <row r="3639" spans="1:25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616"/>
        <v>30.866666666666664</v>
      </c>
      <c r="P3639" s="8">
        <f t="shared" si="617"/>
        <v>66.142857142857139</v>
      </c>
      <c r="Q3639" t="str">
        <f t="shared" si="618"/>
        <v>theater</v>
      </c>
      <c r="R3639" t="str">
        <f t="shared" si="619"/>
        <v>musical</v>
      </c>
      <c r="S3639">
        <f t="shared" si="620"/>
        <v>15</v>
      </c>
      <c r="T3639">
        <f t="shared" si="621"/>
        <v>8</v>
      </c>
      <c r="U3639">
        <f t="shared" si="622"/>
        <v>7</v>
      </c>
      <c r="V3639" s="12">
        <f t="shared" si="623"/>
        <v>41975.700636574074</v>
      </c>
      <c r="W3639" s="12">
        <f t="shared" si="624"/>
        <v>42005.700636574074</v>
      </c>
      <c r="X3639" s="17" t="str">
        <f t="shared" si="625"/>
        <v>December</v>
      </c>
      <c r="Y3639" t="str">
        <f t="shared" si="626"/>
        <v>2014</v>
      </c>
    </row>
    <row r="3640" spans="1:25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616"/>
        <v>6.5454545454545459</v>
      </c>
      <c r="P3640" s="8">
        <f t="shared" si="617"/>
        <v>108</v>
      </c>
      <c r="Q3640" t="str">
        <f t="shared" si="618"/>
        <v>theater</v>
      </c>
      <c r="R3640" t="str">
        <f t="shared" si="619"/>
        <v>musical</v>
      </c>
      <c r="S3640">
        <f t="shared" si="620"/>
        <v>15</v>
      </c>
      <c r="T3640">
        <f t="shared" si="621"/>
        <v>8</v>
      </c>
      <c r="U3640">
        <f t="shared" si="622"/>
        <v>7</v>
      </c>
      <c r="V3640" s="12">
        <f t="shared" si="623"/>
        <v>42053.672824074078</v>
      </c>
      <c r="W3640" s="12">
        <f t="shared" si="624"/>
        <v>42113.631157407406</v>
      </c>
      <c r="X3640" s="17" t="str">
        <f t="shared" si="625"/>
        <v>February</v>
      </c>
      <c r="Y3640" t="str">
        <f t="shared" si="626"/>
        <v>2015</v>
      </c>
    </row>
    <row r="3641" spans="1:25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616"/>
        <v>4.0000000000000001E-3</v>
      </c>
      <c r="P3641" s="8">
        <f t="shared" si="617"/>
        <v>1</v>
      </c>
      <c r="Q3641" t="str">
        <f t="shared" si="618"/>
        <v>theater</v>
      </c>
      <c r="R3641" t="str">
        <f t="shared" si="619"/>
        <v>musical</v>
      </c>
      <c r="S3641">
        <f t="shared" si="620"/>
        <v>15</v>
      </c>
      <c r="T3641">
        <f t="shared" si="621"/>
        <v>8</v>
      </c>
      <c r="U3641">
        <f t="shared" si="622"/>
        <v>7</v>
      </c>
      <c r="V3641" s="12">
        <f t="shared" si="623"/>
        <v>42590.677152777775</v>
      </c>
      <c r="W3641" s="12">
        <f t="shared" si="624"/>
        <v>42650.632638888885</v>
      </c>
      <c r="X3641" s="17" t="str">
        <f t="shared" si="625"/>
        <v>August</v>
      </c>
      <c r="Y3641" t="str">
        <f t="shared" si="626"/>
        <v>2016</v>
      </c>
    </row>
    <row r="3642" spans="1:25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616"/>
        <v>5.5</v>
      </c>
      <c r="P3642" s="8">
        <f t="shared" si="617"/>
        <v>18.333333333333332</v>
      </c>
      <c r="Q3642" t="str">
        <f t="shared" si="618"/>
        <v>theater</v>
      </c>
      <c r="R3642" t="str">
        <f t="shared" si="619"/>
        <v>musical</v>
      </c>
      <c r="S3642">
        <f t="shared" si="620"/>
        <v>15</v>
      </c>
      <c r="T3642">
        <f t="shared" si="621"/>
        <v>8</v>
      </c>
      <c r="U3642">
        <f t="shared" si="622"/>
        <v>7</v>
      </c>
      <c r="V3642" s="12">
        <f t="shared" si="623"/>
        <v>42104.781597222223</v>
      </c>
      <c r="W3642" s="12">
        <f t="shared" si="624"/>
        <v>42134.781597222223</v>
      </c>
      <c r="X3642" s="17" t="str">
        <f t="shared" si="625"/>
        <v>April</v>
      </c>
      <c r="Y3642" t="str">
        <f t="shared" si="626"/>
        <v>2015</v>
      </c>
    </row>
    <row r="3643" spans="1:25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616"/>
        <v>0</v>
      </c>
      <c r="P3643" s="8" t="e">
        <f t="shared" si="617"/>
        <v>#DIV/0!</v>
      </c>
      <c r="Q3643" t="str">
        <f t="shared" si="618"/>
        <v>theater</v>
      </c>
      <c r="R3643" t="str">
        <f t="shared" si="619"/>
        <v>musical</v>
      </c>
      <c r="S3643">
        <f t="shared" si="620"/>
        <v>15</v>
      </c>
      <c r="T3643">
        <f t="shared" si="621"/>
        <v>8</v>
      </c>
      <c r="U3643">
        <f t="shared" si="622"/>
        <v>7</v>
      </c>
      <c r="V3643" s="12">
        <f t="shared" si="623"/>
        <v>41899.627071759263</v>
      </c>
      <c r="W3643" s="12">
        <f t="shared" si="624"/>
        <v>41917.208333333336</v>
      </c>
      <c r="X3643" s="17" t="str">
        <f t="shared" si="625"/>
        <v>September</v>
      </c>
      <c r="Y3643" t="str">
        <f t="shared" si="626"/>
        <v>2014</v>
      </c>
    </row>
    <row r="3644" spans="1:25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616"/>
        <v>2.1428571428571428</v>
      </c>
      <c r="P3644" s="8">
        <f t="shared" si="617"/>
        <v>7.5</v>
      </c>
      <c r="Q3644" t="str">
        <f t="shared" si="618"/>
        <v>theater</v>
      </c>
      <c r="R3644" t="str">
        <f t="shared" si="619"/>
        <v>musical</v>
      </c>
      <c r="S3644">
        <f t="shared" si="620"/>
        <v>15</v>
      </c>
      <c r="T3644">
        <f t="shared" si="621"/>
        <v>8</v>
      </c>
      <c r="U3644">
        <f t="shared" si="622"/>
        <v>7</v>
      </c>
      <c r="V3644" s="12">
        <f t="shared" si="623"/>
        <v>42297.816284722227</v>
      </c>
      <c r="W3644" s="12">
        <f t="shared" si="624"/>
        <v>42338.708333333328</v>
      </c>
      <c r="X3644" s="17" t="str">
        <f t="shared" si="625"/>
        <v>October</v>
      </c>
      <c r="Y3644" t="str">
        <f t="shared" si="626"/>
        <v>2015</v>
      </c>
    </row>
    <row r="3645" spans="1:25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616"/>
        <v>0</v>
      </c>
      <c r="P3645" s="8" t="e">
        <f t="shared" si="617"/>
        <v>#DIV/0!</v>
      </c>
      <c r="Q3645" t="str">
        <f t="shared" si="618"/>
        <v>theater</v>
      </c>
      <c r="R3645" t="str">
        <f t="shared" si="619"/>
        <v>musical</v>
      </c>
      <c r="S3645">
        <f t="shared" si="620"/>
        <v>15</v>
      </c>
      <c r="T3645">
        <f t="shared" si="621"/>
        <v>8</v>
      </c>
      <c r="U3645">
        <f t="shared" si="622"/>
        <v>7</v>
      </c>
      <c r="V3645" s="12">
        <f t="shared" si="623"/>
        <v>42285.143969907411</v>
      </c>
      <c r="W3645" s="12">
        <f t="shared" si="624"/>
        <v>42325.185636574075</v>
      </c>
      <c r="X3645" s="17" t="str">
        <f t="shared" si="625"/>
        <v>October</v>
      </c>
      <c r="Y3645" t="str">
        <f t="shared" si="626"/>
        <v>2015</v>
      </c>
    </row>
    <row r="3646" spans="1:25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616"/>
        <v>16.420000000000002</v>
      </c>
      <c r="P3646" s="8">
        <f t="shared" si="617"/>
        <v>68.416666666666671</v>
      </c>
      <c r="Q3646" t="str">
        <f t="shared" si="618"/>
        <v>theater</v>
      </c>
      <c r="R3646" t="str">
        <f t="shared" si="619"/>
        <v>musical</v>
      </c>
      <c r="S3646">
        <f t="shared" si="620"/>
        <v>15</v>
      </c>
      <c r="T3646">
        <f t="shared" si="621"/>
        <v>8</v>
      </c>
      <c r="U3646">
        <f t="shared" si="622"/>
        <v>7</v>
      </c>
      <c r="V3646" s="12">
        <f t="shared" si="623"/>
        <v>42409.241747685184</v>
      </c>
      <c r="W3646" s="12">
        <f t="shared" si="624"/>
        <v>42437.207638888889</v>
      </c>
      <c r="X3646" s="17" t="str">
        <f t="shared" si="625"/>
        <v>February</v>
      </c>
      <c r="Y3646" t="str">
        <f t="shared" si="626"/>
        <v>2016</v>
      </c>
    </row>
    <row r="3647" spans="1:25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616"/>
        <v>0.1</v>
      </c>
      <c r="P3647" s="8">
        <f t="shared" si="617"/>
        <v>1</v>
      </c>
      <c r="Q3647" t="str">
        <f t="shared" si="618"/>
        <v>theater</v>
      </c>
      <c r="R3647" t="str">
        <f t="shared" si="619"/>
        <v>musical</v>
      </c>
      <c r="S3647">
        <f t="shared" si="620"/>
        <v>15</v>
      </c>
      <c r="T3647">
        <f t="shared" si="621"/>
        <v>8</v>
      </c>
      <c r="U3647">
        <f t="shared" si="622"/>
        <v>7</v>
      </c>
      <c r="V3647" s="12">
        <f t="shared" si="623"/>
        <v>42665.970347222217</v>
      </c>
      <c r="W3647" s="12">
        <f t="shared" si="624"/>
        <v>42696.012013888889</v>
      </c>
      <c r="X3647" s="17" t="str">
        <f t="shared" si="625"/>
        <v>October</v>
      </c>
      <c r="Y3647" t="str">
        <f t="shared" si="626"/>
        <v>2016</v>
      </c>
    </row>
    <row r="3648" spans="1:25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616"/>
        <v>4.8099999999999996</v>
      </c>
      <c r="P3648" s="8">
        <f t="shared" si="617"/>
        <v>60.125</v>
      </c>
      <c r="Q3648" t="str">
        <f t="shared" si="618"/>
        <v>theater</v>
      </c>
      <c r="R3648" t="str">
        <f t="shared" si="619"/>
        <v>musical</v>
      </c>
      <c r="S3648">
        <f t="shared" si="620"/>
        <v>15</v>
      </c>
      <c r="T3648">
        <f t="shared" si="621"/>
        <v>8</v>
      </c>
      <c r="U3648">
        <f t="shared" si="622"/>
        <v>7</v>
      </c>
      <c r="V3648" s="12">
        <f t="shared" si="623"/>
        <v>42140.421319444446</v>
      </c>
      <c r="W3648" s="12">
        <f t="shared" si="624"/>
        <v>42171.979166666672</v>
      </c>
      <c r="X3648" s="17" t="str">
        <f t="shared" si="625"/>
        <v>May</v>
      </c>
      <c r="Y3648" t="str">
        <f t="shared" si="626"/>
        <v>2015</v>
      </c>
    </row>
    <row r="3649" spans="1:25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616"/>
        <v>6</v>
      </c>
      <c r="P3649" s="8">
        <f t="shared" si="617"/>
        <v>15</v>
      </c>
      <c r="Q3649" t="str">
        <f t="shared" si="618"/>
        <v>theater</v>
      </c>
      <c r="R3649" t="str">
        <f t="shared" si="619"/>
        <v>musical</v>
      </c>
      <c r="S3649">
        <f t="shared" si="620"/>
        <v>15</v>
      </c>
      <c r="T3649">
        <f t="shared" si="621"/>
        <v>8</v>
      </c>
      <c r="U3649">
        <f t="shared" si="622"/>
        <v>7</v>
      </c>
      <c r="V3649" s="12">
        <f t="shared" si="623"/>
        <v>42598.749155092592</v>
      </c>
      <c r="W3649" s="12">
        <f t="shared" si="624"/>
        <v>42643.749155092592</v>
      </c>
      <c r="X3649" s="17" t="str">
        <f t="shared" si="625"/>
        <v>August</v>
      </c>
      <c r="Y3649" t="str">
        <f t="shared" si="626"/>
        <v>2016</v>
      </c>
    </row>
    <row r="3650" spans="1:25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627">E3650/D3650*100</f>
        <v>100.38249999999999</v>
      </c>
      <c r="P3650" s="8">
        <f t="shared" ref="P3650:P3713" si="628">E3650/L3650</f>
        <v>550.04109589041093</v>
      </c>
      <c r="Q3650" t="str">
        <f t="shared" ref="Q3650:Q3713" si="629">LEFT(N3650,T3650-1)</f>
        <v>theater</v>
      </c>
      <c r="R3650" t="str">
        <f t="shared" ref="R3650:R3713" si="630">RIGHT(N3650,U3650)</f>
        <v>plays</v>
      </c>
      <c r="S3650">
        <f t="shared" ref="S3650:S3713" si="631">LEN(N3650)</f>
        <v>13</v>
      </c>
      <c r="T3650">
        <f t="shared" ref="T3650:T3713" si="632">FIND("/",N3650)</f>
        <v>8</v>
      </c>
      <c r="U3650">
        <f t="shared" ref="U3650:U3713" si="633">S3650-T3650</f>
        <v>5</v>
      </c>
      <c r="V3650" s="12">
        <f t="shared" ref="V3650:V3713" si="634">(((J3650/60)/60)/24)+DATE(1970,1,1)</f>
        <v>41887.292187500003</v>
      </c>
      <c r="W3650" s="12">
        <f t="shared" ref="W3650:W3713" si="635">(((I3650/60)/60)/24)+DATE(1970,1,1)</f>
        <v>41917.292187500003</v>
      </c>
      <c r="X3650" s="17" t="str">
        <f t="shared" ref="X3650:X3713" si="636">TEXT(V3650,"mmmm")</f>
        <v>September</v>
      </c>
      <c r="Y3650" t="str">
        <f t="shared" ref="Y3650:Y3713" si="637">TEXT(V3650,"yyyy")</f>
        <v>2014</v>
      </c>
    </row>
    <row r="3651" spans="1:25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627"/>
        <v>104</v>
      </c>
      <c r="P3651" s="8">
        <f t="shared" si="628"/>
        <v>97.5</v>
      </c>
      <c r="Q3651" t="str">
        <f t="shared" si="629"/>
        <v>theater</v>
      </c>
      <c r="R3651" t="str">
        <f t="shared" si="630"/>
        <v>plays</v>
      </c>
      <c r="S3651">
        <f t="shared" si="631"/>
        <v>13</v>
      </c>
      <c r="T3651">
        <f t="shared" si="632"/>
        <v>8</v>
      </c>
      <c r="U3651">
        <f t="shared" si="633"/>
        <v>5</v>
      </c>
      <c r="V3651" s="12">
        <f t="shared" si="634"/>
        <v>41780.712893518517</v>
      </c>
      <c r="W3651" s="12">
        <f t="shared" si="635"/>
        <v>41806.712893518517</v>
      </c>
      <c r="X3651" s="17" t="str">
        <f t="shared" si="636"/>
        <v>May</v>
      </c>
      <c r="Y3651" t="str">
        <f t="shared" si="637"/>
        <v>2014</v>
      </c>
    </row>
    <row r="3652" spans="1:25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627"/>
        <v>100</v>
      </c>
      <c r="P3652" s="8">
        <f t="shared" si="628"/>
        <v>29.411764705882351</v>
      </c>
      <c r="Q3652" t="str">
        <f t="shared" si="629"/>
        <v>theater</v>
      </c>
      <c r="R3652" t="str">
        <f t="shared" si="630"/>
        <v>plays</v>
      </c>
      <c r="S3652">
        <f t="shared" si="631"/>
        <v>13</v>
      </c>
      <c r="T3652">
        <f t="shared" si="632"/>
        <v>8</v>
      </c>
      <c r="U3652">
        <f t="shared" si="633"/>
        <v>5</v>
      </c>
      <c r="V3652" s="12">
        <f t="shared" si="634"/>
        <v>42381.478981481487</v>
      </c>
      <c r="W3652" s="12">
        <f t="shared" si="635"/>
        <v>42402.478981481487</v>
      </c>
      <c r="X3652" s="17" t="str">
        <f t="shared" si="636"/>
        <v>January</v>
      </c>
      <c r="Y3652" t="str">
        <f t="shared" si="637"/>
        <v>2016</v>
      </c>
    </row>
    <row r="3653" spans="1:25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627"/>
        <v>104</v>
      </c>
      <c r="P3653" s="8">
        <f t="shared" si="628"/>
        <v>57.777777777777779</v>
      </c>
      <c r="Q3653" t="str">
        <f t="shared" si="629"/>
        <v>theater</v>
      </c>
      <c r="R3653" t="str">
        <f t="shared" si="630"/>
        <v>plays</v>
      </c>
      <c r="S3653">
        <f t="shared" si="631"/>
        <v>13</v>
      </c>
      <c r="T3653">
        <f t="shared" si="632"/>
        <v>8</v>
      </c>
      <c r="U3653">
        <f t="shared" si="633"/>
        <v>5</v>
      </c>
      <c r="V3653" s="12">
        <f t="shared" si="634"/>
        <v>41828.646319444444</v>
      </c>
      <c r="W3653" s="12">
        <f t="shared" si="635"/>
        <v>41861.665972222225</v>
      </c>
      <c r="X3653" s="17" t="str">
        <f t="shared" si="636"/>
        <v>July</v>
      </c>
      <c r="Y3653" t="str">
        <f t="shared" si="637"/>
        <v>2014</v>
      </c>
    </row>
    <row r="3654" spans="1:25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627"/>
        <v>250.66666666666669</v>
      </c>
      <c r="P3654" s="8">
        <f t="shared" si="628"/>
        <v>44.235294117647058</v>
      </c>
      <c r="Q3654" t="str">
        <f t="shared" si="629"/>
        <v>theater</v>
      </c>
      <c r="R3654" t="str">
        <f t="shared" si="630"/>
        <v>plays</v>
      </c>
      <c r="S3654">
        <f t="shared" si="631"/>
        <v>13</v>
      </c>
      <c r="T3654">
        <f t="shared" si="632"/>
        <v>8</v>
      </c>
      <c r="U3654">
        <f t="shared" si="633"/>
        <v>5</v>
      </c>
      <c r="V3654" s="12">
        <f t="shared" si="634"/>
        <v>42596.644699074073</v>
      </c>
      <c r="W3654" s="12">
        <f t="shared" si="635"/>
        <v>42607.165972222225</v>
      </c>
      <c r="X3654" s="17" t="str">
        <f t="shared" si="636"/>
        <v>August</v>
      </c>
      <c r="Y3654" t="str">
        <f t="shared" si="637"/>
        <v>2016</v>
      </c>
    </row>
    <row r="3655" spans="1:25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627"/>
        <v>100.49999999999999</v>
      </c>
      <c r="P3655" s="8">
        <f t="shared" si="628"/>
        <v>60.909090909090907</v>
      </c>
      <c r="Q3655" t="str">
        <f t="shared" si="629"/>
        <v>theater</v>
      </c>
      <c r="R3655" t="str">
        <f t="shared" si="630"/>
        <v>plays</v>
      </c>
      <c r="S3655">
        <f t="shared" si="631"/>
        <v>13</v>
      </c>
      <c r="T3655">
        <f t="shared" si="632"/>
        <v>8</v>
      </c>
      <c r="U3655">
        <f t="shared" si="633"/>
        <v>5</v>
      </c>
      <c r="V3655" s="12">
        <f t="shared" si="634"/>
        <v>42191.363506944443</v>
      </c>
      <c r="W3655" s="12">
        <f t="shared" si="635"/>
        <v>42221.363506944443</v>
      </c>
      <c r="X3655" s="17" t="str">
        <f t="shared" si="636"/>
        <v>July</v>
      </c>
      <c r="Y3655" t="str">
        <f t="shared" si="637"/>
        <v>2015</v>
      </c>
    </row>
    <row r="3656" spans="1:25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627"/>
        <v>174.4</v>
      </c>
      <c r="P3656" s="8">
        <f t="shared" si="628"/>
        <v>68.84210526315789</v>
      </c>
      <c r="Q3656" t="str">
        <f t="shared" si="629"/>
        <v>theater</v>
      </c>
      <c r="R3656" t="str">
        <f t="shared" si="630"/>
        <v>plays</v>
      </c>
      <c r="S3656">
        <f t="shared" si="631"/>
        <v>13</v>
      </c>
      <c r="T3656">
        <f t="shared" si="632"/>
        <v>8</v>
      </c>
      <c r="U3656">
        <f t="shared" si="633"/>
        <v>5</v>
      </c>
      <c r="V3656" s="12">
        <f t="shared" si="634"/>
        <v>42440.416504629626</v>
      </c>
      <c r="W3656" s="12">
        <f t="shared" si="635"/>
        <v>42463.708333333328</v>
      </c>
      <c r="X3656" s="17" t="str">
        <f t="shared" si="636"/>
        <v>March</v>
      </c>
      <c r="Y3656" t="str">
        <f t="shared" si="637"/>
        <v>2016</v>
      </c>
    </row>
    <row r="3657" spans="1:25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627"/>
        <v>116.26</v>
      </c>
      <c r="P3657" s="8">
        <f t="shared" si="628"/>
        <v>73.582278481012665</v>
      </c>
      <c r="Q3657" t="str">
        <f t="shared" si="629"/>
        <v>theater</v>
      </c>
      <c r="R3657" t="str">
        <f t="shared" si="630"/>
        <v>plays</v>
      </c>
      <c r="S3657">
        <f t="shared" si="631"/>
        <v>13</v>
      </c>
      <c r="T3657">
        <f t="shared" si="632"/>
        <v>8</v>
      </c>
      <c r="U3657">
        <f t="shared" si="633"/>
        <v>5</v>
      </c>
      <c r="V3657" s="12">
        <f t="shared" si="634"/>
        <v>42173.803217592591</v>
      </c>
      <c r="W3657" s="12">
        <f t="shared" si="635"/>
        <v>42203.290972222225</v>
      </c>
      <c r="X3657" s="17" t="str">
        <f t="shared" si="636"/>
        <v>June</v>
      </c>
      <c r="Y3657" t="str">
        <f t="shared" si="637"/>
        <v>2015</v>
      </c>
    </row>
    <row r="3658" spans="1:25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627"/>
        <v>105.82000000000001</v>
      </c>
      <c r="P3658" s="8">
        <f t="shared" si="628"/>
        <v>115.02173913043478</v>
      </c>
      <c r="Q3658" t="str">
        <f t="shared" si="629"/>
        <v>theater</v>
      </c>
      <c r="R3658" t="str">
        <f t="shared" si="630"/>
        <v>plays</v>
      </c>
      <c r="S3658">
        <f t="shared" si="631"/>
        <v>13</v>
      </c>
      <c r="T3658">
        <f t="shared" si="632"/>
        <v>8</v>
      </c>
      <c r="U3658">
        <f t="shared" si="633"/>
        <v>5</v>
      </c>
      <c r="V3658" s="12">
        <f t="shared" si="634"/>
        <v>42737.910138888896</v>
      </c>
      <c r="W3658" s="12">
        <f t="shared" si="635"/>
        <v>42767.957638888889</v>
      </c>
      <c r="X3658" s="17" t="str">
        <f t="shared" si="636"/>
        <v>January</v>
      </c>
      <c r="Y3658" t="str">
        <f t="shared" si="637"/>
        <v>2017</v>
      </c>
    </row>
    <row r="3659" spans="1:25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627"/>
        <v>110.75</v>
      </c>
      <c r="P3659" s="8">
        <f t="shared" si="628"/>
        <v>110.75</v>
      </c>
      <c r="Q3659" t="str">
        <f t="shared" si="629"/>
        <v>theater</v>
      </c>
      <c r="R3659" t="str">
        <f t="shared" si="630"/>
        <v>plays</v>
      </c>
      <c r="S3659">
        <f t="shared" si="631"/>
        <v>13</v>
      </c>
      <c r="T3659">
        <f t="shared" si="632"/>
        <v>8</v>
      </c>
      <c r="U3659">
        <f t="shared" si="633"/>
        <v>5</v>
      </c>
      <c r="V3659" s="12">
        <f t="shared" si="634"/>
        <v>42499.629849537043</v>
      </c>
      <c r="W3659" s="12">
        <f t="shared" si="635"/>
        <v>42522.904166666667</v>
      </c>
      <c r="X3659" s="17" t="str">
        <f t="shared" si="636"/>
        <v>May</v>
      </c>
      <c r="Y3659" t="str">
        <f t="shared" si="637"/>
        <v>2016</v>
      </c>
    </row>
    <row r="3660" spans="1:25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627"/>
        <v>100.66666666666666</v>
      </c>
      <c r="P3660" s="8">
        <f t="shared" si="628"/>
        <v>75.5</v>
      </c>
      <c r="Q3660" t="str">
        <f t="shared" si="629"/>
        <v>theater</v>
      </c>
      <c r="R3660" t="str">
        <f t="shared" si="630"/>
        <v>plays</v>
      </c>
      <c r="S3660">
        <f t="shared" si="631"/>
        <v>13</v>
      </c>
      <c r="T3660">
        <f t="shared" si="632"/>
        <v>8</v>
      </c>
      <c r="U3660">
        <f t="shared" si="633"/>
        <v>5</v>
      </c>
      <c r="V3660" s="12">
        <f t="shared" si="634"/>
        <v>41775.858564814815</v>
      </c>
      <c r="W3660" s="12">
        <f t="shared" si="635"/>
        <v>41822.165972222225</v>
      </c>
      <c r="X3660" s="17" t="str">
        <f t="shared" si="636"/>
        <v>May</v>
      </c>
      <c r="Y3660" t="str">
        <f t="shared" si="637"/>
        <v>2014</v>
      </c>
    </row>
    <row r="3661" spans="1:25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627"/>
        <v>102.03333333333333</v>
      </c>
      <c r="P3661" s="8">
        <f t="shared" si="628"/>
        <v>235.46153846153845</v>
      </c>
      <c r="Q3661" t="str">
        <f t="shared" si="629"/>
        <v>theater</v>
      </c>
      <c r="R3661" t="str">
        <f t="shared" si="630"/>
        <v>plays</v>
      </c>
      <c r="S3661">
        <f t="shared" si="631"/>
        <v>13</v>
      </c>
      <c r="T3661">
        <f t="shared" si="632"/>
        <v>8</v>
      </c>
      <c r="U3661">
        <f t="shared" si="633"/>
        <v>5</v>
      </c>
      <c r="V3661" s="12">
        <f t="shared" si="634"/>
        <v>42055.277199074073</v>
      </c>
      <c r="W3661" s="12">
        <f t="shared" si="635"/>
        <v>42082.610416666663</v>
      </c>
      <c r="X3661" s="17" t="str">
        <f t="shared" si="636"/>
        <v>February</v>
      </c>
      <c r="Y3661" t="str">
        <f t="shared" si="637"/>
        <v>2015</v>
      </c>
    </row>
    <row r="3662" spans="1:25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627"/>
        <v>100</v>
      </c>
      <c r="P3662" s="8">
        <f t="shared" si="628"/>
        <v>11.363636363636363</v>
      </c>
      <c r="Q3662" t="str">
        <f t="shared" si="629"/>
        <v>theater</v>
      </c>
      <c r="R3662" t="str">
        <f t="shared" si="630"/>
        <v>plays</v>
      </c>
      <c r="S3662">
        <f t="shared" si="631"/>
        <v>13</v>
      </c>
      <c r="T3662">
        <f t="shared" si="632"/>
        <v>8</v>
      </c>
      <c r="U3662">
        <f t="shared" si="633"/>
        <v>5</v>
      </c>
      <c r="V3662" s="12">
        <f t="shared" si="634"/>
        <v>41971.881076388891</v>
      </c>
      <c r="W3662" s="12">
        <f t="shared" si="635"/>
        <v>41996.881076388891</v>
      </c>
      <c r="X3662" s="17" t="str">
        <f t="shared" si="636"/>
        <v>November</v>
      </c>
      <c r="Y3662" t="str">
        <f t="shared" si="637"/>
        <v>2014</v>
      </c>
    </row>
    <row r="3663" spans="1:25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627"/>
        <v>111.00000000000001</v>
      </c>
      <c r="P3663" s="8">
        <f t="shared" si="628"/>
        <v>92.5</v>
      </c>
      <c r="Q3663" t="str">
        <f t="shared" si="629"/>
        <v>theater</v>
      </c>
      <c r="R3663" t="str">
        <f t="shared" si="630"/>
        <v>plays</v>
      </c>
      <c r="S3663">
        <f t="shared" si="631"/>
        <v>13</v>
      </c>
      <c r="T3663">
        <f t="shared" si="632"/>
        <v>8</v>
      </c>
      <c r="U3663">
        <f t="shared" si="633"/>
        <v>5</v>
      </c>
      <c r="V3663" s="12">
        <f t="shared" si="634"/>
        <v>42447.896666666667</v>
      </c>
      <c r="W3663" s="12">
        <f t="shared" si="635"/>
        <v>42470.166666666672</v>
      </c>
      <c r="X3663" s="17" t="str">
        <f t="shared" si="636"/>
        <v>March</v>
      </c>
      <c r="Y3663" t="str">
        <f t="shared" si="637"/>
        <v>2016</v>
      </c>
    </row>
    <row r="3664" spans="1:25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627"/>
        <v>101.42500000000001</v>
      </c>
      <c r="P3664" s="8">
        <f t="shared" si="628"/>
        <v>202.85</v>
      </c>
      <c r="Q3664" t="str">
        <f t="shared" si="629"/>
        <v>theater</v>
      </c>
      <c r="R3664" t="str">
        <f t="shared" si="630"/>
        <v>plays</v>
      </c>
      <c r="S3664">
        <f t="shared" si="631"/>
        <v>13</v>
      </c>
      <c r="T3664">
        <f t="shared" si="632"/>
        <v>8</v>
      </c>
      <c r="U3664">
        <f t="shared" si="633"/>
        <v>5</v>
      </c>
      <c r="V3664" s="12">
        <f t="shared" si="634"/>
        <v>42064.220069444447</v>
      </c>
      <c r="W3664" s="12">
        <f t="shared" si="635"/>
        <v>42094.178402777776</v>
      </c>
      <c r="X3664" s="17" t="str">
        <f t="shared" si="636"/>
        <v>March</v>
      </c>
      <c r="Y3664" t="str">
        <f t="shared" si="637"/>
        <v>2015</v>
      </c>
    </row>
    <row r="3665" spans="1:25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627"/>
        <v>104</v>
      </c>
      <c r="P3665" s="8">
        <f t="shared" si="628"/>
        <v>26</v>
      </c>
      <c r="Q3665" t="str">
        <f t="shared" si="629"/>
        <v>theater</v>
      </c>
      <c r="R3665" t="str">
        <f t="shared" si="630"/>
        <v>plays</v>
      </c>
      <c r="S3665">
        <f t="shared" si="631"/>
        <v>13</v>
      </c>
      <c r="T3665">
        <f t="shared" si="632"/>
        <v>8</v>
      </c>
      <c r="U3665">
        <f t="shared" si="633"/>
        <v>5</v>
      </c>
      <c r="V3665" s="12">
        <f t="shared" si="634"/>
        <v>42665.451736111107</v>
      </c>
      <c r="W3665" s="12">
        <f t="shared" si="635"/>
        <v>42725.493402777778</v>
      </c>
      <c r="X3665" s="17" t="str">
        <f t="shared" si="636"/>
        <v>October</v>
      </c>
      <c r="Y3665" t="str">
        <f t="shared" si="637"/>
        <v>2016</v>
      </c>
    </row>
    <row r="3666" spans="1:25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627"/>
        <v>109.375</v>
      </c>
      <c r="P3666" s="8">
        <f t="shared" si="628"/>
        <v>46.05263157894737</v>
      </c>
      <c r="Q3666" t="str">
        <f t="shared" si="629"/>
        <v>theater</v>
      </c>
      <c r="R3666" t="str">
        <f t="shared" si="630"/>
        <v>plays</v>
      </c>
      <c r="S3666">
        <f t="shared" si="631"/>
        <v>13</v>
      </c>
      <c r="T3666">
        <f t="shared" si="632"/>
        <v>8</v>
      </c>
      <c r="U3666">
        <f t="shared" si="633"/>
        <v>5</v>
      </c>
      <c r="V3666" s="12">
        <f t="shared" si="634"/>
        <v>42523.248715277776</v>
      </c>
      <c r="W3666" s="12">
        <f t="shared" si="635"/>
        <v>42537.248715277776</v>
      </c>
      <c r="X3666" s="17" t="str">
        <f t="shared" si="636"/>
        <v>June</v>
      </c>
      <c r="Y3666" t="str">
        <f t="shared" si="637"/>
        <v>2016</v>
      </c>
    </row>
    <row r="3667" spans="1:25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627"/>
        <v>115.16129032258064</v>
      </c>
      <c r="P3667" s="8">
        <f t="shared" si="628"/>
        <v>51</v>
      </c>
      <c r="Q3667" t="str">
        <f t="shared" si="629"/>
        <v>theater</v>
      </c>
      <c r="R3667" t="str">
        <f t="shared" si="630"/>
        <v>plays</v>
      </c>
      <c r="S3667">
        <f t="shared" si="631"/>
        <v>13</v>
      </c>
      <c r="T3667">
        <f t="shared" si="632"/>
        <v>8</v>
      </c>
      <c r="U3667">
        <f t="shared" si="633"/>
        <v>5</v>
      </c>
      <c r="V3667" s="12">
        <f t="shared" si="634"/>
        <v>42294.808124999996</v>
      </c>
      <c r="W3667" s="12">
        <f t="shared" si="635"/>
        <v>42305.829166666663</v>
      </c>
      <c r="X3667" s="17" t="str">
        <f t="shared" si="636"/>
        <v>October</v>
      </c>
      <c r="Y3667" t="str">
        <f t="shared" si="637"/>
        <v>2015</v>
      </c>
    </row>
    <row r="3668" spans="1:25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627"/>
        <v>100</v>
      </c>
      <c r="P3668" s="8">
        <f t="shared" si="628"/>
        <v>31.578947368421051</v>
      </c>
      <c r="Q3668" t="str">
        <f t="shared" si="629"/>
        <v>theater</v>
      </c>
      <c r="R3668" t="str">
        <f t="shared" si="630"/>
        <v>plays</v>
      </c>
      <c r="S3668">
        <f t="shared" si="631"/>
        <v>13</v>
      </c>
      <c r="T3668">
        <f t="shared" si="632"/>
        <v>8</v>
      </c>
      <c r="U3668">
        <f t="shared" si="633"/>
        <v>5</v>
      </c>
      <c r="V3668" s="12">
        <f t="shared" si="634"/>
        <v>41822.90488425926</v>
      </c>
      <c r="W3668" s="12">
        <f t="shared" si="635"/>
        <v>41844.291666666664</v>
      </c>
      <c r="X3668" s="17" t="str">
        <f t="shared" si="636"/>
        <v>July</v>
      </c>
      <c r="Y3668" t="str">
        <f t="shared" si="637"/>
        <v>2014</v>
      </c>
    </row>
    <row r="3669" spans="1:25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627"/>
        <v>103.17033333333335</v>
      </c>
      <c r="P3669" s="8">
        <f t="shared" si="628"/>
        <v>53.363965517241382</v>
      </c>
      <c r="Q3669" t="str">
        <f t="shared" si="629"/>
        <v>theater</v>
      </c>
      <c r="R3669" t="str">
        <f t="shared" si="630"/>
        <v>plays</v>
      </c>
      <c r="S3669">
        <f t="shared" si="631"/>
        <v>13</v>
      </c>
      <c r="T3669">
        <f t="shared" si="632"/>
        <v>8</v>
      </c>
      <c r="U3669">
        <f t="shared" si="633"/>
        <v>5</v>
      </c>
      <c r="V3669" s="12">
        <f t="shared" si="634"/>
        <v>42173.970127314817</v>
      </c>
      <c r="W3669" s="12">
        <f t="shared" si="635"/>
        <v>42203.970127314817</v>
      </c>
      <c r="X3669" s="17" t="str">
        <f t="shared" si="636"/>
        <v>June</v>
      </c>
      <c r="Y3669" t="str">
        <f t="shared" si="637"/>
        <v>2015</v>
      </c>
    </row>
    <row r="3670" spans="1:25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627"/>
        <v>103.49999999999999</v>
      </c>
      <c r="P3670" s="8">
        <f t="shared" si="628"/>
        <v>36.964285714285715</v>
      </c>
      <c r="Q3670" t="str">
        <f t="shared" si="629"/>
        <v>theater</v>
      </c>
      <c r="R3670" t="str">
        <f t="shared" si="630"/>
        <v>plays</v>
      </c>
      <c r="S3670">
        <f t="shared" si="631"/>
        <v>13</v>
      </c>
      <c r="T3670">
        <f t="shared" si="632"/>
        <v>8</v>
      </c>
      <c r="U3670">
        <f t="shared" si="633"/>
        <v>5</v>
      </c>
      <c r="V3670" s="12">
        <f t="shared" si="634"/>
        <v>42185.556157407409</v>
      </c>
      <c r="W3670" s="12">
        <f t="shared" si="635"/>
        <v>42208.772916666669</v>
      </c>
      <c r="X3670" s="17" t="str">
        <f t="shared" si="636"/>
        <v>June</v>
      </c>
      <c r="Y3670" t="str">
        <f t="shared" si="637"/>
        <v>2015</v>
      </c>
    </row>
    <row r="3671" spans="1:25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627"/>
        <v>138.19999999999999</v>
      </c>
      <c r="P3671" s="8">
        <f t="shared" si="628"/>
        <v>81.294117647058826</v>
      </c>
      <c r="Q3671" t="str">
        <f t="shared" si="629"/>
        <v>theater</v>
      </c>
      <c r="R3671" t="str">
        <f t="shared" si="630"/>
        <v>plays</v>
      </c>
      <c r="S3671">
        <f t="shared" si="631"/>
        <v>13</v>
      </c>
      <c r="T3671">
        <f t="shared" si="632"/>
        <v>8</v>
      </c>
      <c r="U3671">
        <f t="shared" si="633"/>
        <v>5</v>
      </c>
      <c r="V3671" s="12">
        <f t="shared" si="634"/>
        <v>42136.675196759257</v>
      </c>
      <c r="W3671" s="12">
        <f t="shared" si="635"/>
        <v>42166.675196759257</v>
      </c>
      <c r="X3671" s="17" t="str">
        <f t="shared" si="636"/>
        <v>May</v>
      </c>
      <c r="Y3671" t="str">
        <f t="shared" si="637"/>
        <v>2015</v>
      </c>
    </row>
    <row r="3672" spans="1:25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627"/>
        <v>109.54545454545455</v>
      </c>
      <c r="P3672" s="8">
        <f t="shared" si="628"/>
        <v>20.083333333333332</v>
      </c>
      <c r="Q3672" t="str">
        <f t="shared" si="629"/>
        <v>theater</v>
      </c>
      <c r="R3672" t="str">
        <f t="shared" si="630"/>
        <v>plays</v>
      </c>
      <c r="S3672">
        <f t="shared" si="631"/>
        <v>13</v>
      </c>
      <c r="T3672">
        <f t="shared" si="632"/>
        <v>8</v>
      </c>
      <c r="U3672">
        <f t="shared" si="633"/>
        <v>5</v>
      </c>
      <c r="V3672" s="12">
        <f t="shared" si="634"/>
        <v>42142.514016203699</v>
      </c>
      <c r="W3672" s="12">
        <f t="shared" si="635"/>
        <v>42155.958333333328</v>
      </c>
      <c r="X3672" s="17" t="str">
        <f t="shared" si="636"/>
        <v>May</v>
      </c>
      <c r="Y3672" t="str">
        <f t="shared" si="637"/>
        <v>2015</v>
      </c>
    </row>
    <row r="3673" spans="1:25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627"/>
        <v>100.85714285714286</v>
      </c>
      <c r="P3673" s="8">
        <f t="shared" si="628"/>
        <v>88.25</v>
      </c>
      <c r="Q3673" t="str">
        <f t="shared" si="629"/>
        <v>theater</v>
      </c>
      <c r="R3673" t="str">
        <f t="shared" si="630"/>
        <v>plays</v>
      </c>
      <c r="S3673">
        <f t="shared" si="631"/>
        <v>13</v>
      </c>
      <c r="T3673">
        <f t="shared" si="632"/>
        <v>8</v>
      </c>
      <c r="U3673">
        <f t="shared" si="633"/>
        <v>5</v>
      </c>
      <c r="V3673" s="12">
        <f t="shared" si="634"/>
        <v>41820.62809027778</v>
      </c>
      <c r="W3673" s="12">
        <f t="shared" si="635"/>
        <v>41841.165972222225</v>
      </c>
      <c r="X3673" s="17" t="str">
        <f t="shared" si="636"/>
        <v>June</v>
      </c>
      <c r="Y3673" t="str">
        <f t="shared" si="637"/>
        <v>2014</v>
      </c>
    </row>
    <row r="3674" spans="1:25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627"/>
        <v>101.53333333333335</v>
      </c>
      <c r="P3674" s="8">
        <f t="shared" si="628"/>
        <v>53.438596491228068</v>
      </c>
      <c r="Q3674" t="str">
        <f t="shared" si="629"/>
        <v>theater</v>
      </c>
      <c r="R3674" t="str">
        <f t="shared" si="630"/>
        <v>plays</v>
      </c>
      <c r="S3674">
        <f t="shared" si="631"/>
        <v>13</v>
      </c>
      <c r="T3674">
        <f t="shared" si="632"/>
        <v>8</v>
      </c>
      <c r="U3674">
        <f t="shared" si="633"/>
        <v>5</v>
      </c>
      <c r="V3674" s="12">
        <f t="shared" si="634"/>
        <v>41878.946574074071</v>
      </c>
      <c r="W3674" s="12">
        <f t="shared" si="635"/>
        <v>41908.946574074071</v>
      </c>
      <c r="X3674" s="17" t="str">
        <f t="shared" si="636"/>
        <v>August</v>
      </c>
      <c r="Y3674" t="str">
        <f t="shared" si="637"/>
        <v>2014</v>
      </c>
    </row>
    <row r="3675" spans="1:25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627"/>
        <v>113.625</v>
      </c>
      <c r="P3675" s="8">
        <f t="shared" si="628"/>
        <v>39.868421052631582</v>
      </c>
      <c r="Q3675" t="str">
        <f t="shared" si="629"/>
        <v>theater</v>
      </c>
      <c r="R3675" t="str">
        <f t="shared" si="630"/>
        <v>plays</v>
      </c>
      <c r="S3675">
        <f t="shared" si="631"/>
        <v>13</v>
      </c>
      <c r="T3675">
        <f t="shared" si="632"/>
        <v>8</v>
      </c>
      <c r="U3675">
        <f t="shared" si="633"/>
        <v>5</v>
      </c>
      <c r="V3675" s="12">
        <f t="shared" si="634"/>
        <v>41914.295104166667</v>
      </c>
      <c r="W3675" s="12">
        <f t="shared" si="635"/>
        <v>41948.536111111112</v>
      </c>
      <c r="X3675" s="17" t="str">
        <f t="shared" si="636"/>
        <v>October</v>
      </c>
      <c r="Y3675" t="str">
        <f t="shared" si="637"/>
        <v>2014</v>
      </c>
    </row>
    <row r="3676" spans="1:25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627"/>
        <v>100</v>
      </c>
      <c r="P3676" s="8">
        <f t="shared" si="628"/>
        <v>145.16129032258064</v>
      </c>
      <c r="Q3676" t="str">
        <f t="shared" si="629"/>
        <v>theater</v>
      </c>
      <c r="R3676" t="str">
        <f t="shared" si="630"/>
        <v>plays</v>
      </c>
      <c r="S3676">
        <f t="shared" si="631"/>
        <v>13</v>
      </c>
      <c r="T3676">
        <f t="shared" si="632"/>
        <v>8</v>
      </c>
      <c r="U3676">
        <f t="shared" si="633"/>
        <v>5</v>
      </c>
      <c r="V3676" s="12">
        <f t="shared" si="634"/>
        <v>42556.873020833329</v>
      </c>
      <c r="W3676" s="12">
        <f t="shared" si="635"/>
        <v>42616.873020833329</v>
      </c>
      <c r="X3676" s="17" t="str">
        <f t="shared" si="636"/>
        <v>July</v>
      </c>
      <c r="Y3676" t="str">
        <f t="shared" si="637"/>
        <v>2016</v>
      </c>
    </row>
    <row r="3677" spans="1:25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627"/>
        <v>140</v>
      </c>
      <c r="P3677" s="8">
        <f t="shared" si="628"/>
        <v>23.333333333333332</v>
      </c>
      <c r="Q3677" t="str">
        <f t="shared" si="629"/>
        <v>theater</v>
      </c>
      <c r="R3677" t="str">
        <f t="shared" si="630"/>
        <v>plays</v>
      </c>
      <c r="S3677">
        <f t="shared" si="631"/>
        <v>13</v>
      </c>
      <c r="T3677">
        <f t="shared" si="632"/>
        <v>8</v>
      </c>
      <c r="U3677">
        <f t="shared" si="633"/>
        <v>5</v>
      </c>
      <c r="V3677" s="12">
        <f t="shared" si="634"/>
        <v>42493.597013888888</v>
      </c>
      <c r="W3677" s="12">
        <f t="shared" si="635"/>
        <v>42505.958333333328</v>
      </c>
      <c r="X3677" s="17" t="str">
        <f t="shared" si="636"/>
        <v>May</v>
      </c>
      <c r="Y3677" t="str">
        <f t="shared" si="637"/>
        <v>2016</v>
      </c>
    </row>
    <row r="3678" spans="1:25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627"/>
        <v>128.75</v>
      </c>
      <c r="P3678" s="8">
        <f t="shared" si="628"/>
        <v>64.375</v>
      </c>
      <c r="Q3678" t="str">
        <f t="shared" si="629"/>
        <v>theater</v>
      </c>
      <c r="R3678" t="str">
        <f t="shared" si="630"/>
        <v>plays</v>
      </c>
      <c r="S3678">
        <f t="shared" si="631"/>
        <v>13</v>
      </c>
      <c r="T3678">
        <f t="shared" si="632"/>
        <v>8</v>
      </c>
      <c r="U3678">
        <f t="shared" si="633"/>
        <v>5</v>
      </c>
      <c r="V3678" s="12">
        <f t="shared" si="634"/>
        <v>41876.815787037034</v>
      </c>
      <c r="W3678" s="12">
        <f t="shared" si="635"/>
        <v>41894.815787037034</v>
      </c>
      <c r="X3678" s="17" t="str">
        <f t="shared" si="636"/>
        <v>August</v>
      </c>
      <c r="Y3678" t="str">
        <f t="shared" si="637"/>
        <v>2014</v>
      </c>
    </row>
    <row r="3679" spans="1:25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627"/>
        <v>102.90416666666667</v>
      </c>
      <c r="P3679" s="8">
        <f t="shared" si="628"/>
        <v>62.052763819095475</v>
      </c>
      <c r="Q3679" t="str">
        <f t="shared" si="629"/>
        <v>theater</v>
      </c>
      <c r="R3679" t="str">
        <f t="shared" si="630"/>
        <v>plays</v>
      </c>
      <c r="S3679">
        <f t="shared" si="631"/>
        <v>13</v>
      </c>
      <c r="T3679">
        <f t="shared" si="632"/>
        <v>8</v>
      </c>
      <c r="U3679">
        <f t="shared" si="633"/>
        <v>5</v>
      </c>
      <c r="V3679" s="12">
        <f t="shared" si="634"/>
        <v>41802.574282407404</v>
      </c>
      <c r="W3679" s="12">
        <f t="shared" si="635"/>
        <v>41823.165972222225</v>
      </c>
      <c r="X3679" s="17" t="str">
        <f t="shared" si="636"/>
        <v>June</v>
      </c>
      <c r="Y3679" t="str">
        <f t="shared" si="637"/>
        <v>2014</v>
      </c>
    </row>
    <row r="3680" spans="1:25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627"/>
        <v>102.49999999999999</v>
      </c>
      <c r="P3680" s="8">
        <f t="shared" si="628"/>
        <v>66.129032258064512</v>
      </c>
      <c r="Q3680" t="str">
        <f t="shared" si="629"/>
        <v>theater</v>
      </c>
      <c r="R3680" t="str">
        <f t="shared" si="630"/>
        <v>plays</v>
      </c>
      <c r="S3680">
        <f t="shared" si="631"/>
        <v>13</v>
      </c>
      <c r="T3680">
        <f t="shared" si="632"/>
        <v>8</v>
      </c>
      <c r="U3680">
        <f t="shared" si="633"/>
        <v>5</v>
      </c>
      <c r="V3680" s="12">
        <f t="shared" si="634"/>
        <v>42120.531226851846</v>
      </c>
      <c r="W3680" s="12">
        <f t="shared" si="635"/>
        <v>42155.531226851846</v>
      </c>
      <c r="X3680" s="17" t="str">
        <f t="shared" si="636"/>
        <v>April</v>
      </c>
      <c r="Y3680" t="str">
        <f t="shared" si="637"/>
        <v>2015</v>
      </c>
    </row>
    <row r="3681" spans="1:25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627"/>
        <v>110.1</v>
      </c>
      <c r="P3681" s="8">
        <f t="shared" si="628"/>
        <v>73.400000000000006</v>
      </c>
      <c r="Q3681" t="str">
        <f t="shared" si="629"/>
        <v>theater</v>
      </c>
      <c r="R3681" t="str">
        <f t="shared" si="630"/>
        <v>plays</v>
      </c>
      <c r="S3681">
        <f t="shared" si="631"/>
        <v>13</v>
      </c>
      <c r="T3681">
        <f t="shared" si="632"/>
        <v>8</v>
      </c>
      <c r="U3681">
        <f t="shared" si="633"/>
        <v>5</v>
      </c>
      <c r="V3681" s="12">
        <f t="shared" si="634"/>
        <v>41786.761354166665</v>
      </c>
      <c r="W3681" s="12">
        <f t="shared" si="635"/>
        <v>41821.207638888889</v>
      </c>
      <c r="X3681" s="17" t="str">
        <f t="shared" si="636"/>
        <v>May</v>
      </c>
      <c r="Y3681" t="str">
        <f t="shared" si="637"/>
        <v>2014</v>
      </c>
    </row>
    <row r="3682" spans="1:25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627"/>
        <v>112.76666666666667</v>
      </c>
      <c r="P3682" s="8">
        <f t="shared" si="628"/>
        <v>99.5</v>
      </c>
      <c r="Q3682" t="str">
        <f t="shared" si="629"/>
        <v>theater</v>
      </c>
      <c r="R3682" t="str">
        <f t="shared" si="630"/>
        <v>plays</v>
      </c>
      <c r="S3682">
        <f t="shared" si="631"/>
        <v>13</v>
      </c>
      <c r="T3682">
        <f t="shared" si="632"/>
        <v>8</v>
      </c>
      <c r="U3682">
        <f t="shared" si="633"/>
        <v>5</v>
      </c>
      <c r="V3682" s="12">
        <f t="shared" si="634"/>
        <v>42627.454097222217</v>
      </c>
      <c r="W3682" s="12">
        <f t="shared" si="635"/>
        <v>42648.454097222217</v>
      </c>
      <c r="X3682" s="17" t="str">
        <f t="shared" si="636"/>
        <v>September</v>
      </c>
      <c r="Y3682" t="str">
        <f t="shared" si="637"/>
        <v>2016</v>
      </c>
    </row>
    <row r="3683" spans="1:25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627"/>
        <v>111.9</v>
      </c>
      <c r="P3683" s="8">
        <f t="shared" si="628"/>
        <v>62.166666666666664</v>
      </c>
      <c r="Q3683" t="str">
        <f t="shared" si="629"/>
        <v>theater</v>
      </c>
      <c r="R3683" t="str">
        <f t="shared" si="630"/>
        <v>plays</v>
      </c>
      <c r="S3683">
        <f t="shared" si="631"/>
        <v>13</v>
      </c>
      <c r="T3683">
        <f t="shared" si="632"/>
        <v>8</v>
      </c>
      <c r="U3683">
        <f t="shared" si="633"/>
        <v>5</v>
      </c>
      <c r="V3683" s="12">
        <f t="shared" si="634"/>
        <v>42374.651504629626</v>
      </c>
      <c r="W3683" s="12">
        <f t="shared" si="635"/>
        <v>42384.651504629626</v>
      </c>
      <c r="X3683" s="17" t="str">
        <f t="shared" si="636"/>
        <v>January</v>
      </c>
      <c r="Y3683" t="str">
        <f t="shared" si="637"/>
        <v>2016</v>
      </c>
    </row>
    <row r="3684" spans="1:25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627"/>
        <v>139.19999999999999</v>
      </c>
      <c r="P3684" s="8">
        <f t="shared" si="628"/>
        <v>62.328358208955223</v>
      </c>
      <c r="Q3684" t="str">
        <f t="shared" si="629"/>
        <v>theater</v>
      </c>
      <c r="R3684" t="str">
        <f t="shared" si="630"/>
        <v>plays</v>
      </c>
      <c r="S3684">
        <f t="shared" si="631"/>
        <v>13</v>
      </c>
      <c r="T3684">
        <f t="shared" si="632"/>
        <v>8</v>
      </c>
      <c r="U3684">
        <f t="shared" si="633"/>
        <v>5</v>
      </c>
      <c r="V3684" s="12">
        <f t="shared" si="634"/>
        <v>41772.685393518521</v>
      </c>
      <c r="W3684" s="12">
        <f t="shared" si="635"/>
        <v>41806.290972222225</v>
      </c>
      <c r="X3684" s="17" t="str">
        <f t="shared" si="636"/>
        <v>May</v>
      </c>
      <c r="Y3684" t="str">
        <f t="shared" si="637"/>
        <v>2014</v>
      </c>
    </row>
    <row r="3685" spans="1:25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627"/>
        <v>110.85714285714286</v>
      </c>
      <c r="P3685" s="8">
        <f t="shared" si="628"/>
        <v>58.787878787878789</v>
      </c>
      <c r="Q3685" t="str">
        <f t="shared" si="629"/>
        <v>theater</v>
      </c>
      <c r="R3685" t="str">
        <f t="shared" si="630"/>
        <v>plays</v>
      </c>
      <c r="S3685">
        <f t="shared" si="631"/>
        <v>13</v>
      </c>
      <c r="T3685">
        <f t="shared" si="632"/>
        <v>8</v>
      </c>
      <c r="U3685">
        <f t="shared" si="633"/>
        <v>5</v>
      </c>
      <c r="V3685" s="12">
        <f t="shared" si="634"/>
        <v>42633.116851851853</v>
      </c>
      <c r="W3685" s="12">
        <f t="shared" si="635"/>
        <v>42663.116851851853</v>
      </c>
      <c r="X3685" s="17" t="str">
        <f t="shared" si="636"/>
        <v>September</v>
      </c>
      <c r="Y3685" t="str">
        <f t="shared" si="637"/>
        <v>2016</v>
      </c>
    </row>
    <row r="3686" spans="1:25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627"/>
        <v>139.06666666666666</v>
      </c>
      <c r="P3686" s="8">
        <f t="shared" si="628"/>
        <v>45.347826086956523</v>
      </c>
      <c r="Q3686" t="str">
        <f t="shared" si="629"/>
        <v>theater</v>
      </c>
      <c r="R3686" t="str">
        <f t="shared" si="630"/>
        <v>plays</v>
      </c>
      <c r="S3686">
        <f t="shared" si="631"/>
        <v>13</v>
      </c>
      <c r="T3686">
        <f t="shared" si="632"/>
        <v>8</v>
      </c>
      <c r="U3686">
        <f t="shared" si="633"/>
        <v>5</v>
      </c>
      <c r="V3686" s="12">
        <f t="shared" si="634"/>
        <v>42219.180393518516</v>
      </c>
      <c r="W3686" s="12">
        <f t="shared" si="635"/>
        <v>42249.180393518516</v>
      </c>
      <c r="X3686" s="17" t="str">
        <f t="shared" si="636"/>
        <v>August</v>
      </c>
      <c r="Y3686" t="str">
        <f t="shared" si="637"/>
        <v>2015</v>
      </c>
    </row>
    <row r="3687" spans="1:25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627"/>
        <v>105.69999999999999</v>
      </c>
      <c r="P3687" s="8">
        <f t="shared" si="628"/>
        <v>41.944444444444443</v>
      </c>
      <c r="Q3687" t="str">
        <f t="shared" si="629"/>
        <v>theater</v>
      </c>
      <c r="R3687" t="str">
        <f t="shared" si="630"/>
        <v>plays</v>
      </c>
      <c r="S3687">
        <f t="shared" si="631"/>
        <v>13</v>
      </c>
      <c r="T3687">
        <f t="shared" si="632"/>
        <v>8</v>
      </c>
      <c r="U3687">
        <f t="shared" si="633"/>
        <v>5</v>
      </c>
      <c r="V3687" s="12">
        <f t="shared" si="634"/>
        <v>41753.593275462961</v>
      </c>
      <c r="W3687" s="12">
        <f t="shared" si="635"/>
        <v>41778.875</v>
      </c>
      <c r="X3687" s="17" t="str">
        <f t="shared" si="636"/>
        <v>April</v>
      </c>
      <c r="Y3687" t="str">
        <f t="shared" si="637"/>
        <v>2014</v>
      </c>
    </row>
    <row r="3688" spans="1:25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627"/>
        <v>101.42857142857142</v>
      </c>
      <c r="P3688" s="8">
        <f t="shared" si="628"/>
        <v>59.166666666666664</v>
      </c>
      <c r="Q3688" t="str">
        <f t="shared" si="629"/>
        <v>theater</v>
      </c>
      <c r="R3688" t="str">
        <f t="shared" si="630"/>
        <v>plays</v>
      </c>
      <c r="S3688">
        <f t="shared" si="631"/>
        <v>13</v>
      </c>
      <c r="T3688">
        <f t="shared" si="632"/>
        <v>8</v>
      </c>
      <c r="U3688">
        <f t="shared" si="633"/>
        <v>5</v>
      </c>
      <c r="V3688" s="12">
        <f t="shared" si="634"/>
        <v>42230.662731481483</v>
      </c>
      <c r="W3688" s="12">
        <f t="shared" si="635"/>
        <v>42245.165972222225</v>
      </c>
      <c r="X3688" s="17" t="str">
        <f t="shared" si="636"/>
        <v>August</v>
      </c>
      <c r="Y3688" t="str">
        <f t="shared" si="637"/>
        <v>2015</v>
      </c>
    </row>
    <row r="3689" spans="1:25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627"/>
        <v>100.245</v>
      </c>
      <c r="P3689" s="8">
        <f t="shared" si="628"/>
        <v>200.49</v>
      </c>
      <c r="Q3689" t="str">
        <f t="shared" si="629"/>
        <v>theater</v>
      </c>
      <c r="R3689" t="str">
        <f t="shared" si="630"/>
        <v>plays</v>
      </c>
      <c r="S3689">
        <f t="shared" si="631"/>
        <v>13</v>
      </c>
      <c r="T3689">
        <f t="shared" si="632"/>
        <v>8</v>
      </c>
      <c r="U3689">
        <f t="shared" si="633"/>
        <v>5</v>
      </c>
      <c r="V3689" s="12">
        <f t="shared" si="634"/>
        <v>41787.218229166669</v>
      </c>
      <c r="W3689" s="12">
        <f t="shared" si="635"/>
        <v>41817.218229166669</v>
      </c>
      <c r="X3689" s="17" t="str">
        <f t="shared" si="636"/>
        <v>May</v>
      </c>
      <c r="Y3689" t="str">
        <f t="shared" si="637"/>
        <v>2014</v>
      </c>
    </row>
    <row r="3690" spans="1:25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627"/>
        <v>109.16666666666666</v>
      </c>
      <c r="P3690" s="8">
        <f t="shared" si="628"/>
        <v>83.974358974358978</v>
      </c>
      <c r="Q3690" t="str">
        <f t="shared" si="629"/>
        <v>theater</v>
      </c>
      <c r="R3690" t="str">
        <f t="shared" si="630"/>
        <v>plays</v>
      </c>
      <c r="S3690">
        <f t="shared" si="631"/>
        <v>13</v>
      </c>
      <c r="T3690">
        <f t="shared" si="632"/>
        <v>8</v>
      </c>
      <c r="U3690">
        <f t="shared" si="633"/>
        <v>5</v>
      </c>
      <c r="V3690" s="12">
        <f t="shared" si="634"/>
        <v>41829.787083333329</v>
      </c>
      <c r="W3690" s="12">
        <f t="shared" si="635"/>
        <v>41859.787083333329</v>
      </c>
      <c r="X3690" s="17" t="str">
        <f t="shared" si="636"/>
        <v>July</v>
      </c>
      <c r="Y3690" t="str">
        <f t="shared" si="637"/>
        <v>2014</v>
      </c>
    </row>
    <row r="3691" spans="1:25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627"/>
        <v>118.33333333333333</v>
      </c>
      <c r="P3691" s="8">
        <f t="shared" si="628"/>
        <v>57.258064516129032</v>
      </c>
      <c r="Q3691" t="str">
        <f t="shared" si="629"/>
        <v>theater</v>
      </c>
      <c r="R3691" t="str">
        <f t="shared" si="630"/>
        <v>plays</v>
      </c>
      <c r="S3691">
        <f t="shared" si="631"/>
        <v>13</v>
      </c>
      <c r="T3691">
        <f t="shared" si="632"/>
        <v>8</v>
      </c>
      <c r="U3691">
        <f t="shared" si="633"/>
        <v>5</v>
      </c>
      <c r="V3691" s="12">
        <f t="shared" si="634"/>
        <v>42147.826840277776</v>
      </c>
      <c r="W3691" s="12">
        <f t="shared" si="635"/>
        <v>42176.934027777781</v>
      </c>
      <c r="X3691" s="17" t="str">
        <f t="shared" si="636"/>
        <v>May</v>
      </c>
      <c r="Y3691" t="str">
        <f t="shared" si="637"/>
        <v>2015</v>
      </c>
    </row>
    <row r="3692" spans="1:25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627"/>
        <v>120</v>
      </c>
      <c r="P3692" s="8">
        <f t="shared" si="628"/>
        <v>58.064516129032256</v>
      </c>
      <c r="Q3692" t="str">
        <f t="shared" si="629"/>
        <v>theater</v>
      </c>
      <c r="R3692" t="str">
        <f t="shared" si="630"/>
        <v>plays</v>
      </c>
      <c r="S3692">
        <f t="shared" si="631"/>
        <v>13</v>
      </c>
      <c r="T3692">
        <f t="shared" si="632"/>
        <v>8</v>
      </c>
      <c r="U3692">
        <f t="shared" si="633"/>
        <v>5</v>
      </c>
      <c r="V3692" s="12">
        <f t="shared" si="634"/>
        <v>41940.598182870373</v>
      </c>
      <c r="W3692" s="12">
        <f t="shared" si="635"/>
        <v>41970.639849537038</v>
      </c>
      <c r="X3692" s="17" t="str">
        <f t="shared" si="636"/>
        <v>October</v>
      </c>
      <c r="Y3692" t="str">
        <f t="shared" si="637"/>
        <v>2014</v>
      </c>
    </row>
    <row r="3693" spans="1:25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627"/>
        <v>127.96000000000001</v>
      </c>
      <c r="P3693" s="8">
        <f t="shared" si="628"/>
        <v>186.80291970802921</v>
      </c>
      <c r="Q3693" t="str">
        <f t="shared" si="629"/>
        <v>theater</v>
      </c>
      <c r="R3693" t="str">
        <f t="shared" si="630"/>
        <v>plays</v>
      </c>
      <c r="S3693">
        <f t="shared" si="631"/>
        <v>13</v>
      </c>
      <c r="T3693">
        <f t="shared" si="632"/>
        <v>8</v>
      </c>
      <c r="U3693">
        <f t="shared" si="633"/>
        <v>5</v>
      </c>
      <c r="V3693" s="12">
        <f t="shared" si="634"/>
        <v>42020.700567129628</v>
      </c>
      <c r="W3693" s="12">
        <f t="shared" si="635"/>
        <v>42065.207638888889</v>
      </c>
      <c r="X3693" s="17" t="str">
        <f t="shared" si="636"/>
        <v>January</v>
      </c>
      <c r="Y3693" t="str">
        <f t="shared" si="637"/>
        <v>2015</v>
      </c>
    </row>
    <row r="3694" spans="1:25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627"/>
        <v>126</v>
      </c>
      <c r="P3694" s="8">
        <f t="shared" si="628"/>
        <v>74.117647058823536</v>
      </c>
      <c r="Q3694" t="str">
        <f t="shared" si="629"/>
        <v>theater</v>
      </c>
      <c r="R3694" t="str">
        <f t="shared" si="630"/>
        <v>plays</v>
      </c>
      <c r="S3694">
        <f t="shared" si="631"/>
        <v>13</v>
      </c>
      <c r="T3694">
        <f t="shared" si="632"/>
        <v>8</v>
      </c>
      <c r="U3694">
        <f t="shared" si="633"/>
        <v>5</v>
      </c>
      <c r="V3694" s="12">
        <f t="shared" si="634"/>
        <v>41891.96503472222</v>
      </c>
      <c r="W3694" s="12">
        <f t="shared" si="635"/>
        <v>41901</v>
      </c>
      <c r="X3694" s="17" t="str">
        <f t="shared" si="636"/>
        <v>September</v>
      </c>
      <c r="Y3694" t="str">
        <f t="shared" si="637"/>
        <v>2014</v>
      </c>
    </row>
    <row r="3695" spans="1:25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627"/>
        <v>129.12912912912913</v>
      </c>
      <c r="P3695" s="8">
        <f t="shared" si="628"/>
        <v>30.714285714285715</v>
      </c>
      <c r="Q3695" t="str">
        <f t="shared" si="629"/>
        <v>theater</v>
      </c>
      <c r="R3695" t="str">
        <f t="shared" si="630"/>
        <v>plays</v>
      </c>
      <c r="S3695">
        <f t="shared" si="631"/>
        <v>13</v>
      </c>
      <c r="T3695">
        <f t="shared" si="632"/>
        <v>8</v>
      </c>
      <c r="U3695">
        <f t="shared" si="633"/>
        <v>5</v>
      </c>
      <c r="V3695" s="12">
        <f t="shared" si="634"/>
        <v>42309.191307870366</v>
      </c>
      <c r="W3695" s="12">
        <f t="shared" si="635"/>
        <v>42338.9375</v>
      </c>
      <c r="X3695" s="17" t="str">
        <f t="shared" si="636"/>
        <v>November</v>
      </c>
      <c r="Y3695" t="str">
        <f t="shared" si="637"/>
        <v>2015</v>
      </c>
    </row>
    <row r="3696" spans="1:25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627"/>
        <v>107.42857142857143</v>
      </c>
      <c r="P3696" s="8">
        <f t="shared" si="628"/>
        <v>62.666666666666664</v>
      </c>
      <c r="Q3696" t="str">
        <f t="shared" si="629"/>
        <v>theater</v>
      </c>
      <c r="R3696" t="str">
        <f t="shared" si="630"/>
        <v>plays</v>
      </c>
      <c r="S3696">
        <f t="shared" si="631"/>
        <v>13</v>
      </c>
      <c r="T3696">
        <f t="shared" si="632"/>
        <v>8</v>
      </c>
      <c r="U3696">
        <f t="shared" si="633"/>
        <v>5</v>
      </c>
      <c r="V3696" s="12">
        <f t="shared" si="634"/>
        <v>42490.133877314816</v>
      </c>
      <c r="W3696" s="12">
        <f t="shared" si="635"/>
        <v>42527.083333333328</v>
      </c>
      <c r="X3696" s="17" t="str">
        <f t="shared" si="636"/>
        <v>April</v>
      </c>
      <c r="Y3696" t="str">
        <f t="shared" si="637"/>
        <v>2016</v>
      </c>
    </row>
    <row r="3697" spans="1:25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627"/>
        <v>100.125</v>
      </c>
      <c r="P3697" s="8">
        <f t="shared" si="628"/>
        <v>121.36363636363636</v>
      </c>
      <c r="Q3697" t="str">
        <f t="shared" si="629"/>
        <v>theater</v>
      </c>
      <c r="R3697" t="str">
        <f t="shared" si="630"/>
        <v>plays</v>
      </c>
      <c r="S3697">
        <f t="shared" si="631"/>
        <v>13</v>
      </c>
      <c r="T3697">
        <f t="shared" si="632"/>
        <v>8</v>
      </c>
      <c r="U3697">
        <f t="shared" si="633"/>
        <v>5</v>
      </c>
      <c r="V3697" s="12">
        <f t="shared" si="634"/>
        <v>41995.870486111111</v>
      </c>
      <c r="W3697" s="12">
        <f t="shared" si="635"/>
        <v>42015.870486111111</v>
      </c>
      <c r="X3697" s="17" t="str">
        <f t="shared" si="636"/>
        <v>December</v>
      </c>
      <c r="Y3697" t="str">
        <f t="shared" si="637"/>
        <v>2014</v>
      </c>
    </row>
    <row r="3698" spans="1:25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627"/>
        <v>155</v>
      </c>
      <c r="P3698" s="8">
        <f t="shared" si="628"/>
        <v>39.743589743589745</v>
      </c>
      <c r="Q3698" t="str">
        <f t="shared" si="629"/>
        <v>theater</v>
      </c>
      <c r="R3698" t="str">
        <f t="shared" si="630"/>
        <v>plays</v>
      </c>
      <c r="S3698">
        <f t="shared" si="631"/>
        <v>13</v>
      </c>
      <c r="T3698">
        <f t="shared" si="632"/>
        <v>8</v>
      </c>
      <c r="U3698">
        <f t="shared" si="633"/>
        <v>5</v>
      </c>
      <c r="V3698" s="12">
        <f t="shared" si="634"/>
        <v>41988.617083333331</v>
      </c>
      <c r="W3698" s="12">
        <f t="shared" si="635"/>
        <v>42048.617083333331</v>
      </c>
      <c r="X3698" s="17" t="str">
        <f t="shared" si="636"/>
        <v>December</v>
      </c>
      <c r="Y3698" t="str">
        <f t="shared" si="637"/>
        <v>2014</v>
      </c>
    </row>
    <row r="3699" spans="1:25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627"/>
        <v>108</v>
      </c>
      <c r="P3699" s="8">
        <f t="shared" si="628"/>
        <v>72</v>
      </c>
      <c r="Q3699" t="str">
        <f t="shared" si="629"/>
        <v>theater</v>
      </c>
      <c r="R3699" t="str">
        <f t="shared" si="630"/>
        <v>plays</v>
      </c>
      <c r="S3699">
        <f t="shared" si="631"/>
        <v>13</v>
      </c>
      <c r="T3699">
        <f t="shared" si="632"/>
        <v>8</v>
      </c>
      <c r="U3699">
        <f t="shared" si="633"/>
        <v>5</v>
      </c>
      <c r="V3699" s="12">
        <f t="shared" si="634"/>
        <v>42479.465833333335</v>
      </c>
      <c r="W3699" s="12">
        <f t="shared" si="635"/>
        <v>42500.465833333335</v>
      </c>
      <c r="X3699" s="17" t="str">
        <f t="shared" si="636"/>
        <v>April</v>
      </c>
      <c r="Y3699" t="str">
        <f t="shared" si="637"/>
        <v>2016</v>
      </c>
    </row>
    <row r="3700" spans="1:25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627"/>
        <v>110.52</v>
      </c>
      <c r="P3700" s="8">
        <f t="shared" si="628"/>
        <v>40.632352941176471</v>
      </c>
      <c r="Q3700" t="str">
        <f t="shared" si="629"/>
        <v>theater</v>
      </c>
      <c r="R3700" t="str">
        <f t="shared" si="630"/>
        <v>plays</v>
      </c>
      <c r="S3700">
        <f t="shared" si="631"/>
        <v>13</v>
      </c>
      <c r="T3700">
        <f t="shared" si="632"/>
        <v>8</v>
      </c>
      <c r="U3700">
        <f t="shared" si="633"/>
        <v>5</v>
      </c>
      <c r="V3700" s="12">
        <f t="shared" si="634"/>
        <v>42401.806562500002</v>
      </c>
      <c r="W3700" s="12">
        <f t="shared" si="635"/>
        <v>42431.806562500002</v>
      </c>
      <c r="X3700" s="17" t="str">
        <f t="shared" si="636"/>
        <v>February</v>
      </c>
      <c r="Y3700" t="str">
        <f t="shared" si="637"/>
        <v>2016</v>
      </c>
    </row>
    <row r="3701" spans="1:25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627"/>
        <v>100.8</v>
      </c>
      <c r="P3701" s="8">
        <f t="shared" si="628"/>
        <v>63</v>
      </c>
      <c r="Q3701" t="str">
        <f t="shared" si="629"/>
        <v>theater</v>
      </c>
      <c r="R3701" t="str">
        <f t="shared" si="630"/>
        <v>plays</v>
      </c>
      <c r="S3701">
        <f t="shared" si="631"/>
        <v>13</v>
      </c>
      <c r="T3701">
        <f t="shared" si="632"/>
        <v>8</v>
      </c>
      <c r="U3701">
        <f t="shared" si="633"/>
        <v>5</v>
      </c>
      <c r="V3701" s="12">
        <f t="shared" si="634"/>
        <v>41897.602037037039</v>
      </c>
      <c r="W3701" s="12">
        <f t="shared" si="635"/>
        <v>41927.602037037039</v>
      </c>
      <c r="X3701" s="17" t="str">
        <f t="shared" si="636"/>
        <v>September</v>
      </c>
      <c r="Y3701" t="str">
        <f t="shared" si="637"/>
        <v>2014</v>
      </c>
    </row>
    <row r="3702" spans="1:25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627"/>
        <v>121.2</v>
      </c>
      <c r="P3702" s="8">
        <f t="shared" si="628"/>
        <v>33.666666666666664</v>
      </c>
      <c r="Q3702" t="str">
        <f t="shared" si="629"/>
        <v>theater</v>
      </c>
      <c r="R3702" t="str">
        <f t="shared" si="630"/>
        <v>plays</v>
      </c>
      <c r="S3702">
        <f t="shared" si="631"/>
        <v>13</v>
      </c>
      <c r="T3702">
        <f t="shared" si="632"/>
        <v>8</v>
      </c>
      <c r="U3702">
        <f t="shared" si="633"/>
        <v>5</v>
      </c>
      <c r="V3702" s="12">
        <f t="shared" si="634"/>
        <v>41882.585648148146</v>
      </c>
      <c r="W3702" s="12">
        <f t="shared" si="635"/>
        <v>41912.666666666664</v>
      </c>
      <c r="X3702" s="17" t="str">
        <f t="shared" si="636"/>
        <v>August</v>
      </c>
      <c r="Y3702" t="str">
        <f t="shared" si="637"/>
        <v>2014</v>
      </c>
    </row>
    <row r="3703" spans="1:25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627"/>
        <v>100.33333333333334</v>
      </c>
      <c r="P3703" s="8">
        <f t="shared" si="628"/>
        <v>38.589743589743591</v>
      </c>
      <c r="Q3703" t="str">
        <f t="shared" si="629"/>
        <v>theater</v>
      </c>
      <c r="R3703" t="str">
        <f t="shared" si="630"/>
        <v>plays</v>
      </c>
      <c r="S3703">
        <f t="shared" si="631"/>
        <v>13</v>
      </c>
      <c r="T3703">
        <f t="shared" si="632"/>
        <v>8</v>
      </c>
      <c r="U3703">
        <f t="shared" si="633"/>
        <v>5</v>
      </c>
      <c r="V3703" s="12">
        <f t="shared" si="634"/>
        <v>42129.541585648149</v>
      </c>
      <c r="W3703" s="12">
        <f t="shared" si="635"/>
        <v>42159.541585648149</v>
      </c>
      <c r="X3703" s="17" t="str">
        <f t="shared" si="636"/>
        <v>May</v>
      </c>
      <c r="Y3703" t="str">
        <f t="shared" si="637"/>
        <v>2015</v>
      </c>
    </row>
    <row r="3704" spans="1:25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627"/>
        <v>109.16666666666666</v>
      </c>
      <c r="P3704" s="8">
        <f t="shared" si="628"/>
        <v>155.95238095238096</v>
      </c>
      <c r="Q3704" t="str">
        <f t="shared" si="629"/>
        <v>theater</v>
      </c>
      <c r="R3704" t="str">
        <f t="shared" si="630"/>
        <v>plays</v>
      </c>
      <c r="S3704">
        <f t="shared" si="631"/>
        <v>13</v>
      </c>
      <c r="T3704">
        <f t="shared" si="632"/>
        <v>8</v>
      </c>
      <c r="U3704">
        <f t="shared" si="633"/>
        <v>5</v>
      </c>
      <c r="V3704" s="12">
        <f t="shared" si="634"/>
        <v>42524.53800925926</v>
      </c>
      <c r="W3704" s="12">
        <f t="shared" si="635"/>
        <v>42561.957638888889</v>
      </c>
      <c r="X3704" s="17" t="str">
        <f t="shared" si="636"/>
        <v>June</v>
      </c>
      <c r="Y3704" t="str">
        <f t="shared" si="637"/>
        <v>2016</v>
      </c>
    </row>
    <row r="3705" spans="1:25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627"/>
        <v>123.42857142857142</v>
      </c>
      <c r="P3705" s="8">
        <f t="shared" si="628"/>
        <v>43.2</v>
      </c>
      <c r="Q3705" t="str">
        <f t="shared" si="629"/>
        <v>theater</v>
      </c>
      <c r="R3705" t="str">
        <f t="shared" si="630"/>
        <v>plays</v>
      </c>
      <c r="S3705">
        <f t="shared" si="631"/>
        <v>13</v>
      </c>
      <c r="T3705">
        <f t="shared" si="632"/>
        <v>8</v>
      </c>
      <c r="U3705">
        <f t="shared" si="633"/>
        <v>5</v>
      </c>
      <c r="V3705" s="12">
        <f t="shared" si="634"/>
        <v>42556.504490740743</v>
      </c>
      <c r="W3705" s="12">
        <f t="shared" si="635"/>
        <v>42595.290972222225</v>
      </c>
      <c r="X3705" s="17" t="str">
        <f t="shared" si="636"/>
        <v>July</v>
      </c>
      <c r="Y3705" t="str">
        <f t="shared" si="637"/>
        <v>2016</v>
      </c>
    </row>
    <row r="3706" spans="1:25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627"/>
        <v>136.33666666666667</v>
      </c>
      <c r="P3706" s="8">
        <f t="shared" si="628"/>
        <v>15.148518518518518</v>
      </c>
      <c r="Q3706" t="str">
        <f t="shared" si="629"/>
        <v>theater</v>
      </c>
      <c r="R3706" t="str">
        <f t="shared" si="630"/>
        <v>plays</v>
      </c>
      <c r="S3706">
        <f t="shared" si="631"/>
        <v>13</v>
      </c>
      <c r="T3706">
        <f t="shared" si="632"/>
        <v>8</v>
      </c>
      <c r="U3706">
        <f t="shared" si="633"/>
        <v>5</v>
      </c>
      <c r="V3706" s="12">
        <f t="shared" si="634"/>
        <v>42461.689745370371</v>
      </c>
      <c r="W3706" s="12">
        <f t="shared" si="635"/>
        <v>42521.689745370371</v>
      </c>
      <c r="X3706" s="17" t="str">
        <f t="shared" si="636"/>
        <v>April</v>
      </c>
      <c r="Y3706" t="str">
        <f t="shared" si="637"/>
        <v>2016</v>
      </c>
    </row>
    <row r="3707" spans="1:25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627"/>
        <v>103.46657233816768</v>
      </c>
      <c r="P3707" s="8">
        <f t="shared" si="628"/>
        <v>83.571428571428569</v>
      </c>
      <c r="Q3707" t="str">
        <f t="shared" si="629"/>
        <v>theater</v>
      </c>
      <c r="R3707" t="str">
        <f t="shared" si="630"/>
        <v>plays</v>
      </c>
      <c r="S3707">
        <f t="shared" si="631"/>
        <v>13</v>
      </c>
      <c r="T3707">
        <f t="shared" si="632"/>
        <v>8</v>
      </c>
      <c r="U3707">
        <f t="shared" si="633"/>
        <v>5</v>
      </c>
      <c r="V3707" s="12">
        <f t="shared" si="634"/>
        <v>41792.542986111112</v>
      </c>
      <c r="W3707" s="12">
        <f t="shared" si="635"/>
        <v>41813.75</v>
      </c>
      <c r="X3707" s="17" t="str">
        <f t="shared" si="636"/>
        <v>June</v>
      </c>
      <c r="Y3707" t="str">
        <f t="shared" si="637"/>
        <v>2014</v>
      </c>
    </row>
    <row r="3708" spans="1:25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627"/>
        <v>121.33333333333334</v>
      </c>
      <c r="P3708" s="8">
        <f t="shared" si="628"/>
        <v>140</v>
      </c>
      <c r="Q3708" t="str">
        <f t="shared" si="629"/>
        <v>theater</v>
      </c>
      <c r="R3708" t="str">
        <f t="shared" si="630"/>
        <v>plays</v>
      </c>
      <c r="S3708">
        <f t="shared" si="631"/>
        <v>13</v>
      </c>
      <c r="T3708">
        <f t="shared" si="632"/>
        <v>8</v>
      </c>
      <c r="U3708">
        <f t="shared" si="633"/>
        <v>5</v>
      </c>
      <c r="V3708" s="12">
        <f t="shared" si="634"/>
        <v>41879.913761574076</v>
      </c>
      <c r="W3708" s="12">
        <f t="shared" si="635"/>
        <v>41894.913761574076</v>
      </c>
      <c r="X3708" s="17" t="str">
        <f t="shared" si="636"/>
        <v>August</v>
      </c>
      <c r="Y3708" t="str">
        <f t="shared" si="637"/>
        <v>2014</v>
      </c>
    </row>
    <row r="3709" spans="1:25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627"/>
        <v>186</v>
      </c>
      <c r="P3709" s="8">
        <f t="shared" si="628"/>
        <v>80.869565217391298</v>
      </c>
      <c r="Q3709" t="str">
        <f t="shared" si="629"/>
        <v>theater</v>
      </c>
      <c r="R3709" t="str">
        <f t="shared" si="630"/>
        <v>plays</v>
      </c>
      <c r="S3709">
        <f t="shared" si="631"/>
        <v>13</v>
      </c>
      <c r="T3709">
        <f t="shared" si="632"/>
        <v>8</v>
      </c>
      <c r="U3709">
        <f t="shared" si="633"/>
        <v>5</v>
      </c>
      <c r="V3709" s="12">
        <f t="shared" si="634"/>
        <v>42552.048356481479</v>
      </c>
      <c r="W3709" s="12">
        <f t="shared" si="635"/>
        <v>42573.226388888885</v>
      </c>
      <c r="X3709" s="17" t="str">
        <f t="shared" si="636"/>
        <v>July</v>
      </c>
      <c r="Y3709" t="str">
        <f t="shared" si="637"/>
        <v>2016</v>
      </c>
    </row>
    <row r="3710" spans="1:25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627"/>
        <v>300</v>
      </c>
      <c r="P3710" s="8">
        <f t="shared" si="628"/>
        <v>53.846153846153847</v>
      </c>
      <c r="Q3710" t="str">
        <f t="shared" si="629"/>
        <v>theater</v>
      </c>
      <c r="R3710" t="str">
        <f t="shared" si="630"/>
        <v>plays</v>
      </c>
      <c r="S3710">
        <f t="shared" si="631"/>
        <v>13</v>
      </c>
      <c r="T3710">
        <f t="shared" si="632"/>
        <v>8</v>
      </c>
      <c r="U3710">
        <f t="shared" si="633"/>
        <v>5</v>
      </c>
      <c r="V3710" s="12">
        <f t="shared" si="634"/>
        <v>41810.142199074071</v>
      </c>
      <c r="W3710" s="12">
        <f t="shared" si="635"/>
        <v>41824.142199074071</v>
      </c>
      <c r="X3710" s="17" t="str">
        <f t="shared" si="636"/>
        <v>June</v>
      </c>
      <c r="Y3710" t="str">
        <f t="shared" si="637"/>
        <v>2014</v>
      </c>
    </row>
    <row r="3711" spans="1:25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627"/>
        <v>108.25</v>
      </c>
      <c r="P3711" s="8">
        <f t="shared" si="628"/>
        <v>30.928571428571427</v>
      </c>
      <c r="Q3711" t="str">
        <f t="shared" si="629"/>
        <v>theater</v>
      </c>
      <c r="R3711" t="str">
        <f t="shared" si="630"/>
        <v>plays</v>
      </c>
      <c r="S3711">
        <f t="shared" si="631"/>
        <v>13</v>
      </c>
      <c r="T3711">
        <f t="shared" si="632"/>
        <v>8</v>
      </c>
      <c r="U3711">
        <f t="shared" si="633"/>
        <v>5</v>
      </c>
      <c r="V3711" s="12">
        <f t="shared" si="634"/>
        <v>41785.707708333335</v>
      </c>
      <c r="W3711" s="12">
        <f t="shared" si="635"/>
        <v>41815.707708333335</v>
      </c>
      <c r="X3711" s="17" t="str">
        <f t="shared" si="636"/>
        <v>May</v>
      </c>
      <c r="Y3711" t="str">
        <f t="shared" si="637"/>
        <v>2014</v>
      </c>
    </row>
    <row r="3712" spans="1:25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627"/>
        <v>141.15384615384616</v>
      </c>
      <c r="P3712" s="8">
        <f t="shared" si="628"/>
        <v>67.962962962962962</v>
      </c>
      <c r="Q3712" t="str">
        <f t="shared" si="629"/>
        <v>theater</v>
      </c>
      <c r="R3712" t="str">
        <f t="shared" si="630"/>
        <v>plays</v>
      </c>
      <c r="S3712">
        <f t="shared" si="631"/>
        <v>13</v>
      </c>
      <c r="T3712">
        <f t="shared" si="632"/>
        <v>8</v>
      </c>
      <c r="U3712">
        <f t="shared" si="633"/>
        <v>5</v>
      </c>
      <c r="V3712" s="12">
        <f t="shared" si="634"/>
        <v>42072.576249999998</v>
      </c>
      <c r="W3712" s="12">
        <f t="shared" si="635"/>
        <v>42097.576249999998</v>
      </c>
      <c r="X3712" s="17" t="str">
        <f t="shared" si="636"/>
        <v>March</v>
      </c>
      <c r="Y3712" t="str">
        <f t="shared" si="637"/>
        <v>2015</v>
      </c>
    </row>
    <row r="3713" spans="1:25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627"/>
        <v>113.99999999999999</v>
      </c>
      <c r="P3713" s="8">
        <f t="shared" si="628"/>
        <v>27.142857142857142</v>
      </c>
      <c r="Q3713" t="str">
        <f t="shared" si="629"/>
        <v>theater</v>
      </c>
      <c r="R3713" t="str">
        <f t="shared" si="630"/>
        <v>plays</v>
      </c>
      <c r="S3713">
        <f t="shared" si="631"/>
        <v>13</v>
      </c>
      <c r="T3713">
        <f t="shared" si="632"/>
        <v>8</v>
      </c>
      <c r="U3713">
        <f t="shared" si="633"/>
        <v>5</v>
      </c>
      <c r="V3713" s="12">
        <f t="shared" si="634"/>
        <v>41779.724224537036</v>
      </c>
      <c r="W3713" s="12">
        <f t="shared" si="635"/>
        <v>41805.666666666664</v>
      </c>
      <c r="X3713" s="17" t="str">
        <f t="shared" si="636"/>
        <v>May</v>
      </c>
      <c r="Y3713" t="str">
        <f t="shared" si="637"/>
        <v>2014</v>
      </c>
    </row>
    <row r="3714" spans="1:25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638">E3714/D3714*100</f>
        <v>153.73333333333335</v>
      </c>
      <c r="P3714" s="8">
        <f t="shared" ref="P3714:P3777" si="639">E3714/L3714</f>
        <v>110.86538461538461</v>
      </c>
      <c r="Q3714" t="str">
        <f t="shared" ref="Q3714:Q3777" si="640">LEFT(N3714,T3714-1)</f>
        <v>theater</v>
      </c>
      <c r="R3714" t="str">
        <f t="shared" ref="R3714:R3777" si="641">RIGHT(N3714,U3714)</f>
        <v>plays</v>
      </c>
      <c r="S3714">
        <f t="shared" ref="S3714:S3777" si="642">LEN(N3714)</f>
        <v>13</v>
      </c>
      <c r="T3714">
        <f t="shared" ref="T3714:T3777" si="643">FIND("/",N3714)</f>
        <v>8</v>
      </c>
      <c r="U3714">
        <f t="shared" ref="U3714:U3777" si="644">S3714-T3714</f>
        <v>5</v>
      </c>
      <c r="V3714" s="12">
        <f t="shared" ref="V3714:V3777" si="645">(((J3714/60)/60)/24)+DATE(1970,1,1)</f>
        <v>42134.172071759262</v>
      </c>
      <c r="W3714" s="12">
        <f t="shared" ref="W3714:W3777" si="646">(((I3714/60)/60)/24)+DATE(1970,1,1)</f>
        <v>42155.290972222225</v>
      </c>
      <c r="X3714" s="17" t="str">
        <f t="shared" ref="X3714:X3777" si="647">TEXT(V3714,"mmmm")</f>
        <v>May</v>
      </c>
      <c r="Y3714" t="str">
        <f t="shared" ref="Y3714:Y3777" si="648">TEXT(V3714,"yyyy")</f>
        <v>2015</v>
      </c>
    </row>
    <row r="3715" spans="1:25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638"/>
        <v>101.49999999999999</v>
      </c>
      <c r="P3715" s="8">
        <f t="shared" si="639"/>
        <v>106.84210526315789</v>
      </c>
      <c r="Q3715" t="str">
        <f t="shared" si="640"/>
        <v>theater</v>
      </c>
      <c r="R3715" t="str">
        <f t="shared" si="641"/>
        <v>plays</v>
      </c>
      <c r="S3715">
        <f t="shared" si="642"/>
        <v>13</v>
      </c>
      <c r="T3715">
        <f t="shared" si="643"/>
        <v>8</v>
      </c>
      <c r="U3715">
        <f t="shared" si="644"/>
        <v>5</v>
      </c>
      <c r="V3715" s="12">
        <f t="shared" si="645"/>
        <v>42505.738032407404</v>
      </c>
      <c r="W3715" s="12">
        <f t="shared" si="646"/>
        <v>42525.738032407404</v>
      </c>
      <c r="X3715" s="17" t="str">
        <f t="shared" si="647"/>
        <v>May</v>
      </c>
      <c r="Y3715" t="str">
        <f t="shared" si="648"/>
        <v>2016</v>
      </c>
    </row>
    <row r="3716" spans="1:25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638"/>
        <v>102.35000000000001</v>
      </c>
      <c r="P3716" s="8">
        <f t="shared" si="639"/>
        <v>105.51546391752578</v>
      </c>
      <c r="Q3716" t="str">
        <f t="shared" si="640"/>
        <v>theater</v>
      </c>
      <c r="R3716" t="str">
        <f t="shared" si="641"/>
        <v>plays</v>
      </c>
      <c r="S3716">
        <f t="shared" si="642"/>
        <v>13</v>
      </c>
      <c r="T3716">
        <f t="shared" si="643"/>
        <v>8</v>
      </c>
      <c r="U3716">
        <f t="shared" si="644"/>
        <v>5</v>
      </c>
      <c r="V3716" s="12">
        <f t="shared" si="645"/>
        <v>42118.556331018524</v>
      </c>
      <c r="W3716" s="12">
        <f t="shared" si="646"/>
        <v>42150.165972222225</v>
      </c>
      <c r="X3716" s="17" t="str">
        <f t="shared" si="647"/>
        <v>April</v>
      </c>
      <c r="Y3716" t="str">
        <f t="shared" si="648"/>
        <v>2015</v>
      </c>
    </row>
    <row r="3717" spans="1:25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638"/>
        <v>102.57142857142858</v>
      </c>
      <c r="P3717" s="8">
        <f t="shared" si="639"/>
        <v>132.96296296296296</v>
      </c>
      <c r="Q3717" t="str">
        <f t="shared" si="640"/>
        <v>theater</v>
      </c>
      <c r="R3717" t="str">
        <f t="shared" si="641"/>
        <v>plays</v>
      </c>
      <c r="S3717">
        <f t="shared" si="642"/>
        <v>13</v>
      </c>
      <c r="T3717">
        <f t="shared" si="643"/>
        <v>8</v>
      </c>
      <c r="U3717">
        <f t="shared" si="644"/>
        <v>5</v>
      </c>
      <c r="V3717" s="12">
        <f t="shared" si="645"/>
        <v>42036.995590277773</v>
      </c>
      <c r="W3717" s="12">
        <f t="shared" si="646"/>
        <v>42094.536111111112</v>
      </c>
      <c r="X3717" s="17" t="str">
        <f t="shared" si="647"/>
        <v>February</v>
      </c>
      <c r="Y3717" t="str">
        <f t="shared" si="648"/>
        <v>2015</v>
      </c>
    </row>
    <row r="3718" spans="1:25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638"/>
        <v>155.75</v>
      </c>
      <c r="P3718" s="8">
        <f t="shared" si="639"/>
        <v>51.916666666666664</v>
      </c>
      <c r="Q3718" t="str">
        <f t="shared" si="640"/>
        <v>theater</v>
      </c>
      <c r="R3718" t="str">
        <f t="shared" si="641"/>
        <v>plays</v>
      </c>
      <c r="S3718">
        <f t="shared" si="642"/>
        <v>13</v>
      </c>
      <c r="T3718">
        <f t="shared" si="643"/>
        <v>8</v>
      </c>
      <c r="U3718">
        <f t="shared" si="644"/>
        <v>5</v>
      </c>
      <c r="V3718" s="12">
        <f t="shared" si="645"/>
        <v>42360.887835648144</v>
      </c>
      <c r="W3718" s="12">
        <f t="shared" si="646"/>
        <v>42390.887835648144</v>
      </c>
      <c r="X3718" s="17" t="str">
        <f t="shared" si="647"/>
        <v>December</v>
      </c>
      <c r="Y3718" t="str">
        <f t="shared" si="648"/>
        <v>2015</v>
      </c>
    </row>
    <row r="3719" spans="1:25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638"/>
        <v>100.75</v>
      </c>
      <c r="P3719" s="8">
        <f t="shared" si="639"/>
        <v>310</v>
      </c>
      <c r="Q3719" t="str">
        <f t="shared" si="640"/>
        <v>theater</v>
      </c>
      <c r="R3719" t="str">
        <f t="shared" si="641"/>
        <v>plays</v>
      </c>
      <c r="S3719">
        <f t="shared" si="642"/>
        <v>13</v>
      </c>
      <c r="T3719">
        <f t="shared" si="643"/>
        <v>8</v>
      </c>
      <c r="U3719">
        <f t="shared" si="644"/>
        <v>5</v>
      </c>
      <c r="V3719" s="12">
        <f t="shared" si="645"/>
        <v>42102.866307870368</v>
      </c>
      <c r="W3719" s="12">
        <f t="shared" si="646"/>
        <v>42133.866307870368</v>
      </c>
      <c r="X3719" s="17" t="str">
        <f t="shared" si="647"/>
        <v>April</v>
      </c>
      <c r="Y3719" t="str">
        <f t="shared" si="648"/>
        <v>2015</v>
      </c>
    </row>
    <row r="3720" spans="1:25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638"/>
        <v>239.4</v>
      </c>
      <c r="P3720" s="8">
        <f t="shared" si="639"/>
        <v>26.021739130434781</v>
      </c>
      <c r="Q3720" t="str">
        <f t="shared" si="640"/>
        <v>theater</v>
      </c>
      <c r="R3720" t="str">
        <f t="shared" si="641"/>
        <v>plays</v>
      </c>
      <c r="S3720">
        <f t="shared" si="642"/>
        <v>13</v>
      </c>
      <c r="T3720">
        <f t="shared" si="643"/>
        <v>8</v>
      </c>
      <c r="U3720">
        <f t="shared" si="644"/>
        <v>5</v>
      </c>
      <c r="V3720" s="12">
        <f t="shared" si="645"/>
        <v>42032.716145833328</v>
      </c>
      <c r="W3720" s="12">
        <f t="shared" si="646"/>
        <v>42062.716145833328</v>
      </c>
      <c r="X3720" s="17" t="str">
        <f t="shared" si="647"/>
        <v>January</v>
      </c>
      <c r="Y3720" t="str">
        <f t="shared" si="648"/>
        <v>2015</v>
      </c>
    </row>
    <row r="3721" spans="1:25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638"/>
        <v>210</v>
      </c>
      <c r="P3721" s="8">
        <f t="shared" si="639"/>
        <v>105</v>
      </c>
      <c r="Q3721" t="str">
        <f t="shared" si="640"/>
        <v>theater</v>
      </c>
      <c r="R3721" t="str">
        <f t="shared" si="641"/>
        <v>plays</v>
      </c>
      <c r="S3721">
        <f t="shared" si="642"/>
        <v>13</v>
      </c>
      <c r="T3721">
        <f t="shared" si="643"/>
        <v>8</v>
      </c>
      <c r="U3721">
        <f t="shared" si="644"/>
        <v>5</v>
      </c>
      <c r="V3721" s="12">
        <f t="shared" si="645"/>
        <v>42147.729930555557</v>
      </c>
      <c r="W3721" s="12">
        <f t="shared" si="646"/>
        <v>42177.729930555557</v>
      </c>
      <c r="X3721" s="17" t="str">
        <f t="shared" si="647"/>
        <v>May</v>
      </c>
      <c r="Y3721" t="str">
        <f t="shared" si="648"/>
        <v>2015</v>
      </c>
    </row>
    <row r="3722" spans="1:25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638"/>
        <v>104.51515151515152</v>
      </c>
      <c r="P3722" s="8">
        <f t="shared" si="639"/>
        <v>86.224999999999994</v>
      </c>
      <c r="Q3722" t="str">
        <f t="shared" si="640"/>
        <v>theater</v>
      </c>
      <c r="R3722" t="str">
        <f t="shared" si="641"/>
        <v>plays</v>
      </c>
      <c r="S3722">
        <f t="shared" si="642"/>
        <v>13</v>
      </c>
      <c r="T3722">
        <f t="shared" si="643"/>
        <v>8</v>
      </c>
      <c r="U3722">
        <f t="shared" si="644"/>
        <v>5</v>
      </c>
      <c r="V3722" s="12">
        <f t="shared" si="645"/>
        <v>42165.993125000001</v>
      </c>
      <c r="W3722" s="12">
        <f t="shared" si="646"/>
        <v>42187.993125000001</v>
      </c>
      <c r="X3722" s="17" t="str">
        <f t="shared" si="647"/>
        <v>June</v>
      </c>
      <c r="Y3722" t="str">
        <f t="shared" si="648"/>
        <v>2015</v>
      </c>
    </row>
    <row r="3723" spans="1:25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638"/>
        <v>100.8</v>
      </c>
      <c r="P3723" s="8">
        <f t="shared" si="639"/>
        <v>114.54545454545455</v>
      </c>
      <c r="Q3723" t="str">
        <f t="shared" si="640"/>
        <v>theater</v>
      </c>
      <c r="R3723" t="str">
        <f t="shared" si="641"/>
        <v>plays</v>
      </c>
      <c r="S3723">
        <f t="shared" si="642"/>
        <v>13</v>
      </c>
      <c r="T3723">
        <f t="shared" si="643"/>
        <v>8</v>
      </c>
      <c r="U3723">
        <f t="shared" si="644"/>
        <v>5</v>
      </c>
      <c r="V3723" s="12">
        <f t="shared" si="645"/>
        <v>41927.936157407406</v>
      </c>
      <c r="W3723" s="12">
        <f t="shared" si="646"/>
        <v>41948.977824074071</v>
      </c>
      <c r="X3723" s="17" t="str">
        <f t="shared" si="647"/>
        <v>October</v>
      </c>
      <c r="Y3723" t="str">
        <f t="shared" si="648"/>
        <v>2014</v>
      </c>
    </row>
    <row r="3724" spans="1:25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638"/>
        <v>111.20000000000002</v>
      </c>
      <c r="P3724" s="8">
        <f t="shared" si="639"/>
        <v>47.657142857142858</v>
      </c>
      <c r="Q3724" t="str">
        <f t="shared" si="640"/>
        <v>theater</v>
      </c>
      <c r="R3724" t="str">
        <f t="shared" si="641"/>
        <v>plays</v>
      </c>
      <c r="S3724">
        <f t="shared" si="642"/>
        <v>13</v>
      </c>
      <c r="T3724">
        <f t="shared" si="643"/>
        <v>8</v>
      </c>
      <c r="U3724">
        <f t="shared" si="644"/>
        <v>5</v>
      </c>
      <c r="V3724" s="12">
        <f t="shared" si="645"/>
        <v>42381.671840277777</v>
      </c>
      <c r="W3724" s="12">
        <f t="shared" si="646"/>
        <v>42411.957638888889</v>
      </c>
      <c r="X3724" s="17" t="str">
        <f t="shared" si="647"/>
        <v>January</v>
      </c>
      <c r="Y3724" t="str">
        <f t="shared" si="648"/>
        <v>2016</v>
      </c>
    </row>
    <row r="3725" spans="1:25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638"/>
        <v>102.04444444444445</v>
      </c>
      <c r="P3725" s="8">
        <f t="shared" si="639"/>
        <v>72.888888888888886</v>
      </c>
      <c r="Q3725" t="str">
        <f t="shared" si="640"/>
        <v>theater</v>
      </c>
      <c r="R3725" t="str">
        <f t="shared" si="641"/>
        <v>plays</v>
      </c>
      <c r="S3725">
        <f t="shared" si="642"/>
        <v>13</v>
      </c>
      <c r="T3725">
        <f t="shared" si="643"/>
        <v>8</v>
      </c>
      <c r="U3725">
        <f t="shared" si="644"/>
        <v>5</v>
      </c>
      <c r="V3725" s="12">
        <f t="shared" si="645"/>
        <v>41943.753032407411</v>
      </c>
      <c r="W3725" s="12">
        <f t="shared" si="646"/>
        <v>41973.794699074075</v>
      </c>
      <c r="X3725" s="17" t="str">
        <f t="shared" si="647"/>
        <v>October</v>
      </c>
      <c r="Y3725" t="str">
        <f t="shared" si="648"/>
        <v>2014</v>
      </c>
    </row>
    <row r="3726" spans="1:25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638"/>
        <v>102.54767441860466</v>
      </c>
      <c r="P3726" s="8">
        <f t="shared" si="639"/>
        <v>49.545505617977533</v>
      </c>
      <c r="Q3726" t="str">
        <f t="shared" si="640"/>
        <v>theater</v>
      </c>
      <c r="R3726" t="str">
        <f t="shared" si="641"/>
        <v>plays</v>
      </c>
      <c r="S3726">
        <f t="shared" si="642"/>
        <v>13</v>
      </c>
      <c r="T3726">
        <f t="shared" si="643"/>
        <v>8</v>
      </c>
      <c r="U3726">
        <f t="shared" si="644"/>
        <v>5</v>
      </c>
      <c r="V3726" s="12">
        <f t="shared" si="645"/>
        <v>42465.491435185191</v>
      </c>
      <c r="W3726" s="12">
        <f t="shared" si="646"/>
        <v>42494.958333333328</v>
      </c>
      <c r="X3726" s="17" t="str">
        <f t="shared" si="647"/>
        <v>April</v>
      </c>
      <c r="Y3726" t="str">
        <f t="shared" si="648"/>
        <v>2016</v>
      </c>
    </row>
    <row r="3727" spans="1:25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638"/>
        <v>127</v>
      </c>
      <c r="P3727" s="8">
        <f t="shared" si="639"/>
        <v>25.4</v>
      </c>
      <c r="Q3727" t="str">
        <f t="shared" si="640"/>
        <v>theater</v>
      </c>
      <c r="R3727" t="str">
        <f t="shared" si="641"/>
        <v>plays</v>
      </c>
      <c r="S3727">
        <f t="shared" si="642"/>
        <v>13</v>
      </c>
      <c r="T3727">
        <f t="shared" si="643"/>
        <v>8</v>
      </c>
      <c r="U3727">
        <f t="shared" si="644"/>
        <v>5</v>
      </c>
      <c r="V3727" s="12">
        <f t="shared" si="645"/>
        <v>42401.945219907408</v>
      </c>
      <c r="W3727" s="12">
        <f t="shared" si="646"/>
        <v>42418.895833333328</v>
      </c>
      <c r="X3727" s="17" t="str">
        <f t="shared" si="647"/>
        <v>February</v>
      </c>
      <c r="Y3727" t="str">
        <f t="shared" si="648"/>
        <v>2016</v>
      </c>
    </row>
    <row r="3728" spans="1:25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638"/>
        <v>338.70588235294122</v>
      </c>
      <c r="P3728" s="8">
        <f t="shared" si="639"/>
        <v>62.586956521739133</v>
      </c>
      <c r="Q3728" t="str">
        <f t="shared" si="640"/>
        <v>theater</v>
      </c>
      <c r="R3728" t="str">
        <f t="shared" si="641"/>
        <v>plays</v>
      </c>
      <c r="S3728">
        <f t="shared" si="642"/>
        <v>13</v>
      </c>
      <c r="T3728">
        <f t="shared" si="643"/>
        <v>8</v>
      </c>
      <c r="U3728">
        <f t="shared" si="644"/>
        <v>5</v>
      </c>
      <c r="V3728" s="12">
        <f t="shared" si="645"/>
        <v>42462.140868055561</v>
      </c>
      <c r="W3728" s="12">
        <f t="shared" si="646"/>
        <v>42489.875</v>
      </c>
      <c r="X3728" s="17" t="str">
        <f t="shared" si="647"/>
        <v>April</v>
      </c>
      <c r="Y3728" t="str">
        <f t="shared" si="648"/>
        <v>2016</v>
      </c>
    </row>
    <row r="3729" spans="1:25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638"/>
        <v>100.75</v>
      </c>
      <c r="P3729" s="8">
        <f t="shared" si="639"/>
        <v>61.060606060606062</v>
      </c>
      <c r="Q3729" t="str">
        <f t="shared" si="640"/>
        <v>theater</v>
      </c>
      <c r="R3729" t="str">
        <f t="shared" si="641"/>
        <v>plays</v>
      </c>
      <c r="S3729">
        <f t="shared" si="642"/>
        <v>13</v>
      </c>
      <c r="T3729">
        <f t="shared" si="643"/>
        <v>8</v>
      </c>
      <c r="U3729">
        <f t="shared" si="644"/>
        <v>5</v>
      </c>
      <c r="V3729" s="12">
        <f t="shared" si="645"/>
        <v>42632.348310185189</v>
      </c>
      <c r="W3729" s="12">
        <f t="shared" si="646"/>
        <v>42663.204861111109</v>
      </c>
      <c r="X3729" s="17" t="str">
        <f t="shared" si="647"/>
        <v>September</v>
      </c>
      <c r="Y3729" t="str">
        <f t="shared" si="648"/>
        <v>2016</v>
      </c>
    </row>
    <row r="3730" spans="1:25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638"/>
        <v>9.31</v>
      </c>
      <c r="P3730" s="8">
        <f t="shared" si="639"/>
        <v>60.064516129032256</v>
      </c>
      <c r="Q3730" t="str">
        <f t="shared" si="640"/>
        <v>theater</v>
      </c>
      <c r="R3730" t="str">
        <f t="shared" si="641"/>
        <v>plays</v>
      </c>
      <c r="S3730">
        <f t="shared" si="642"/>
        <v>13</v>
      </c>
      <c r="T3730">
        <f t="shared" si="643"/>
        <v>8</v>
      </c>
      <c r="U3730">
        <f t="shared" si="644"/>
        <v>5</v>
      </c>
      <c r="V3730" s="12">
        <f t="shared" si="645"/>
        <v>42205.171018518522</v>
      </c>
      <c r="W3730" s="12">
        <f t="shared" si="646"/>
        <v>42235.171018518522</v>
      </c>
      <c r="X3730" s="17" t="str">
        <f t="shared" si="647"/>
        <v>July</v>
      </c>
      <c r="Y3730" t="str">
        <f t="shared" si="648"/>
        <v>2015</v>
      </c>
    </row>
    <row r="3731" spans="1:25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638"/>
        <v>7.24</v>
      </c>
      <c r="P3731" s="8">
        <f t="shared" si="639"/>
        <v>72.400000000000006</v>
      </c>
      <c r="Q3731" t="str">
        <f t="shared" si="640"/>
        <v>theater</v>
      </c>
      <c r="R3731" t="str">
        <f t="shared" si="641"/>
        <v>plays</v>
      </c>
      <c r="S3731">
        <f t="shared" si="642"/>
        <v>13</v>
      </c>
      <c r="T3731">
        <f t="shared" si="643"/>
        <v>8</v>
      </c>
      <c r="U3731">
        <f t="shared" si="644"/>
        <v>5</v>
      </c>
      <c r="V3731" s="12">
        <f t="shared" si="645"/>
        <v>42041.205000000002</v>
      </c>
      <c r="W3731" s="12">
        <f t="shared" si="646"/>
        <v>42086.16333333333</v>
      </c>
      <c r="X3731" s="17" t="str">
        <f t="shared" si="647"/>
        <v>February</v>
      </c>
      <c r="Y3731" t="str">
        <f t="shared" si="648"/>
        <v>2015</v>
      </c>
    </row>
    <row r="3732" spans="1:25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638"/>
        <v>10</v>
      </c>
      <c r="P3732" s="8">
        <f t="shared" si="639"/>
        <v>100</v>
      </c>
      <c r="Q3732" t="str">
        <f t="shared" si="640"/>
        <v>theater</v>
      </c>
      <c r="R3732" t="str">
        <f t="shared" si="641"/>
        <v>plays</v>
      </c>
      <c r="S3732">
        <f t="shared" si="642"/>
        <v>13</v>
      </c>
      <c r="T3732">
        <f t="shared" si="643"/>
        <v>8</v>
      </c>
      <c r="U3732">
        <f t="shared" si="644"/>
        <v>5</v>
      </c>
      <c r="V3732" s="12">
        <f t="shared" si="645"/>
        <v>42203.677766203706</v>
      </c>
      <c r="W3732" s="12">
        <f t="shared" si="646"/>
        <v>42233.677766203706</v>
      </c>
      <c r="X3732" s="17" t="str">
        <f t="shared" si="647"/>
        <v>July</v>
      </c>
      <c r="Y3732" t="str">
        <f t="shared" si="648"/>
        <v>2015</v>
      </c>
    </row>
    <row r="3733" spans="1:25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638"/>
        <v>11.272727272727273</v>
      </c>
      <c r="P3733" s="8">
        <f t="shared" si="639"/>
        <v>51.666666666666664</v>
      </c>
      <c r="Q3733" t="str">
        <f t="shared" si="640"/>
        <v>theater</v>
      </c>
      <c r="R3733" t="str">
        <f t="shared" si="641"/>
        <v>plays</v>
      </c>
      <c r="S3733">
        <f t="shared" si="642"/>
        <v>13</v>
      </c>
      <c r="T3733">
        <f t="shared" si="643"/>
        <v>8</v>
      </c>
      <c r="U3733">
        <f t="shared" si="644"/>
        <v>5</v>
      </c>
      <c r="V3733" s="12">
        <f t="shared" si="645"/>
        <v>41983.752847222218</v>
      </c>
      <c r="W3733" s="12">
        <f t="shared" si="646"/>
        <v>42014.140972222223</v>
      </c>
      <c r="X3733" s="17" t="str">
        <f t="shared" si="647"/>
        <v>December</v>
      </c>
      <c r="Y3733" t="str">
        <f t="shared" si="648"/>
        <v>2014</v>
      </c>
    </row>
    <row r="3734" spans="1:25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638"/>
        <v>15.411764705882353</v>
      </c>
      <c r="P3734" s="8">
        <f t="shared" si="639"/>
        <v>32.75</v>
      </c>
      <c r="Q3734" t="str">
        <f t="shared" si="640"/>
        <v>theater</v>
      </c>
      <c r="R3734" t="str">
        <f t="shared" si="641"/>
        <v>plays</v>
      </c>
      <c r="S3734">
        <f t="shared" si="642"/>
        <v>13</v>
      </c>
      <c r="T3734">
        <f t="shared" si="643"/>
        <v>8</v>
      </c>
      <c r="U3734">
        <f t="shared" si="644"/>
        <v>5</v>
      </c>
      <c r="V3734" s="12">
        <f t="shared" si="645"/>
        <v>41968.677465277782</v>
      </c>
      <c r="W3734" s="12">
        <f t="shared" si="646"/>
        <v>42028.5</v>
      </c>
      <c r="X3734" s="17" t="str">
        <f t="shared" si="647"/>
        <v>November</v>
      </c>
      <c r="Y3734" t="str">
        <f t="shared" si="648"/>
        <v>2014</v>
      </c>
    </row>
    <row r="3735" spans="1:25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638"/>
        <v>0</v>
      </c>
      <c r="P3735" s="8" t="e">
        <f t="shared" si="639"/>
        <v>#DIV/0!</v>
      </c>
      <c r="Q3735" t="str">
        <f t="shared" si="640"/>
        <v>theater</v>
      </c>
      <c r="R3735" t="str">
        <f t="shared" si="641"/>
        <v>plays</v>
      </c>
      <c r="S3735">
        <f t="shared" si="642"/>
        <v>13</v>
      </c>
      <c r="T3735">
        <f t="shared" si="643"/>
        <v>8</v>
      </c>
      <c r="U3735">
        <f t="shared" si="644"/>
        <v>5</v>
      </c>
      <c r="V3735" s="12">
        <f t="shared" si="645"/>
        <v>42103.024398148147</v>
      </c>
      <c r="W3735" s="12">
        <f t="shared" si="646"/>
        <v>42112.9375</v>
      </c>
      <c r="X3735" s="17" t="str">
        <f t="shared" si="647"/>
        <v>April</v>
      </c>
      <c r="Y3735" t="str">
        <f t="shared" si="648"/>
        <v>2015</v>
      </c>
    </row>
    <row r="3736" spans="1:25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638"/>
        <v>28.466666666666669</v>
      </c>
      <c r="P3736" s="8">
        <f t="shared" si="639"/>
        <v>61</v>
      </c>
      <c r="Q3736" t="str">
        <f t="shared" si="640"/>
        <v>theater</v>
      </c>
      <c r="R3736" t="str">
        <f t="shared" si="641"/>
        <v>plays</v>
      </c>
      <c r="S3736">
        <f t="shared" si="642"/>
        <v>13</v>
      </c>
      <c r="T3736">
        <f t="shared" si="643"/>
        <v>8</v>
      </c>
      <c r="U3736">
        <f t="shared" si="644"/>
        <v>5</v>
      </c>
      <c r="V3736" s="12">
        <f t="shared" si="645"/>
        <v>42089.901574074072</v>
      </c>
      <c r="W3736" s="12">
        <f t="shared" si="646"/>
        <v>42149.901574074072</v>
      </c>
      <c r="X3736" s="17" t="str">
        <f t="shared" si="647"/>
        <v>March</v>
      </c>
      <c r="Y3736" t="str">
        <f t="shared" si="648"/>
        <v>2015</v>
      </c>
    </row>
    <row r="3737" spans="1:25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638"/>
        <v>13.333333333333334</v>
      </c>
      <c r="P3737" s="8">
        <f t="shared" si="639"/>
        <v>10</v>
      </c>
      <c r="Q3737" t="str">
        <f t="shared" si="640"/>
        <v>theater</v>
      </c>
      <c r="R3737" t="str">
        <f t="shared" si="641"/>
        <v>plays</v>
      </c>
      <c r="S3737">
        <f t="shared" si="642"/>
        <v>13</v>
      </c>
      <c r="T3737">
        <f t="shared" si="643"/>
        <v>8</v>
      </c>
      <c r="U3737">
        <f t="shared" si="644"/>
        <v>5</v>
      </c>
      <c r="V3737" s="12">
        <f t="shared" si="645"/>
        <v>42122.693159722221</v>
      </c>
      <c r="W3737" s="12">
        <f t="shared" si="646"/>
        <v>42152.693159722221</v>
      </c>
      <c r="X3737" s="17" t="str">
        <f t="shared" si="647"/>
        <v>April</v>
      </c>
      <c r="Y3737" t="str">
        <f t="shared" si="648"/>
        <v>2015</v>
      </c>
    </row>
    <row r="3738" spans="1:25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638"/>
        <v>0.66666666666666674</v>
      </c>
      <c r="P3738" s="8">
        <f t="shared" si="639"/>
        <v>10</v>
      </c>
      <c r="Q3738" t="str">
        <f t="shared" si="640"/>
        <v>theater</v>
      </c>
      <c r="R3738" t="str">
        <f t="shared" si="641"/>
        <v>plays</v>
      </c>
      <c r="S3738">
        <f t="shared" si="642"/>
        <v>13</v>
      </c>
      <c r="T3738">
        <f t="shared" si="643"/>
        <v>8</v>
      </c>
      <c r="U3738">
        <f t="shared" si="644"/>
        <v>5</v>
      </c>
      <c r="V3738" s="12">
        <f t="shared" si="645"/>
        <v>42048.711724537032</v>
      </c>
      <c r="W3738" s="12">
        <f t="shared" si="646"/>
        <v>42086.75</v>
      </c>
      <c r="X3738" s="17" t="str">
        <f t="shared" si="647"/>
        <v>February</v>
      </c>
      <c r="Y3738" t="str">
        <f t="shared" si="648"/>
        <v>2015</v>
      </c>
    </row>
    <row r="3739" spans="1:25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638"/>
        <v>21.428571428571427</v>
      </c>
      <c r="P3739" s="8">
        <f t="shared" si="639"/>
        <v>37.5</v>
      </c>
      <c r="Q3739" t="str">
        <f t="shared" si="640"/>
        <v>theater</v>
      </c>
      <c r="R3739" t="str">
        <f t="shared" si="641"/>
        <v>plays</v>
      </c>
      <c r="S3739">
        <f t="shared" si="642"/>
        <v>13</v>
      </c>
      <c r="T3739">
        <f t="shared" si="643"/>
        <v>8</v>
      </c>
      <c r="U3739">
        <f t="shared" si="644"/>
        <v>5</v>
      </c>
      <c r="V3739" s="12">
        <f t="shared" si="645"/>
        <v>42297.691006944442</v>
      </c>
      <c r="W3739" s="12">
        <f t="shared" si="646"/>
        <v>42320.290972222225</v>
      </c>
      <c r="X3739" s="17" t="str">
        <f t="shared" si="647"/>
        <v>October</v>
      </c>
      <c r="Y3739" t="str">
        <f t="shared" si="648"/>
        <v>2015</v>
      </c>
    </row>
    <row r="3740" spans="1:25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638"/>
        <v>18</v>
      </c>
      <c r="P3740" s="8">
        <f t="shared" si="639"/>
        <v>45</v>
      </c>
      <c r="Q3740" t="str">
        <f t="shared" si="640"/>
        <v>theater</v>
      </c>
      <c r="R3740" t="str">
        <f t="shared" si="641"/>
        <v>plays</v>
      </c>
      <c r="S3740">
        <f t="shared" si="642"/>
        <v>13</v>
      </c>
      <c r="T3740">
        <f t="shared" si="643"/>
        <v>8</v>
      </c>
      <c r="U3740">
        <f t="shared" si="644"/>
        <v>5</v>
      </c>
      <c r="V3740" s="12">
        <f t="shared" si="645"/>
        <v>41813.938715277778</v>
      </c>
      <c r="W3740" s="12">
        <f t="shared" si="646"/>
        <v>41835.916666666664</v>
      </c>
      <c r="X3740" s="17" t="str">
        <f t="shared" si="647"/>
        <v>June</v>
      </c>
      <c r="Y3740" t="str">
        <f t="shared" si="648"/>
        <v>2014</v>
      </c>
    </row>
    <row r="3741" spans="1:25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638"/>
        <v>20.125</v>
      </c>
      <c r="P3741" s="8">
        <f t="shared" si="639"/>
        <v>100.625</v>
      </c>
      <c r="Q3741" t="str">
        <f t="shared" si="640"/>
        <v>theater</v>
      </c>
      <c r="R3741" t="str">
        <f t="shared" si="641"/>
        <v>plays</v>
      </c>
      <c r="S3741">
        <f t="shared" si="642"/>
        <v>13</v>
      </c>
      <c r="T3741">
        <f t="shared" si="643"/>
        <v>8</v>
      </c>
      <c r="U3741">
        <f t="shared" si="644"/>
        <v>5</v>
      </c>
      <c r="V3741" s="12">
        <f t="shared" si="645"/>
        <v>42548.449861111112</v>
      </c>
      <c r="W3741" s="12">
        <f t="shared" si="646"/>
        <v>42568.449861111112</v>
      </c>
      <c r="X3741" s="17" t="str">
        <f t="shared" si="647"/>
        <v>June</v>
      </c>
      <c r="Y3741" t="str">
        <f t="shared" si="648"/>
        <v>2016</v>
      </c>
    </row>
    <row r="3742" spans="1:25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638"/>
        <v>17.899999999999999</v>
      </c>
      <c r="P3742" s="8">
        <f t="shared" si="639"/>
        <v>25.571428571428573</v>
      </c>
      <c r="Q3742" t="str">
        <f t="shared" si="640"/>
        <v>theater</v>
      </c>
      <c r="R3742" t="str">
        <f t="shared" si="641"/>
        <v>plays</v>
      </c>
      <c r="S3742">
        <f t="shared" si="642"/>
        <v>13</v>
      </c>
      <c r="T3742">
        <f t="shared" si="643"/>
        <v>8</v>
      </c>
      <c r="U3742">
        <f t="shared" si="644"/>
        <v>5</v>
      </c>
      <c r="V3742" s="12">
        <f t="shared" si="645"/>
        <v>41833.089756944442</v>
      </c>
      <c r="W3742" s="12">
        <f t="shared" si="646"/>
        <v>41863.079143518517</v>
      </c>
      <c r="X3742" s="17" t="str">
        <f t="shared" si="647"/>
        <v>July</v>
      </c>
      <c r="Y3742" t="str">
        <f t="shared" si="648"/>
        <v>2014</v>
      </c>
    </row>
    <row r="3743" spans="1:25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638"/>
        <v>0</v>
      </c>
      <c r="P3743" s="8" t="e">
        <f t="shared" si="639"/>
        <v>#DIV/0!</v>
      </c>
      <c r="Q3743" t="str">
        <f t="shared" si="640"/>
        <v>theater</v>
      </c>
      <c r="R3743" t="str">
        <f t="shared" si="641"/>
        <v>plays</v>
      </c>
      <c r="S3743">
        <f t="shared" si="642"/>
        <v>13</v>
      </c>
      <c r="T3743">
        <f t="shared" si="643"/>
        <v>8</v>
      </c>
      <c r="U3743">
        <f t="shared" si="644"/>
        <v>5</v>
      </c>
      <c r="V3743" s="12">
        <f t="shared" si="645"/>
        <v>42325.920717592591</v>
      </c>
      <c r="W3743" s="12">
        <f t="shared" si="646"/>
        <v>42355.920717592591</v>
      </c>
      <c r="X3743" s="17" t="str">
        <f t="shared" si="647"/>
        <v>November</v>
      </c>
      <c r="Y3743" t="str">
        <f t="shared" si="648"/>
        <v>2015</v>
      </c>
    </row>
    <row r="3744" spans="1:25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638"/>
        <v>2</v>
      </c>
      <c r="P3744" s="8">
        <f t="shared" si="639"/>
        <v>25</v>
      </c>
      <c r="Q3744" t="str">
        <f t="shared" si="640"/>
        <v>theater</v>
      </c>
      <c r="R3744" t="str">
        <f t="shared" si="641"/>
        <v>plays</v>
      </c>
      <c r="S3744">
        <f t="shared" si="642"/>
        <v>13</v>
      </c>
      <c r="T3744">
        <f t="shared" si="643"/>
        <v>8</v>
      </c>
      <c r="U3744">
        <f t="shared" si="644"/>
        <v>5</v>
      </c>
      <c r="V3744" s="12">
        <f t="shared" si="645"/>
        <v>41858.214629629627</v>
      </c>
      <c r="W3744" s="12">
        <f t="shared" si="646"/>
        <v>41888.214629629627</v>
      </c>
      <c r="X3744" s="17" t="str">
        <f t="shared" si="647"/>
        <v>August</v>
      </c>
      <c r="Y3744" t="str">
        <f t="shared" si="648"/>
        <v>2014</v>
      </c>
    </row>
    <row r="3745" spans="1:25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638"/>
        <v>0</v>
      </c>
      <c r="P3745" s="8" t="e">
        <f t="shared" si="639"/>
        <v>#DIV/0!</v>
      </c>
      <c r="Q3745" t="str">
        <f t="shared" si="640"/>
        <v>theater</v>
      </c>
      <c r="R3745" t="str">
        <f t="shared" si="641"/>
        <v>plays</v>
      </c>
      <c r="S3745">
        <f t="shared" si="642"/>
        <v>13</v>
      </c>
      <c r="T3745">
        <f t="shared" si="643"/>
        <v>8</v>
      </c>
      <c r="U3745">
        <f t="shared" si="644"/>
        <v>5</v>
      </c>
      <c r="V3745" s="12">
        <f t="shared" si="645"/>
        <v>41793.710231481484</v>
      </c>
      <c r="W3745" s="12">
        <f t="shared" si="646"/>
        <v>41823.710231481484</v>
      </c>
      <c r="X3745" s="17" t="str">
        <f t="shared" si="647"/>
        <v>June</v>
      </c>
      <c r="Y3745" t="str">
        <f t="shared" si="648"/>
        <v>2014</v>
      </c>
    </row>
    <row r="3746" spans="1:25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638"/>
        <v>0</v>
      </c>
      <c r="P3746" s="8" t="e">
        <f t="shared" si="639"/>
        <v>#DIV/0!</v>
      </c>
      <c r="Q3746" t="str">
        <f t="shared" si="640"/>
        <v>theater</v>
      </c>
      <c r="R3746" t="str">
        <f t="shared" si="641"/>
        <v>plays</v>
      </c>
      <c r="S3746">
        <f t="shared" si="642"/>
        <v>13</v>
      </c>
      <c r="T3746">
        <f t="shared" si="643"/>
        <v>8</v>
      </c>
      <c r="U3746">
        <f t="shared" si="644"/>
        <v>5</v>
      </c>
      <c r="V3746" s="12">
        <f t="shared" si="645"/>
        <v>41793.814259259263</v>
      </c>
      <c r="W3746" s="12">
        <f t="shared" si="646"/>
        <v>41825.165972222225</v>
      </c>
      <c r="X3746" s="17" t="str">
        <f t="shared" si="647"/>
        <v>June</v>
      </c>
      <c r="Y3746" t="str">
        <f t="shared" si="648"/>
        <v>2014</v>
      </c>
    </row>
    <row r="3747" spans="1:25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638"/>
        <v>10</v>
      </c>
      <c r="P3747" s="8">
        <f t="shared" si="639"/>
        <v>10</v>
      </c>
      <c r="Q3747" t="str">
        <f t="shared" si="640"/>
        <v>theater</v>
      </c>
      <c r="R3747" t="str">
        <f t="shared" si="641"/>
        <v>plays</v>
      </c>
      <c r="S3747">
        <f t="shared" si="642"/>
        <v>13</v>
      </c>
      <c r="T3747">
        <f t="shared" si="643"/>
        <v>8</v>
      </c>
      <c r="U3747">
        <f t="shared" si="644"/>
        <v>5</v>
      </c>
      <c r="V3747" s="12">
        <f t="shared" si="645"/>
        <v>41831.697939814818</v>
      </c>
      <c r="W3747" s="12">
        <f t="shared" si="646"/>
        <v>41861.697939814818</v>
      </c>
      <c r="X3747" s="17" t="str">
        <f t="shared" si="647"/>
        <v>July</v>
      </c>
      <c r="Y3747" t="str">
        <f t="shared" si="648"/>
        <v>2014</v>
      </c>
    </row>
    <row r="3748" spans="1:25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638"/>
        <v>2.3764705882352941</v>
      </c>
      <c r="P3748" s="8">
        <f t="shared" si="639"/>
        <v>202</v>
      </c>
      <c r="Q3748" t="str">
        <f t="shared" si="640"/>
        <v>theater</v>
      </c>
      <c r="R3748" t="str">
        <f t="shared" si="641"/>
        <v>plays</v>
      </c>
      <c r="S3748">
        <f t="shared" si="642"/>
        <v>13</v>
      </c>
      <c r="T3748">
        <f t="shared" si="643"/>
        <v>8</v>
      </c>
      <c r="U3748">
        <f t="shared" si="644"/>
        <v>5</v>
      </c>
      <c r="V3748" s="12">
        <f t="shared" si="645"/>
        <v>42621.389340277776</v>
      </c>
      <c r="W3748" s="12">
        <f t="shared" si="646"/>
        <v>42651.389340277776</v>
      </c>
      <c r="X3748" s="17" t="str">
        <f t="shared" si="647"/>
        <v>September</v>
      </c>
      <c r="Y3748" t="str">
        <f t="shared" si="648"/>
        <v>2016</v>
      </c>
    </row>
    <row r="3749" spans="1:25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638"/>
        <v>1</v>
      </c>
      <c r="P3749" s="8">
        <f t="shared" si="639"/>
        <v>25</v>
      </c>
      <c r="Q3749" t="str">
        <f t="shared" si="640"/>
        <v>theater</v>
      </c>
      <c r="R3749" t="str">
        <f t="shared" si="641"/>
        <v>plays</v>
      </c>
      <c r="S3749">
        <f t="shared" si="642"/>
        <v>13</v>
      </c>
      <c r="T3749">
        <f t="shared" si="643"/>
        <v>8</v>
      </c>
      <c r="U3749">
        <f t="shared" si="644"/>
        <v>5</v>
      </c>
      <c r="V3749" s="12">
        <f t="shared" si="645"/>
        <v>42164.299722222218</v>
      </c>
      <c r="W3749" s="12">
        <f t="shared" si="646"/>
        <v>42190.957638888889</v>
      </c>
      <c r="X3749" s="17" t="str">
        <f t="shared" si="647"/>
        <v>June</v>
      </c>
      <c r="Y3749" t="str">
        <f t="shared" si="648"/>
        <v>2015</v>
      </c>
    </row>
    <row r="3750" spans="1:25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638"/>
        <v>103.52</v>
      </c>
      <c r="P3750" s="8">
        <f t="shared" si="639"/>
        <v>99.538461538461533</v>
      </c>
      <c r="Q3750" t="str">
        <f t="shared" si="640"/>
        <v>theater</v>
      </c>
      <c r="R3750" t="str">
        <f t="shared" si="641"/>
        <v>musical</v>
      </c>
      <c r="S3750">
        <f t="shared" si="642"/>
        <v>15</v>
      </c>
      <c r="T3750">
        <f t="shared" si="643"/>
        <v>8</v>
      </c>
      <c r="U3750">
        <f t="shared" si="644"/>
        <v>7</v>
      </c>
      <c r="V3750" s="12">
        <f t="shared" si="645"/>
        <v>42395.706435185188</v>
      </c>
      <c r="W3750" s="12">
        <f t="shared" si="646"/>
        <v>42416.249305555553</v>
      </c>
      <c r="X3750" s="17" t="str">
        <f t="shared" si="647"/>
        <v>January</v>
      </c>
      <c r="Y3750" t="str">
        <f t="shared" si="648"/>
        <v>2016</v>
      </c>
    </row>
    <row r="3751" spans="1:25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638"/>
        <v>105</v>
      </c>
      <c r="P3751" s="8">
        <f t="shared" si="639"/>
        <v>75</v>
      </c>
      <c r="Q3751" t="str">
        <f t="shared" si="640"/>
        <v>theater</v>
      </c>
      <c r="R3751" t="str">
        <f t="shared" si="641"/>
        <v>musical</v>
      </c>
      <c r="S3751">
        <f t="shared" si="642"/>
        <v>15</v>
      </c>
      <c r="T3751">
        <f t="shared" si="643"/>
        <v>8</v>
      </c>
      <c r="U3751">
        <f t="shared" si="644"/>
        <v>7</v>
      </c>
      <c r="V3751" s="12">
        <f t="shared" si="645"/>
        <v>42458.127175925925</v>
      </c>
      <c r="W3751" s="12">
        <f t="shared" si="646"/>
        <v>42489.165972222225</v>
      </c>
      <c r="X3751" s="17" t="str">
        <f t="shared" si="647"/>
        <v>March</v>
      </c>
      <c r="Y3751" t="str">
        <f t="shared" si="648"/>
        <v>2016</v>
      </c>
    </row>
    <row r="3752" spans="1:25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638"/>
        <v>100.44999999999999</v>
      </c>
      <c r="P3752" s="8">
        <f t="shared" si="639"/>
        <v>215.25</v>
      </c>
      <c r="Q3752" t="str">
        <f t="shared" si="640"/>
        <v>theater</v>
      </c>
      <c r="R3752" t="str">
        <f t="shared" si="641"/>
        <v>musical</v>
      </c>
      <c r="S3752">
        <f t="shared" si="642"/>
        <v>15</v>
      </c>
      <c r="T3752">
        <f t="shared" si="643"/>
        <v>8</v>
      </c>
      <c r="U3752">
        <f t="shared" si="644"/>
        <v>7</v>
      </c>
      <c r="V3752" s="12">
        <f t="shared" si="645"/>
        <v>42016.981574074074</v>
      </c>
      <c r="W3752" s="12">
        <f t="shared" si="646"/>
        <v>42045.332638888889</v>
      </c>
      <c r="X3752" s="17" t="str">
        <f t="shared" si="647"/>
        <v>January</v>
      </c>
      <c r="Y3752" t="str">
        <f t="shared" si="648"/>
        <v>2015</v>
      </c>
    </row>
    <row r="3753" spans="1:25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638"/>
        <v>132.6</v>
      </c>
      <c r="P3753" s="8">
        <f t="shared" si="639"/>
        <v>120.54545454545455</v>
      </c>
      <c r="Q3753" t="str">
        <f t="shared" si="640"/>
        <v>theater</v>
      </c>
      <c r="R3753" t="str">
        <f t="shared" si="641"/>
        <v>musical</v>
      </c>
      <c r="S3753">
        <f t="shared" si="642"/>
        <v>15</v>
      </c>
      <c r="T3753">
        <f t="shared" si="643"/>
        <v>8</v>
      </c>
      <c r="U3753">
        <f t="shared" si="644"/>
        <v>7</v>
      </c>
      <c r="V3753" s="12">
        <f t="shared" si="645"/>
        <v>42403.035567129627</v>
      </c>
      <c r="W3753" s="12">
        <f t="shared" si="646"/>
        <v>42462.993900462956</v>
      </c>
      <c r="X3753" s="17" t="str">
        <f t="shared" si="647"/>
        <v>February</v>
      </c>
      <c r="Y3753" t="str">
        <f t="shared" si="648"/>
        <v>2016</v>
      </c>
    </row>
    <row r="3754" spans="1:25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638"/>
        <v>112.99999999999999</v>
      </c>
      <c r="P3754" s="8">
        <f t="shared" si="639"/>
        <v>37.666666666666664</v>
      </c>
      <c r="Q3754" t="str">
        <f t="shared" si="640"/>
        <v>theater</v>
      </c>
      <c r="R3754" t="str">
        <f t="shared" si="641"/>
        <v>musical</v>
      </c>
      <c r="S3754">
        <f t="shared" si="642"/>
        <v>15</v>
      </c>
      <c r="T3754">
        <f t="shared" si="643"/>
        <v>8</v>
      </c>
      <c r="U3754">
        <f t="shared" si="644"/>
        <v>7</v>
      </c>
      <c r="V3754" s="12">
        <f t="shared" si="645"/>
        <v>42619.802488425921</v>
      </c>
      <c r="W3754" s="12">
        <f t="shared" si="646"/>
        <v>42659.875</v>
      </c>
      <c r="X3754" s="17" t="str">
        <f t="shared" si="647"/>
        <v>September</v>
      </c>
      <c r="Y3754" t="str">
        <f t="shared" si="648"/>
        <v>2016</v>
      </c>
    </row>
    <row r="3755" spans="1:25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638"/>
        <v>103.34</v>
      </c>
      <c r="P3755" s="8">
        <f t="shared" si="639"/>
        <v>172.23333333333332</v>
      </c>
      <c r="Q3755" t="str">
        <f t="shared" si="640"/>
        <v>theater</v>
      </c>
      <c r="R3755" t="str">
        <f t="shared" si="641"/>
        <v>musical</v>
      </c>
      <c r="S3755">
        <f t="shared" si="642"/>
        <v>15</v>
      </c>
      <c r="T3755">
        <f t="shared" si="643"/>
        <v>8</v>
      </c>
      <c r="U3755">
        <f t="shared" si="644"/>
        <v>7</v>
      </c>
      <c r="V3755" s="12">
        <f t="shared" si="645"/>
        <v>42128.824074074073</v>
      </c>
      <c r="W3755" s="12">
        <f t="shared" si="646"/>
        <v>42158</v>
      </c>
      <c r="X3755" s="17" t="str">
        <f t="shared" si="647"/>
        <v>May</v>
      </c>
      <c r="Y3755" t="str">
        <f t="shared" si="648"/>
        <v>2015</v>
      </c>
    </row>
    <row r="3756" spans="1:25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638"/>
        <v>120</v>
      </c>
      <c r="P3756" s="8">
        <f t="shared" si="639"/>
        <v>111.11111111111111</v>
      </c>
      <c r="Q3756" t="str">
        <f t="shared" si="640"/>
        <v>theater</v>
      </c>
      <c r="R3756" t="str">
        <f t="shared" si="641"/>
        <v>musical</v>
      </c>
      <c r="S3756">
        <f t="shared" si="642"/>
        <v>15</v>
      </c>
      <c r="T3756">
        <f t="shared" si="643"/>
        <v>8</v>
      </c>
      <c r="U3756">
        <f t="shared" si="644"/>
        <v>7</v>
      </c>
      <c r="V3756" s="12">
        <f t="shared" si="645"/>
        <v>41808.881215277775</v>
      </c>
      <c r="W3756" s="12">
        <f t="shared" si="646"/>
        <v>41846.207638888889</v>
      </c>
      <c r="X3756" s="17" t="str">
        <f t="shared" si="647"/>
        <v>June</v>
      </c>
      <c r="Y3756" t="str">
        <f t="shared" si="648"/>
        <v>2014</v>
      </c>
    </row>
    <row r="3757" spans="1:25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638"/>
        <v>129.63636363636363</v>
      </c>
      <c r="P3757" s="8">
        <f t="shared" si="639"/>
        <v>25.464285714285715</v>
      </c>
      <c r="Q3757" t="str">
        <f t="shared" si="640"/>
        <v>theater</v>
      </c>
      <c r="R3757" t="str">
        <f t="shared" si="641"/>
        <v>musical</v>
      </c>
      <c r="S3757">
        <f t="shared" si="642"/>
        <v>15</v>
      </c>
      <c r="T3757">
        <f t="shared" si="643"/>
        <v>8</v>
      </c>
      <c r="U3757">
        <f t="shared" si="644"/>
        <v>7</v>
      </c>
      <c r="V3757" s="12">
        <f t="shared" si="645"/>
        <v>42445.866979166662</v>
      </c>
      <c r="W3757" s="12">
        <f t="shared" si="646"/>
        <v>42475.866979166662</v>
      </c>
      <c r="X3757" s="17" t="str">
        <f t="shared" si="647"/>
        <v>March</v>
      </c>
      <c r="Y3757" t="str">
        <f t="shared" si="648"/>
        <v>2016</v>
      </c>
    </row>
    <row r="3758" spans="1:25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638"/>
        <v>101.11111111111111</v>
      </c>
      <c r="P3758" s="8">
        <f t="shared" si="639"/>
        <v>267.64705882352939</v>
      </c>
      <c r="Q3758" t="str">
        <f t="shared" si="640"/>
        <v>theater</v>
      </c>
      <c r="R3758" t="str">
        <f t="shared" si="641"/>
        <v>musical</v>
      </c>
      <c r="S3758">
        <f t="shared" si="642"/>
        <v>15</v>
      </c>
      <c r="T3758">
        <f t="shared" si="643"/>
        <v>8</v>
      </c>
      <c r="U3758">
        <f t="shared" si="644"/>
        <v>7</v>
      </c>
      <c r="V3758" s="12">
        <f t="shared" si="645"/>
        <v>41771.814791666664</v>
      </c>
      <c r="W3758" s="12">
        <f t="shared" si="646"/>
        <v>41801.814791666664</v>
      </c>
      <c r="X3758" s="17" t="str">
        <f t="shared" si="647"/>
        <v>May</v>
      </c>
      <c r="Y3758" t="str">
        <f t="shared" si="648"/>
        <v>2014</v>
      </c>
    </row>
    <row r="3759" spans="1:25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638"/>
        <v>108.51428571428572</v>
      </c>
      <c r="P3759" s="8">
        <f t="shared" si="639"/>
        <v>75.959999999999994</v>
      </c>
      <c r="Q3759" t="str">
        <f t="shared" si="640"/>
        <v>theater</v>
      </c>
      <c r="R3759" t="str">
        <f t="shared" si="641"/>
        <v>musical</v>
      </c>
      <c r="S3759">
        <f t="shared" si="642"/>
        <v>15</v>
      </c>
      <c r="T3759">
        <f t="shared" si="643"/>
        <v>8</v>
      </c>
      <c r="U3759">
        <f t="shared" si="644"/>
        <v>7</v>
      </c>
      <c r="V3759" s="12">
        <f t="shared" si="645"/>
        <v>41954.850868055553</v>
      </c>
      <c r="W3759" s="12">
        <f t="shared" si="646"/>
        <v>41974.850868055553</v>
      </c>
      <c r="X3759" s="17" t="str">
        <f t="shared" si="647"/>
        <v>November</v>
      </c>
      <c r="Y3759" t="str">
        <f t="shared" si="648"/>
        <v>2014</v>
      </c>
    </row>
    <row r="3760" spans="1:25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638"/>
        <v>102.33333333333334</v>
      </c>
      <c r="P3760" s="8">
        <f t="shared" si="639"/>
        <v>59.03846153846154</v>
      </c>
      <c r="Q3760" t="str">
        <f t="shared" si="640"/>
        <v>theater</v>
      </c>
      <c r="R3760" t="str">
        <f t="shared" si="641"/>
        <v>musical</v>
      </c>
      <c r="S3760">
        <f t="shared" si="642"/>
        <v>15</v>
      </c>
      <c r="T3760">
        <f t="shared" si="643"/>
        <v>8</v>
      </c>
      <c r="U3760">
        <f t="shared" si="644"/>
        <v>7</v>
      </c>
      <c r="V3760" s="12">
        <f t="shared" si="645"/>
        <v>41747.471504629626</v>
      </c>
      <c r="W3760" s="12">
        <f t="shared" si="646"/>
        <v>41778.208333333336</v>
      </c>
      <c r="X3760" s="17" t="str">
        <f t="shared" si="647"/>
        <v>April</v>
      </c>
      <c r="Y3760" t="str">
        <f t="shared" si="648"/>
        <v>2014</v>
      </c>
    </row>
    <row r="3761" spans="1:25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638"/>
        <v>110.24425000000002</v>
      </c>
      <c r="P3761" s="8">
        <f t="shared" si="639"/>
        <v>50.111022727272733</v>
      </c>
      <c r="Q3761" t="str">
        <f t="shared" si="640"/>
        <v>theater</v>
      </c>
      <c r="R3761" t="str">
        <f t="shared" si="641"/>
        <v>musical</v>
      </c>
      <c r="S3761">
        <f t="shared" si="642"/>
        <v>15</v>
      </c>
      <c r="T3761">
        <f t="shared" si="643"/>
        <v>8</v>
      </c>
      <c r="U3761">
        <f t="shared" si="644"/>
        <v>7</v>
      </c>
      <c r="V3761" s="12">
        <f t="shared" si="645"/>
        <v>42182.108252314814</v>
      </c>
      <c r="W3761" s="12">
        <f t="shared" si="646"/>
        <v>42242.108252314814</v>
      </c>
      <c r="X3761" s="17" t="str">
        <f t="shared" si="647"/>
        <v>June</v>
      </c>
      <c r="Y3761" t="str">
        <f t="shared" si="648"/>
        <v>2015</v>
      </c>
    </row>
    <row r="3762" spans="1:25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638"/>
        <v>101.0154</v>
      </c>
      <c r="P3762" s="8">
        <f t="shared" si="639"/>
        <v>55.502967032967035</v>
      </c>
      <c r="Q3762" t="str">
        <f t="shared" si="640"/>
        <v>theater</v>
      </c>
      <c r="R3762" t="str">
        <f t="shared" si="641"/>
        <v>musical</v>
      </c>
      <c r="S3762">
        <f t="shared" si="642"/>
        <v>15</v>
      </c>
      <c r="T3762">
        <f t="shared" si="643"/>
        <v>8</v>
      </c>
      <c r="U3762">
        <f t="shared" si="644"/>
        <v>7</v>
      </c>
      <c r="V3762" s="12">
        <f t="shared" si="645"/>
        <v>41739.525300925925</v>
      </c>
      <c r="W3762" s="12">
        <f t="shared" si="646"/>
        <v>41764.525300925925</v>
      </c>
      <c r="X3762" s="17" t="str">
        <f t="shared" si="647"/>
        <v>April</v>
      </c>
      <c r="Y3762" t="str">
        <f t="shared" si="648"/>
        <v>2014</v>
      </c>
    </row>
    <row r="3763" spans="1:25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638"/>
        <v>100</v>
      </c>
      <c r="P3763" s="8">
        <f t="shared" si="639"/>
        <v>166.66666666666666</v>
      </c>
      <c r="Q3763" t="str">
        <f t="shared" si="640"/>
        <v>theater</v>
      </c>
      <c r="R3763" t="str">
        <f t="shared" si="641"/>
        <v>musical</v>
      </c>
      <c r="S3763">
        <f t="shared" si="642"/>
        <v>15</v>
      </c>
      <c r="T3763">
        <f t="shared" si="643"/>
        <v>8</v>
      </c>
      <c r="U3763">
        <f t="shared" si="644"/>
        <v>7</v>
      </c>
      <c r="V3763" s="12">
        <f t="shared" si="645"/>
        <v>42173.466863425929</v>
      </c>
      <c r="W3763" s="12">
        <f t="shared" si="646"/>
        <v>42226.958333333328</v>
      </c>
      <c r="X3763" s="17" t="str">
        <f t="shared" si="647"/>
        <v>June</v>
      </c>
      <c r="Y3763" t="str">
        <f t="shared" si="648"/>
        <v>2015</v>
      </c>
    </row>
    <row r="3764" spans="1:25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638"/>
        <v>106.24</v>
      </c>
      <c r="P3764" s="8">
        <f t="shared" si="639"/>
        <v>47.428571428571431</v>
      </c>
      <c r="Q3764" t="str">
        <f t="shared" si="640"/>
        <v>theater</v>
      </c>
      <c r="R3764" t="str">
        <f t="shared" si="641"/>
        <v>musical</v>
      </c>
      <c r="S3764">
        <f t="shared" si="642"/>
        <v>15</v>
      </c>
      <c r="T3764">
        <f t="shared" si="643"/>
        <v>8</v>
      </c>
      <c r="U3764">
        <f t="shared" si="644"/>
        <v>7</v>
      </c>
      <c r="V3764" s="12">
        <f t="shared" si="645"/>
        <v>42193.813530092593</v>
      </c>
      <c r="W3764" s="12">
        <f t="shared" si="646"/>
        <v>42218.813530092593</v>
      </c>
      <c r="X3764" s="17" t="str">
        <f t="shared" si="647"/>
        <v>July</v>
      </c>
      <c r="Y3764" t="str">
        <f t="shared" si="648"/>
        <v>2015</v>
      </c>
    </row>
    <row r="3765" spans="1:25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638"/>
        <v>100</v>
      </c>
      <c r="P3765" s="8">
        <f t="shared" si="639"/>
        <v>64.935064935064929</v>
      </c>
      <c r="Q3765" t="str">
        <f t="shared" si="640"/>
        <v>theater</v>
      </c>
      <c r="R3765" t="str">
        <f t="shared" si="641"/>
        <v>musical</v>
      </c>
      <c r="S3765">
        <f t="shared" si="642"/>
        <v>15</v>
      </c>
      <c r="T3765">
        <f t="shared" si="643"/>
        <v>8</v>
      </c>
      <c r="U3765">
        <f t="shared" si="644"/>
        <v>7</v>
      </c>
      <c r="V3765" s="12">
        <f t="shared" si="645"/>
        <v>42065.750300925924</v>
      </c>
      <c r="W3765" s="12">
        <f t="shared" si="646"/>
        <v>42095.708634259259</v>
      </c>
      <c r="X3765" s="17" t="str">
        <f t="shared" si="647"/>
        <v>March</v>
      </c>
      <c r="Y3765" t="str">
        <f t="shared" si="648"/>
        <v>2015</v>
      </c>
    </row>
    <row r="3766" spans="1:25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638"/>
        <v>100</v>
      </c>
      <c r="P3766" s="8">
        <f t="shared" si="639"/>
        <v>55.555555555555557</v>
      </c>
      <c r="Q3766" t="str">
        <f t="shared" si="640"/>
        <v>theater</v>
      </c>
      <c r="R3766" t="str">
        <f t="shared" si="641"/>
        <v>musical</v>
      </c>
      <c r="S3766">
        <f t="shared" si="642"/>
        <v>15</v>
      </c>
      <c r="T3766">
        <f t="shared" si="643"/>
        <v>8</v>
      </c>
      <c r="U3766">
        <f t="shared" si="644"/>
        <v>7</v>
      </c>
      <c r="V3766" s="12">
        <f t="shared" si="645"/>
        <v>42499.842962962968</v>
      </c>
      <c r="W3766" s="12">
        <f t="shared" si="646"/>
        <v>42519.024999999994</v>
      </c>
      <c r="X3766" s="17" t="str">
        <f t="shared" si="647"/>
        <v>May</v>
      </c>
      <c r="Y3766" t="str">
        <f t="shared" si="648"/>
        <v>2016</v>
      </c>
    </row>
    <row r="3767" spans="1:25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638"/>
        <v>113.45714285714286</v>
      </c>
      <c r="P3767" s="8">
        <f t="shared" si="639"/>
        <v>74.224299065420567</v>
      </c>
      <c r="Q3767" t="str">
        <f t="shared" si="640"/>
        <v>theater</v>
      </c>
      <c r="R3767" t="str">
        <f t="shared" si="641"/>
        <v>musical</v>
      </c>
      <c r="S3767">
        <f t="shared" si="642"/>
        <v>15</v>
      </c>
      <c r="T3767">
        <f t="shared" si="643"/>
        <v>8</v>
      </c>
      <c r="U3767">
        <f t="shared" si="644"/>
        <v>7</v>
      </c>
      <c r="V3767" s="12">
        <f t="shared" si="645"/>
        <v>41820.776412037041</v>
      </c>
      <c r="W3767" s="12">
        <f t="shared" si="646"/>
        <v>41850.776412037041</v>
      </c>
      <c r="X3767" s="17" t="str">
        <f t="shared" si="647"/>
        <v>June</v>
      </c>
      <c r="Y3767" t="str">
        <f t="shared" si="648"/>
        <v>2014</v>
      </c>
    </row>
    <row r="3768" spans="1:25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638"/>
        <v>102.65010000000001</v>
      </c>
      <c r="P3768" s="8">
        <f t="shared" si="639"/>
        <v>106.9271875</v>
      </c>
      <c r="Q3768" t="str">
        <f t="shared" si="640"/>
        <v>theater</v>
      </c>
      <c r="R3768" t="str">
        <f t="shared" si="641"/>
        <v>musical</v>
      </c>
      <c r="S3768">
        <f t="shared" si="642"/>
        <v>15</v>
      </c>
      <c r="T3768">
        <f t="shared" si="643"/>
        <v>8</v>
      </c>
      <c r="U3768">
        <f t="shared" si="644"/>
        <v>7</v>
      </c>
      <c r="V3768" s="12">
        <f t="shared" si="645"/>
        <v>41788.167187500003</v>
      </c>
      <c r="W3768" s="12">
        <f t="shared" si="646"/>
        <v>41823.167187500003</v>
      </c>
      <c r="X3768" s="17" t="str">
        <f t="shared" si="647"/>
        <v>May</v>
      </c>
      <c r="Y3768" t="str">
        <f t="shared" si="648"/>
        <v>2014</v>
      </c>
    </row>
    <row r="3769" spans="1:25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638"/>
        <v>116.75</v>
      </c>
      <c r="P3769" s="8">
        <f t="shared" si="639"/>
        <v>41.696428571428569</v>
      </c>
      <c r="Q3769" t="str">
        <f t="shared" si="640"/>
        <v>theater</v>
      </c>
      <c r="R3769" t="str">
        <f t="shared" si="641"/>
        <v>musical</v>
      </c>
      <c r="S3769">
        <f t="shared" si="642"/>
        <v>15</v>
      </c>
      <c r="T3769">
        <f t="shared" si="643"/>
        <v>8</v>
      </c>
      <c r="U3769">
        <f t="shared" si="644"/>
        <v>7</v>
      </c>
      <c r="V3769" s="12">
        <f t="shared" si="645"/>
        <v>42050.019641203704</v>
      </c>
      <c r="W3769" s="12">
        <f t="shared" si="646"/>
        <v>42064.207638888889</v>
      </c>
      <c r="X3769" s="17" t="str">
        <f t="shared" si="647"/>
        <v>February</v>
      </c>
      <c r="Y3769" t="str">
        <f t="shared" si="648"/>
        <v>2015</v>
      </c>
    </row>
    <row r="3770" spans="1:25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638"/>
        <v>107.65274999999998</v>
      </c>
      <c r="P3770" s="8">
        <f t="shared" si="639"/>
        <v>74.243275862068955</v>
      </c>
      <c r="Q3770" t="str">
        <f t="shared" si="640"/>
        <v>theater</v>
      </c>
      <c r="R3770" t="str">
        <f t="shared" si="641"/>
        <v>musical</v>
      </c>
      <c r="S3770">
        <f t="shared" si="642"/>
        <v>15</v>
      </c>
      <c r="T3770">
        <f t="shared" si="643"/>
        <v>8</v>
      </c>
      <c r="U3770">
        <f t="shared" si="644"/>
        <v>7</v>
      </c>
      <c r="V3770" s="12">
        <f t="shared" si="645"/>
        <v>41772.727893518517</v>
      </c>
      <c r="W3770" s="12">
        <f t="shared" si="646"/>
        <v>41802.727893518517</v>
      </c>
      <c r="X3770" s="17" t="str">
        <f t="shared" si="647"/>
        <v>May</v>
      </c>
      <c r="Y3770" t="str">
        <f t="shared" si="648"/>
        <v>2014</v>
      </c>
    </row>
    <row r="3771" spans="1:25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638"/>
        <v>100</v>
      </c>
      <c r="P3771" s="8">
        <f t="shared" si="639"/>
        <v>73.333333333333329</v>
      </c>
      <c r="Q3771" t="str">
        <f t="shared" si="640"/>
        <v>theater</v>
      </c>
      <c r="R3771" t="str">
        <f t="shared" si="641"/>
        <v>musical</v>
      </c>
      <c r="S3771">
        <f t="shared" si="642"/>
        <v>15</v>
      </c>
      <c r="T3771">
        <f t="shared" si="643"/>
        <v>8</v>
      </c>
      <c r="U3771">
        <f t="shared" si="644"/>
        <v>7</v>
      </c>
      <c r="V3771" s="12">
        <f t="shared" si="645"/>
        <v>42445.598136574074</v>
      </c>
      <c r="W3771" s="12">
        <f t="shared" si="646"/>
        <v>42475.598136574074</v>
      </c>
      <c r="X3771" s="17" t="str">
        <f t="shared" si="647"/>
        <v>March</v>
      </c>
      <c r="Y3771" t="str">
        <f t="shared" si="648"/>
        <v>2016</v>
      </c>
    </row>
    <row r="3772" spans="1:25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638"/>
        <v>100</v>
      </c>
      <c r="P3772" s="8">
        <f t="shared" si="639"/>
        <v>100</v>
      </c>
      <c r="Q3772" t="str">
        <f t="shared" si="640"/>
        <v>theater</v>
      </c>
      <c r="R3772" t="str">
        <f t="shared" si="641"/>
        <v>musical</v>
      </c>
      <c r="S3772">
        <f t="shared" si="642"/>
        <v>15</v>
      </c>
      <c r="T3772">
        <f t="shared" si="643"/>
        <v>8</v>
      </c>
      <c r="U3772">
        <f t="shared" si="644"/>
        <v>7</v>
      </c>
      <c r="V3772" s="12">
        <f t="shared" si="645"/>
        <v>42138.930671296301</v>
      </c>
      <c r="W3772" s="12">
        <f t="shared" si="646"/>
        <v>42168.930671296301</v>
      </c>
      <c r="X3772" s="17" t="str">
        <f t="shared" si="647"/>
        <v>May</v>
      </c>
      <c r="Y3772" t="str">
        <f t="shared" si="648"/>
        <v>2015</v>
      </c>
    </row>
    <row r="3773" spans="1:25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638"/>
        <v>146</v>
      </c>
      <c r="P3773" s="8">
        <f t="shared" si="639"/>
        <v>38.421052631578945</v>
      </c>
      <c r="Q3773" t="str">
        <f t="shared" si="640"/>
        <v>theater</v>
      </c>
      <c r="R3773" t="str">
        <f t="shared" si="641"/>
        <v>musical</v>
      </c>
      <c r="S3773">
        <f t="shared" si="642"/>
        <v>15</v>
      </c>
      <c r="T3773">
        <f t="shared" si="643"/>
        <v>8</v>
      </c>
      <c r="U3773">
        <f t="shared" si="644"/>
        <v>7</v>
      </c>
      <c r="V3773" s="12">
        <f t="shared" si="645"/>
        <v>42493.857083333336</v>
      </c>
      <c r="W3773" s="12">
        <f t="shared" si="646"/>
        <v>42508</v>
      </c>
      <c r="X3773" s="17" t="str">
        <f t="shared" si="647"/>
        <v>May</v>
      </c>
      <c r="Y3773" t="str">
        <f t="shared" si="648"/>
        <v>2016</v>
      </c>
    </row>
    <row r="3774" spans="1:25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638"/>
        <v>110.2</v>
      </c>
      <c r="P3774" s="8">
        <f t="shared" si="639"/>
        <v>166.96969696969697</v>
      </c>
      <c r="Q3774" t="str">
        <f t="shared" si="640"/>
        <v>theater</v>
      </c>
      <c r="R3774" t="str">
        <f t="shared" si="641"/>
        <v>musical</v>
      </c>
      <c r="S3774">
        <f t="shared" si="642"/>
        <v>15</v>
      </c>
      <c r="T3774">
        <f t="shared" si="643"/>
        <v>8</v>
      </c>
      <c r="U3774">
        <f t="shared" si="644"/>
        <v>7</v>
      </c>
      <c r="V3774" s="12">
        <f t="shared" si="645"/>
        <v>42682.616967592592</v>
      </c>
      <c r="W3774" s="12">
        <f t="shared" si="646"/>
        <v>42703.25</v>
      </c>
      <c r="X3774" s="17" t="str">
        <f t="shared" si="647"/>
        <v>November</v>
      </c>
      <c r="Y3774" t="str">
        <f t="shared" si="648"/>
        <v>2016</v>
      </c>
    </row>
    <row r="3775" spans="1:25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638"/>
        <v>108.2</v>
      </c>
      <c r="P3775" s="8">
        <f t="shared" si="639"/>
        <v>94.912280701754383</v>
      </c>
      <c r="Q3775" t="str">
        <f t="shared" si="640"/>
        <v>theater</v>
      </c>
      <c r="R3775" t="str">
        <f t="shared" si="641"/>
        <v>musical</v>
      </c>
      <c r="S3775">
        <f t="shared" si="642"/>
        <v>15</v>
      </c>
      <c r="T3775">
        <f t="shared" si="643"/>
        <v>8</v>
      </c>
      <c r="U3775">
        <f t="shared" si="644"/>
        <v>7</v>
      </c>
      <c r="V3775" s="12">
        <f t="shared" si="645"/>
        <v>42656.005173611105</v>
      </c>
      <c r="W3775" s="12">
        <f t="shared" si="646"/>
        <v>42689.088888888888</v>
      </c>
      <c r="X3775" s="17" t="str">
        <f t="shared" si="647"/>
        <v>October</v>
      </c>
      <c r="Y3775" t="str">
        <f t="shared" si="648"/>
        <v>2016</v>
      </c>
    </row>
    <row r="3776" spans="1:25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638"/>
        <v>100</v>
      </c>
      <c r="P3776" s="8">
        <f t="shared" si="639"/>
        <v>100</v>
      </c>
      <c r="Q3776" t="str">
        <f t="shared" si="640"/>
        <v>theater</v>
      </c>
      <c r="R3776" t="str">
        <f t="shared" si="641"/>
        <v>musical</v>
      </c>
      <c r="S3776">
        <f t="shared" si="642"/>
        <v>15</v>
      </c>
      <c r="T3776">
        <f t="shared" si="643"/>
        <v>8</v>
      </c>
      <c r="U3776">
        <f t="shared" si="644"/>
        <v>7</v>
      </c>
      <c r="V3776" s="12">
        <f t="shared" si="645"/>
        <v>42087.792303240742</v>
      </c>
      <c r="W3776" s="12">
        <f t="shared" si="646"/>
        <v>42103.792303240742</v>
      </c>
      <c r="X3776" s="17" t="str">
        <f t="shared" si="647"/>
        <v>March</v>
      </c>
      <c r="Y3776" t="str">
        <f t="shared" si="648"/>
        <v>2015</v>
      </c>
    </row>
    <row r="3777" spans="1:25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638"/>
        <v>100.25</v>
      </c>
      <c r="P3777" s="8">
        <f t="shared" si="639"/>
        <v>143.21428571428572</v>
      </c>
      <c r="Q3777" t="str">
        <f t="shared" si="640"/>
        <v>theater</v>
      </c>
      <c r="R3777" t="str">
        <f t="shared" si="641"/>
        <v>musical</v>
      </c>
      <c r="S3777">
        <f t="shared" si="642"/>
        <v>15</v>
      </c>
      <c r="T3777">
        <f t="shared" si="643"/>
        <v>8</v>
      </c>
      <c r="U3777">
        <f t="shared" si="644"/>
        <v>7</v>
      </c>
      <c r="V3777" s="12">
        <f t="shared" si="645"/>
        <v>42075.942627314813</v>
      </c>
      <c r="W3777" s="12">
        <f t="shared" si="646"/>
        <v>42103.166666666672</v>
      </c>
      <c r="X3777" s="17" t="str">
        <f t="shared" si="647"/>
        <v>March</v>
      </c>
      <c r="Y3777" t="str">
        <f t="shared" si="648"/>
        <v>2015</v>
      </c>
    </row>
    <row r="3778" spans="1:25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649">E3778/D3778*100</f>
        <v>106.71250000000001</v>
      </c>
      <c r="P3778" s="8">
        <f t="shared" ref="P3778:P3841" si="650">E3778/L3778</f>
        <v>90.819148936170208</v>
      </c>
      <c r="Q3778" t="str">
        <f t="shared" ref="Q3778:Q3841" si="651">LEFT(N3778,T3778-1)</f>
        <v>theater</v>
      </c>
      <c r="R3778" t="str">
        <f t="shared" ref="R3778:R3841" si="652">RIGHT(N3778,U3778)</f>
        <v>musical</v>
      </c>
      <c r="S3778">
        <f t="shared" ref="S3778:S3841" si="653">LEN(N3778)</f>
        <v>15</v>
      </c>
      <c r="T3778">
        <f t="shared" ref="T3778:T3841" si="654">FIND("/",N3778)</f>
        <v>8</v>
      </c>
      <c r="U3778">
        <f t="shared" ref="U3778:U3841" si="655">S3778-T3778</f>
        <v>7</v>
      </c>
      <c r="V3778" s="12">
        <f t="shared" ref="V3778:V3841" si="656">(((J3778/60)/60)/24)+DATE(1970,1,1)</f>
        <v>41814.367800925924</v>
      </c>
      <c r="W3778" s="12">
        <f t="shared" ref="W3778:W3841" si="657">(((I3778/60)/60)/24)+DATE(1970,1,1)</f>
        <v>41852.041666666664</v>
      </c>
      <c r="X3778" s="17" t="str">
        <f t="shared" ref="X3778:X3841" si="658">TEXT(V3778,"mmmm")</f>
        <v>June</v>
      </c>
      <c r="Y3778" t="str">
        <f t="shared" ref="Y3778:Y3841" si="659">TEXT(V3778,"yyyy")</f>
        <v>2014</v>
      </c>
    </row>
    <row r="3779" spans="1:25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649"/>
        <v>143.19999999999999</v>
      </c>
      <c r="P3779" s="8">
        <f t="shared" si="650"/>
        <v>48.542372881355931</v>
      </c>
      <c r="Q3779" t="str">
        <f t="shared" si="651"/>
        <v>theater</v>
      </c>
      <c r="R3779" t="str">
        <f t="shared" si="652"/>
        <v>musical</v>
      </c>
      <c r="S3779">
        <f t="shared" si="653"/>
        <v>15</v>
      </c>
      <c r="T3779">
        <f t="shared" si="654"/>
        <v>8</v>
      </c>
      <c r="U3779">
        <f t="shared" si="655"/>
        <v>7</v>
      </c>
      <c r="V3779" s="12">
        <f t="shared" si="656"/>
        <v>41887.111354166671</v>
      </c>
      <c r="W3779" s="12">
        <f t="shared" si="657"/>
        <v>41909.166666666664</v>
      </c>
      <c r="X3779" s="17" t="str">
        <f t="shared" si="658"/>
        <v>September</v>
      </c>
      <c r="Y3779" t="str">
        <f t="shared" si="659"/>
        <v>2014</v>
      </c>
    </row>
    <row r="3780" spans="1:25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649"/>
        <v>105.04166666666667</v>
      </c>
      <c r="P3780" s="8">
        <f t="shared" si="650"/>
        <v>70.027777777777771</v>
      </c>
      <c r="Q3780" t="str">
        <f t="shared" si="651"/>
        <v>theater</v>
      </c>
      <c r="R3780" t="str">
        <f t="shared" si="652"/>
        <v>musical</v>
      </c>
      <c r="S3780">
        <f t="shared" si="653"/>
        <v>15</v>
      </c>
      <c r="T3780">
        <f t="shared" si="654"/>
        <v>8</v>
      </c>
      <c r="U3780">
        <f t="shared" si="655"/>
        <v>7</v>
      </c>
      <c r="V3780" s="12">
        <f t="shared" si="656"/>
        <v>41989.819212962961</v>
      </c>
      <c r="W3780" s="12">
        <f t="shared" si="657"/>
        <v>42049.819212962961</v>
      </c>
      <c r="X3780" s="17" t="str">
        <f t="shared" si="658"/>
        <v>December</v>
      </c>
      <c r="Y3780" t="str">
        <f t="shared" si="659"/>
        <v>2014</v>
      </c>
    </row>
    <row r="3781" spans="1:25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649"/>
        <v>103.98</v>
      </c>
      <c r="P3781" s="8">
        <f t="shared" si="650"/>
        <v>135.62608695652173</v>
      </c>
      <c r="Q3781" t="str">
        <f t="shared" si="651"/>
        <v>theater</v>
      </c>
      <c r="R3781" t="str">
        <f t="shared" si="652"/>
        <v>musical</v>
      </c>
      <c r="S3781">
        <f t="shared" si="653"/>
        <v>15</v>
      </c>
      <c r="T3781">
        <f t="shared" si="654"/>
        <v>8</v>
      </c>
      <c r="U3781">
        <f t="shared" si="655"/>
        <v>7</v>
      </c>
      <c r="V3781" s="12">
        <f t="shared" si="656"/>
        <v>42425.735416666663</v>
      </c>
      <c r="W3781" s="12">
        <f t="shared" si="657"/>
        <v>42455.693750000006</v>
      </c>
      <c r="X3781" s="17" t="str">
        <f t="shared" si="658"/>
        <v>February</v>
      </c>
      <c r="Y3781" t="str">
        <f t="shared" si="659"/>
        <v>2016</v>
      </c>
    </row>
    <row r="3782" spans="1:25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649"/>
        <v>120</v>
      </c>
      <c r="P3782" s="8">
        <f t="shared" si="650"/>
        <v>100</v>
      </c>
      <c r="Q3782" t="str">
        <f t="shared" si="651"/>
        <v>theater</v>
      </c>
      <c r="R3782" t="str">
        <f t="shared" si="652"/>
        <v>musical</v>
      </c>
      <c r="S3782">
        <f t="shared" si="653"/>
        <v>15</v>
      </c>
      <c r="T3782">
        <f t="shared" si="654"/>
        <v>8</v>
      </c>
      <c r="U3782">
        <f t="shared" si="655"/>
        <v>7</v>
      </c>
      <c r="V3782" s="12">
        <f t="shared" si="656"/>
        <v>42166.219733796301</v>
      </c>
      <c r="W3782" s="12">
        <f t="shared" si="657"/>
        <v>42198.837499999994</v>
      </c>
      <c r="X3782" s="17" t="str">
        <f t="shared" si="658"/>
        <v>June</v>
      </c>
      <c r="Y3782" t="str">
        <f t="shared" si="659"/>
        <v>2015</v>
      </c>
    </row>
    <row r="3783" spans="1:25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649"/>
        <v>109.66666666666667</v>
      </c>
      <c r="P3783" s="8">
        <f t="shared" si="650"/>
        <v>94.90384615384616</v>
      </c>
      <c r="Q3783" t="str">
        <f t="shared" si="651"/>
        <v>theater</v>
      </c>
      <c r="R3783" t="str">
        <f t="shared" si="652"/>
        <v>musical</v>
      </c>
      <c r="S3783">
        <f t="shared" si="653"/>
        <v>15</v>
      </c>
      <c r="T3783">
        <f t="shared" si="654"/>
        <v>8</v>
      </c>
      <c r="U3783">
        <f t="shared" si="655"/>
        <v>7</v>
      </c>
      <c r="V3783" s="12">
        <f t="shared" si="656"/>
        <v>41865.882928240739</v>
      </c>
      <c r="W3783" s="12">
        <f t="shared" si="657"/>
        <v>41890.882928240739</v>
      </c>
      <c r="X3783" s="17" t="str">
        <f t="shared" si="658"/>
        <v>August</v>
      </c>
      <c r="Y3783" t="str">
        <f t="shared" si="659"/>
        <v>2014</v>
      </c>
    </row>
    <row r="3784" spans="1:25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649"/>
        <v>101.75</v>
      </c>
      <c r="P3784" s="8">
        <f t="shared" si="650"/>
        <v>75.370370370370367</v>
      </c>
      <c r="Q3784" t="str">
        <f t="shared" si="651"/>
        <v>theater</v>
      </c>
      <c r="R3784" t="str">
        <f t="shared" si="652"/>
        <v>musical</v>
      </c>
      <c r="S3784">
        <f t="shared" si="653"/>
        <v>15</v>
      </c>
      <c r="T3784">
        <f t="shared" si="654"/>
        <v>8</v>
      </c>
      <c r="U3784">
        <f t="shared" si="655"/>
        <v>7</v>
      </c>
      <c r="V3784" s="12">
        <f t="shared" si="656"/>
        <v>42546.862233796302</v>
      </c>
      <c r="W3784" s="12">
        <f t="shared" si="657"/>
        <v>42575.958333333328</v>
      </c>
      <c r="X3784" s="17" t="str">
        <f t="shared" si="658"/>
        <v>June</v>
      </c>
      <c r="Y3784" t="str">
        <f t="shared" si="659"/>
        <v>2016</v>
      </c>
    </row>
    <row r="3785" spans="1:25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649"/>
        <v>128.91666666666666</v>
      </c>
      <c r="P3785" s="8">
        <f t="shared" si="650"/>
        <v>64.458333333333329</v>
      </c>
      <c r="Q3785" t="str">
        <f t="shared" si="651"/>
        <v>theater</v>
      </c>
      <c r="R3785" t="str">
        <f t="shared" si="652"/>
        <v>musical</v>
      </c>
      <c r="S3785">
        <f t="shared" si="653"/>
        <v>15</v>
      </c>
      <c r="T3785">
        <f t="shared" si="654"/>
        <v>8</v>
      </c>
      <c r="U3785">
        <f t="shared" si="655"/>
        <v>7</v>
      </c>
      <c r="V3785" s="12">
        <f t="shared" si="656"/>
        <v>42420.140277777777</v>
      </c>
      <c r="W3785" s="12">
        <f t="shared" si="657"/>
        <v>42444.666666666672</v>
      </c>
      <c r="X3785" s="17" t="str">
        <f t="shared" si="658"/>
        <v>February</v>
      </c>
      <c r="Y3785" t="str">
        <f t="shared" si="659"/>
        <v>2016</v>
      </c>
    </row>
    <row r="3786" spans="1:25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649"/>
        <v>114.99999999999999</v>
      </c>
      <c r="P3786" s="8">
        <f t="shared" si="650"/>
        <v>115</v>
      </c>
      <c r="Q3786" t="str">
        <f t="shared" si="651"/>
        <v>theater</v>
      </c>
      <c r="R3786" t="str">
        <f t="shared" si="652"/>
        <v>musical</v>
      </c>
      <c r="S3786">
        <f t="shared" si="653"/>
        <v>15</v>
      </c>
      <c r="T3786">
        <f t="shared" si="654"/>
        <v>8</v>
      </c>
      <c r="U3786">
        <f t="shared" si="655"/>
        <v>7</v>
      </c>
      <c r="V3786" s="12">
        <f t="shared" si="656"/>
        <v>42531.980694444443</v>
      </c>
      <c r="W3786" s="12">
        <f t="shared" si="657"/>
        <v>42561.980694444443</v>
      </c>
      <c r="X3786" s="17" t="str">
        <f t="shared" si="658"/>
        <v>June</v>
      </c>
      <c r="Y3786" t="str">
        <f t="shared" si="659"/>
        <v>2016</v>
      </c>
    </row>
    <row r="3787" spans="1:25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649"/>
        <v>150.75</v>
      </c>
      <c r="P3787" s="8">
        <f t="shared" si="650"/>
        <v>100.5</v>
      </c>
      <c r="Q3787" t="str">
        <f t="shared" si="651"/>
        <v>theater</v>
      </c>
      <c r="R3787" t="str">
        <f t="shared" si="652"/>
        <v>musical</v>
      </c>
      <c r="S3787">
        <f t="shared" si="653"/>
        <v>15</v>
      </c>
      <c r="T3787">
        <f t="shared" si="654"/>
        <v>8</v>
      </c>
      <c r="U3787">
        <f t="shared" si="655"/>
        <v>7</v>
      </c>
      <c r="V3787" s="12">
        <f t="shared" si="656"/>
        <v>42548.63853009259</v>
      </c>
      <c r="W3787" s="12">
        <f t="shared" si="657"/>
        <v>42584.418749999997</v>
      </c>
      <c r="X3787" s="17" t="str">
        <f t="shared" si="658"/>
        <v>June</v>
      </c>
      <c r="Y3787" t="str">
        <f t="shared" si="659"/>
        <v>2016</v>
      </c>
    </row>
    <row r="3788" spans="1:25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649"/>
        <v>110.96666666666665</v>
      </c>
      <c r="P3788" s="8">
        <f t="shared" si="650"/>
        <v>93.774647887323937</v>
      </c>
      <c r="Q3788" t="str">
        <f t="shared" si="651"/>
        <v>theater</v>
      </c>
      <c r="R3788" t="str">
        <f t="shared" si="652"/>
        <v>musical</v>
      </c>
      <c r="S3788">
        <f t="shared" si="653"/>
        <v>15</v>
      </c>
      <c r="T3788">
        <f t="shared" si="654"/>
        <v>8</v>
      </c>
      <c r="U3788">
        <f t="shared" si="655"/>
        <v>7</v>
      </c>
      <c r="V3788" s="12">
        <f t="shared" si="656"/>
        <v>42487.037905092591</v>
      </c>
      <c r="W3788" s="12">
        <f t="shared" si="657"/>
        <v>42517.037905092591</v>
      </c>
      <c r="X3788" s="17" t="str">
        <f t="shared" si="658"/>
        <v>April</v>
      </c>
      <c r="Y3788" t="str">
        <f t="shared" si="659"/>
        <v>2016</v>
      </c>
    </row>
    <row r="3789" spans="1:25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649"/>
        <v>100.28571428571429</v>
      </c>
      <c r="P3789" s="8">
        <f t="shared" si="650"/>
        <v>35.1</v>
      </c>
      <c r="Q3789" t="str">
        <f t="shared" si="651"/>
        <v>theater</v>
      </c>
      <c r="R3789" t="str">
        <f t="shared" si="652"/>
        <v>musical</v>
      </c>
      <c r="S3789">
        <f t="shared" si="653"/>
        <v>15</v>
      </c>
      <c r="T3789">
        <f t="shared" si="654"/>
        <v>8</v>
      </c>
      <c r="U3789">
        <f t="shared" si="655"/>
        <v>7</v>
      </c>
      <c r="V3789" s="12">
        <f t="shared" si="656"/>
        <v>42167.534791666665</v>
      </c>
      <c r="W3789" s="12">
        <f t="shared" si="657"/>
        <v>42196.165972222225</v>
      </c>
      <c r="X3789" s="17" t="str">
        <f t="shared" si="658"/>
        <v>June</v>
      </c>
      <c r="Y3789" t="str">
        <f t="shared" si="659"/>
        <v>2015</v>
      </c>
    </row>
    <row r="3790" spans="1:25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649"/>
        <v>0.66666666666666674</v>
      </c>
      <c r="P3790" s="8">
        <f t="shared" si="650"/>
        <v>500</v>
      </c>
      <c r="Q3790" t="str">
        <f t="shared" si="651"/>
        <v>theater</v>
      </c>
      <c r="R3790" t="str">
        <f t="shared" si="652"/>
        <v>musical</v>
      </c>
      <c r="S3790">
        <f t="shared" si="653"/>
        <v>15</v>
      </c>
      <c r="T3790">
        <f t="shared" si="654"/>
        <v>8</v>
      </c>
      <c r="U3790">
        <f t="shared" si="655"/>
        <v>7</v>
      </c>
      <c r="V3790" s="12">
        <f t="shared" si="656"/>
        <v>42333.695821759262</v>
      </c>
      <c r="W3790" s="12">
        <f t="shared" si="657"/>
        <v>42361.679166666669</v>
      </c>
      <c r="X3790" s="17" t="str">
        <f t="shared" si="658"/>
        <v>November</v>
      </c>
      <c r="Y3790" t="str">
        <f t="shared" si="659"/>
        <v>2015</v>
      </c>
    </row>
    <row r="3791" spans="1:25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649"/>
        <v>3.267605633802817</v>
      </c>
      <c r="P3791" s="8">
        <f t="shared" si="650"/>
        <v>29</v>
      </c>
      <c r="Q3791" t="str">
        <f t="shared" si="651"/>
        <v>theater</v>
      </c>
      <c r="R3791" t="str">
        <f t="shared" si="652"/>
        <v>musical</v>
      </c>
      <c r="S3791">
        <f t="shared" si="653"/>
        <v>15</v>
      </c>
      <c r="T3791">
        <f t="shared" si="654"/>
        <v>8</v>
      </c>
      <c r="U3791">
        <f t="shared" si="655"/>
        <v>7</v>
      </c>
      <c r="V3791" s="12">
        <f t="shared" si="656"/>
        <v>42138.798819444448</v>
      </c>
      <c r="W3791" s="12">
        <f t="shared" si="657"/>
        <v>42170.798819444448</v>
      </c>
      <c r="X3791" s="17" t="str">
        <f t="shared" si="658"/>
        <v>May</v>
      </c>
      <c r="Y3791" t="str">
        <f t="shared" si="659"/>
        <v>2015</v>
      </c>
    </row>
    <row r="3792" spans="1:25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649"/>
        <v>0</v>
      </c>
      <c r="P3792" s="8" t="e">
        <f t="shared" si="650"/>
        <v>#DIV/0!</v>
      </c>
      <c r="Q3792" t="str">
        <f t="shared" si="651"/>
        <v>theater</v>
      </c>
      <c r="R3792" t="str">
        <f t="shared" si="652"/>
        <v>musical</v>
      </c>
      <c r="S3792">
        <f t="shared" si="653"/>
        <v>15</v>
      </c>
      <c r="T3792">
        <f t="shared" si="654"/>
        <v>8</v>
      </c>
      <c r="U3792">
        <f t="shared" si="655"/>
        <v>7</v>
      </c>
      <c r="V3792" s="12">
        <f t="shared" si="656"/>
        <v>42666.666932870372</v>
      </c>
      <c r="W3792" s="12">
        <f t="shared" si="657"/>
        <v>42696.708599537036</v>
      </c>
      <c r="X3792" s="17" t="str">
        <f t="shared" si="658"/>
        <v>October</v>
      </c>
      <c r="Y3792" t="str">
        <f t="shared" si="659"/>
        <v>2016</v>
      </c>
    </row>
    <row r="3793" spans="1:25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649"/>
        <v>0</v>
      </c>
      <c r="P3793" s="8" t="e">
        <f t="shared" si="650"/>
        <v>#DIV/0!</v>
      </c>
      <c r="Q3793" t="str">
        <f t="shared" si="651"/>
        <v>theater</v>
      </c>
      <c r="R3793" t="str">
        <f t="shared" si="652"/>
        <v>musical</v>
      </c>
      <c r="S3793">
        <f t="shared" si="653"/>
        <v>15</v>
      </c>
      <c r="T3793">
        <f t="shared" si="654"/>
        <v>8</v>
      </c>
      <c r="U3793">
        <f t="shared" si="655"/>
        <v>7</v>
      </c>
      <c r="V3793" s="12">
        <f t="shared" si="656"/>
        <v>41766.692037037035</v>
      </c>
      <c r="W3793" s="12">
        <f t="shared" si="657"/>
        <v>41826.692037037035</v>
      </c>
      <c r="X3793" s="17" t="str">
        <f t="shared" si="658"/>
        <v>May</v>
      </c>
      <c r="Y3793" t="str">
        <f t="shared" si="659"/>
        <v>2014</v>
      </c>
    </row>
    <row r="3794" spans="1:25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649"/>
        <v>0.27999999999999997</v>
      </c>
      <c r="P3794" s="8">
        <f t="shared" si="650"/>
        <v>17.5</v>
      </c>
      <c r="Q3794" t="str">
        <f t="shared" si="651"/>
        <v>theater</v>
      </c>
      <c r="R3794" t="str">
        <f t="shared" si="652"/>
        <v>musical</v>
      </c>
      <c r="S3794">
        <f t="shared" si="653"/>
        <v>15</v>
      </c>
      <c r="T3794">
        <f t="shared" si="654"/>
        <v>8</v>
      </c>
      <c r="U3794">
        <f t="shared" si="655"/>
        <v>7</v>
      </c>
      <c r="V3794" s="12">
        <f t="shared" si="656"/>
        <v>42170.447013888886</v>
      </c>
      <c r="W3794" s="12">
        <f t="shared" si="657"/>
        <v>42200.447013888886</v>
      </c>
      <c r="X3794" s="17" t="str">
        <f t="shared" si="658"/>
        <v>June</v>
      </c>
      <c r="Y3794" t="str">
        <f t="shared" si="659"/>
        <v>2015</v>
      </c>
    </row>
    <row r="3795" spans="1:25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649"/>
        <v>59.657142857142851</v>
      </c>
      <c r="P3795" s="8">
        <f t="shared" si="650"/>
        <v>174</v>
      </c>
      <c r="Q3795" t="str">
        <f t="shared" si="651"/>
        <v>theater</v>
      </c>
      <c r="R3795" t="str">
        <f t="shared" si="652"/>
        <v>musical</v>
      </c>
      <c r="S3795">
        <f t="shared" si="653"/>
        <v>15</v>
      </c>
      <c r="T3795">
        <f t="shared" si="654"/>
        <v>8</v>
      </c>
      <c r="U3795">
        <f t="shared" si="655"/>
        <v>7</v>
      </c>
      <c r="V3795" s="12">
        <f t="shared" si="656"/>
        <v>41968.938993055555</v>
      </c>
      <c r="W3795" s="12">
        <f t="shared" si="657"/>
        <v>41989.938993055555</v>
      </c>
      <c r="X3795" s="17" t="str">
        <f t="shared" si="658"/>
        <v>November</v>
      </c>
      <c r="Y3795" t="str">
        <f t="shared" si="659"/>
        <v>2014</v>
      </c>
    </row>
    <row r="3796" spans="1:25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649"/>
        <v>1</v>
      </c>
      <c r="P3796" s="8">
        <f t="shared" si="650"/>
        <v>50</v>
      </c>
      <c r="Q3796" t="str">
        <f t="shared" si="651"/>
        <v>theater</v>
      </c>
      <c r="R3796" t="str">
        <f t="shared" si="652"/>
        <v>musical</v>
      </c>
      <c r="S3796">
        <f t="shared" si="653"/>
        <v>15</v>
      </c>
      <c r="T3796">
        <f t="shared" si="654"/>
        <v>8</v>
      </c>
      <c r="U3796">
        <f t="shared" si="655"/>
        <v>7</v>
      </c>
      <c r="V3796" s="12">
        <f t="shared" si="656"/>
        <v>42132.58048611111</v>
      </c>
      <c r="W3796" s="12">
        <f t="shared" si="657"/>
        <v>42162.58048611111</v>
      </c>
      <c r="X3796" s="17" t="str">
        <f t="shared" si="658"/>
        <v>May</v>
      </c>
      <c r="Y3796" t="str">
        <f t="shared" si="659"/>
        <v>2015</v>
      </c>
    </row>
    <row r="3797" spans="1:25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649"/>
        <v>1.6666666666666667</v>
      </c>
      <c r="P3797" s="8">
        <f t="shared" si="650"/>
        <v>5</v>
      </c>
      <c r="Q3797" t="str">
        <f t="shared" si="651"/>
        <v>theater</v>
      </c>
      <c r="R3797" t="str">
        <f t="shared" si="652"/>
        <v>musical</v>
      </c>
      <c r="S3797">
        <f t="shared" si="653"/>
        <v>15</v>
      </c>
      <c r="T3797">
        <f t="shared" si="654"/>
        <v>8</v>
      </c>
      <c r="U3797">
        <f t="shared" si="655"/>
        <v>7</v>
      </c>
      <c r="V3797" s="12">
        <f t="shared" si="656"/>
        <v>42201.436226851853</v>
      </c>
      <c r="W3797" s="12">
        <f t="shared" si="657"/>
        <v>42244.9375</v>
      </c>
      <c r="X3797" s="17" t="str">
        <f t="shared" si="658"/>
        <v>July</v>
      </c>
      <c r="Y3797" t="str">
        <f t="shared" si="659"/>
        <v>2015</v>
      </c>
    </row>
    <row r="3798" spans="1:25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649"/>
        <v>4.4444444444444444E-3</v>
      </c>
      <c r="P3798" s="8">
        <f t="shared" si="650"/>
        <v>1</v>
      </c>
      <c r="Q3798" t="str">
        <f t="shared" si="651"/>
        <v>theater</v>
      </c>
      <c r="R3798" t="str">
        <f t="shared" si="652"/>
        <v>musical</v>
      </c>
      <c r="S3798">
        <f t="shared" si="653"/>
        <v>15</v>
      </c>
      <c r="T3798">
        <f t="shared" si="654"/>
        <v>8</v>
      </c>
      <c r="U3798">
        <f t="shared" si="655"/>
        <v>7</v>
      </c>
      <c r="V3798" s="12">
        <f t="shared" si="656"/>
        <v>42689.029583333337</v>
      </c>
      <c r="W3798" s="12">
        <f t="shared" si="657"/>
        <v>42749.029583333337</v>
      </c>
      <c r="X3798" s="17" t="str">
        <f t="shared" si="658"/>
        <v>November</v>
      </c>
      <c r="Y3798" t="str">
        <f t="shared" si="659"/>
        <v>2016</v>
      </c>
    </row>
    <row r="3799" spans="1:25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649"/>
        <v>89.666666666666657</v>
      </c>
      <c r="P3799" s="8">
        <f t="shared" si="650"/>
        <v>145.40540540540542</v>
      </c>
      <c r="Q3799" t="str">
        <f t="shared" si="651"/>
        <v>theater</v>
      </c>
      <c r="R3799" t="str">
        <f t="shared" si="652"/>
        <v>musical</v>
      </c>
      <c r="S3799">
        <f t="shared" si="653"/>
        <v>15</v>
      </c>
      <c r="T3799">
        <f t="shared" si="654"/>
        <v>8</v>
      </c>
      <c r="U3799">
        <f t="shared" si="655"/>
        <v>7</v>
      </c>
      <c r="V3799" s="12">
        <f t="shared" si="656"/>
        <v>42084.881539351853</v>
      </c>
      <c r="W3799" s="12">
        <f t="shared" si="657"/>
        <v>42114.881539351853</v>
      </c>
      <c r="X3799" s="17" t="str">
        <f t="shared" si="658"/>
        <v>March</v>
      </c>
      <c r="Y3799" t="str">
        <f t="shared" si="659"/>
        <v>2015</v>
      </c>
    </row>
    <row r="3800" spans="1:25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649"/>
        <v>1.4642857142857144</v>
      </c>
      <c r="P3800" s="8">
        <f t="shared" si="650"/>
        <v>205</v>
      </c>
      <c r="Q3800" t="str">
        <f t="shared" si="651"/>
        <v>theater</v>
      </c>
      <c r="R3800" t="str">
        <f t="shared" si="652"/>
        <v>musical</v>
      </c>
      <c r="S3800">
        <f t="shared" si="653"/>
        <v>15</v>
      </c>
      <c r="T3800">
        <f t="shared" si="654"/>
        <v>8</v>
      </c>
      <c r="U3800">
        <f t="shared" si="655"/>
        <v>7</v>
      </c>
      <c r="V3800" s="12">
        <f t="shared" si="656"/>
        <v>41831.722777777781</v>
      </c>
      <c r="W3800" s="12">
        <f t="shared" si="657"/>
        <v>41861.722777777781</v>
      </c>
      <c r="X3800" s="17" t="str">
        <f t="shared" si="658"/>
        <v>July</v>
      </c>
      <c r="Y3800" t="str">
        <f t="shared" si="659"/>
        <v>2014</v>
      </c>
    </row>
    <row r="3801" spans="1:25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649"/>
        <v>4.0199999999999996</v>
      </c>
      <c r="P3801" s="8">
        <f t="shared" si="650"/>
        <v>100.5</v>
      </c>
      <c r="Q3801" t="str">
        <f t="shared" si="651"/>
        <v>theater</v>
      </c>
      <c r="R3801" t="str">
        <f t="shared" si="652"/>
        <v>musical</v>
      </c>
      <c r="S3801">
        <f t="shared" si="653"/>
        <v>15</v>
      </c>
      <c r="T3801">
        <f t="shared" si="654"/>
        <v>8</v>
      </c>
      <c r="U3801">
        <f t="shared" si="655"/>
        <v>7</v>
      </c>
      <c r="V3801" s="12">
        <f t="shared" si="656"/>
        <v>42410.93105324074</v>
      </c>
      <c r="W3801" s="12">
        <f t="shared" si="657"/>
        <v>42440.93105324074</v>
      </c>
      <c r="X3801" s="17" t="str">
        <f t="shared" si="658"/>
        <v>February</v>
      </c>
      <c r="Y3801" t="str">
        <f t="shared" si="659"/>
        <v>2016</v>
      </c>
    </row>
    <row r="3802" spans="1:25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649"/>
        <v>4.004545454545454</v>
      </c>
      <c r="P3802" s="8">
        <f t="shared" si="650"/>
        <v>55.0625</v>
      </c>
      <c r="Q3802" t="str">
        <f t="shared" si="651"/>
        <v>theater</v>
      </c>
      <c r="R3802" t="str">
        <f t="shared" si="652"/>
        <v>musical</v>
      </c>
      <c r="S3802">
        <f t="shared" si="653"/>
        <v>15</v>
      </c>
      <c r="T3802">
        <f t="shared" si="654"/>
        <v>8</v>
      </c>
      <c r="U3802">
        <f t="shared" si="655"/>
        <v>7</v>
      </c>
      <c r="V3802" s="12">
        <f t="shared" si="656"/>
        <v>41982.737071759257</v>
      </c>
      <c r="W3802" s="12">
        <f t="shared" si="657"/>
        <v>42015.207638888889</v>
      </c>
      <c r="X3802" s="17" t="str">
        <f t="shared" si="658"/>
        <v>December</v>
      </c>
      <c r="Y3802" t="str">
        <f t="shared" si="659"/>
        <v>2014</v>
      </c>
    </row>
    <row r="3803" spans="1:25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649"/>
        <v>8.52</v>
      </c>
      <c r="P3803" s="8">
        <f t="shared" si="650"/>
        <v>47.333333333333336</v>
      </c>
      <c r="Q3803" t="str">
        <f t="shared" si="651"/>
        <v>theater</v>
      </c>
      <c r="R3803" t="str">
        <f t="shared" si="652"/>
        <v>musical</v>
      </c>
      <c r="S3803">
        <f t="shared" si="653"/>
        <v>15</v>
      </c>
      <c r="T3803">
        <f t="shared" si="654"/>
        <v>8</v>
      </c>
      <c r="U3803">
        <f t="shared" si="655"/>
        <v>7</v>
      </c>
      <c r="V3803" s="12">
        <f t="shared" si="656"/>
        <v>41975.676111111112</v>
      </c>
      <c r="W3803" s="12">
        <f t="shared" si="657"/>
        <v>42006.676111111112</v>
      </c>
      <c r="X3803" s="17" t="str">
        <f t="shared" si="658"/>
        <v>December</v>
      </c>
      <c r="Y3803" t="str">
        <f t="shared" si="659"/>
        <v>2014</v>
      </c>
    </row>
    <row r="3804" spans="1:25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649"/>
        <v>0</v>
      </c>
      <c r="P3804" s="8" t="e">
        <f t="shared" si="650"/>
        <v>#DIV/0!</v>
      </c>
      <c r="Q3804" t="str">
        <f t="shared" si="651"/>
        <v>theater</v>
      </c>
      <c r="R3804" t="str">
        <f t="shared" si="652"/>
        <v>musical</v>
      </c>
      <c r="S3804">
        <f t="shared" si="653"/>
        <v>15</v>
      </c>
      <c r="T3804">
        <f t="shared" si="654"/>
        <v>8</v>
      </c>
      <c r="U3804">
        <f t="shared" si="655"/>
        <v>7</v>
      </c>
      <c r="V3804" s="12">
        <f t="shared" si="656"/>
        <v>42269.126226851848</v>
      </c>
      <c r="W3804" s="12">
        <f t="shared" si="657"/>
        <v>42299.126226851848</v>
      </c>
      <c r="X3804" s="17" t="str">
        <f t="shared" si="658"/>
        <v>September</v>
      </c>
      <c r="Y3804" t="str">
        <f t="shared" si="659"/>
        <v>2015</v>
      </c>
    </row>
    <row r="3805" spans="1:25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649"/>
        <v>19.650000000000002</v>
      </c>
      <c r="P3805" s="8">
        <f t="shared" si="650"/>
        <v>58.95</v>
      </c>
      <c r="Q3805" t="str">
        <f t="shared" si="651"/>
        <v>theater</v>
      </c>
      <c r="R3805" t="str">
        <f t="shared" si="652"/>
        <v>musical</v>
      </c>
      <c r="S3805">
        <f t="shared" si="653"/>
        <v>15</v>
      </c>
      <c r="T3805">
        <f t="shared" si="654"/>
        <v>8</v>
      </c>
      <c r="U3805">
        <f t="shared" si="655"/>
        <v>7</v>
      </c>
      <c r="V3805" s="12">
        <f t="shared" si="656"/>
        <v>42403.971851851849</v>
      </c>
      <c r="W3805" s="12">
        <f t="shared" si="657"/>
        <v>42433.971851851849</v>
      </c>
      <c r="X3805" s="17" t="str">
        <f t="shared" si="658"/>
        <v>February</v>
      </c>
      <c r="Y3805" t="str">
        <f t="shared" si="659"/>
        <v>2016</v>
      </c>
    </row>
    <row r="3806" spans="1:25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649"/>
        <v>0</v>
      </c>
      <c r="P3806" s="8" t="e">
        <f t="shared" si="650"/>
        <v>#DIV/0!</v>
      </c>
      <c r="Q3806" t="str">
        <f t="shared" si="651"/>
        <v>theater</v>
      </c>
      <c r="R3806" t="str">
        <f t="shared" si="652"/>
        <v>musical</v>
      </c>
      <c r="S3806">
        <f t="shared" si="653"/>
        <v>15</v>
      </c>
      <c r="T3806">
        <f t="shared" si="654"/>
        <v>8</v>
      </c>
      <c r="U3806">
        <f t="shared" si="655"/>
        <v>7</v>
      </c>
      <c r="V3806" s="12">
        <f t="shared" si="656"/>
        <v>42527.00953703704</v>
      </c>
      <c r="W3806" s="12">
        <f t="shared" si="657"/>
        <v>42582.291666666672</v>
      </c>
      <c r="X3806" s="17" t="str">
        <f t="shared" si="658"/>
        <v>June</v>
      </c>
      <c r="Y3806" t="str">
        <f t="shared" si="659"/>
        <v>2016</v>
      </c>
    </row>
    <row r="3807" spans="1:25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649"/>
        <v>2E-3</v>
      </c>
      <c r="P3807" s="8">
        <f t="shared" si="650"/>
        <v>1.5</v>
      </c>
      <c r="Q3807" t="str">
        <f t="shared" si="651"/>
        <v>theater</v>
      </c>
      <c r="R3807" t="str">
        <f t="shared" si="652"/>
        <v>musical</v>
      </c>
      <c r="S3807">
        <f t="shared" si="653"/>
        <v>15</v>
      </c>
      <c r="T3807">
        <f t="shared" si="654"/>
        <v>8</v>
      </c>
      <c r="U3807">
        <f t="shared" si="655"/>
        <v>7</v>
      </c>
      <c r="V3807" s="12">
        <f t="shared" si="656"/>
        <v>41849.887037037035</v>
      </c>
      <c r="W3807" s="12">
        <f t="shared" si="657"/>
        <v>41909.887037037035</v>
      </c>
      <c r="X3807" s="17" t="str">
        <f t="shared" si="658"/>
        <v>July</v>
      </c>
      <c r="Y3807" t="str">
        <f t="shared" si="659"/>
        <v>2014</v>
      </c>
    </row>
    <row r="3808" spans="1:25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649"/>
        <v>6.6666666666666666E-2</v>
      </c>
      <c r="P3808" s="8">
        <f t="shared" si="650"/>
        <v>5</v>
      </c>
      <c r="Q3808" t="str">
        <f t="shared" si="651"/>
        <v>theater</v>
      </c>
      <c r="R3808" t="str">
        <f t="shared" si="652"/>
        <v>musical</v>
      </c>
      <c r="S3808">
        <f t="shared" si="653"/>
        <v>15</v>
      </c>
      <c r="T3808">
        <f t="shared" si="654"/>
        <v>8</v>
      </c>
      <c r="U3808">
        <f t="shared" si="655"/>
        <v>7</v>
      </c>
      <c r="V3808" s="12">
        <f t="shared" si="656"/>
        <v>41799.259039351848</v>
      </c>
      <c r="W3808" s="12">
        <f t="shared" si="657"/>
        <v>41819.259039351848</v>
      </c>
      <c r="X3808" s="17" t="str">
        <f t="shared" si="658"/>
        <v>June</v>
      </c>
      <c r="Y3808" t="str">
        <f t="shared" si="659"/>
        <v>2014</v>
      </c>
    </row>
    <row r="3809" spans="1:25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649"/>
        <v>30.333333333333336</v>
      </c>
      <c r="P3809" s="8">
        <f t="shared" si="650"/>
        <v>50.555555555555557</v>
      </c>
      <c r="Q3809" t="str">
        <f t="shared" si="651"/>
        <v>theater</v>
      </c>
      <c r="R3809" t="str">
        <f t="shared" si="652"/>
        <v>musical</v>
      </c>
      <c r="S3809">
        <f t="shared" si="653"/>
        <v>15</v>
      </c>
      <c r="T3809">
        <f t="shared" si="654"/>
        <v>8</v>
      </c>
      <c r="U3809">
        <f t="shared" si="655"/>
        <v>7</v>
      </c>
      <c r="V3809" s="12">
        <f t="shared" si="656"/>
        <v>42090.909016203703</v>
      </c>
      <c r="W3809" s="12">
        <f t="shared" si="657"/>
        <v>42097.909016203703</v>
      </c>
      <c r="X3809" s="17" t="str">
        <f t="shared" si="658"/>
        <v>March</v>
      </c>
      <c r="Y3809" t="str">
        <f t="shared" si="659"/>
        <v>2015</v>
      </c>
    </row>
    <row r="3810" spans="1:25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649"/>
        <v>100</v>
      </c>
      <c r="P3810" s="8">
        <f t="shared" si="650"/>
        <v>41.666666666666664</v>
      </c>
      <c r="Q3810" t="str">
        <f t="shared" si="651"/>
        <v>theater</v>
      </c>
      <c r="R3810" t="str">
        <f t="shared" si="652"/>
        <v>plays</v>
      </c>
      <c r="S3810">
        <f t="shared" si="653"/>
        <v>13</v>
      </c>
      <c r="T3810">
        <f t="shared" si="654"/>
        <v>8</v>
      </c>
      <c r="U3810">
        <f t="shared" si="655"/>
        <v>5</v>
      </c>
      <c r="V3810" s="12">
        <f t="shared" si="656"/>
        <v>42059.453923611116</v>
      </c>
      <c r="W3810" s="12">
        <f t="shared" si="657"/>
        <v>42119.412256944444</v>
      </c>
      <c r="X3810" s="17" t="str">
        <f t="shared" si="658"/>
        <v>February</v>
      </c>
      <c r="Y3810" t="str">
        <f t="shared" si="659"/>
        <v>2015</v>
      </c>
    </row>
    <row r="3811" spans="1:25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649"/>
        <v>101.25</v>
      </c>
      <c r="P3811" s="8">
        <f t="shared" si="650"/>
        <v>53.289473684210527</v>
      </c>
      <c r="Q3811" t="str">
        <f t="shared" si="651"/>
        <v>theater</v>
      </c>
      <c r="R3811" t="str">
        <f t="shared" si="652"/>
        <v>plays</v>
      </c>
      <c r="S3811">
        <f t="shared" si="653"/>
        <v>13</v>
      </c>
      <c r="T3811">
        <f t="shared" si="654"/>
        <v>8</v>
      </c>
      <c r="U3811">
        <f t="shared" si="655"/>
        <v>5</v>
      </c>
      <c r="V3811" s="12">
        <f t="shared" si="656"/>
        <v>41800.526701388888</v>
      </c>
      <c r="W3811" s="12">
        <f t="shared" si="657"/>
        <v>41850.958333333336</v>
      </c>
      <c r="X3811" s="17" t="str">
        <f t="shared" si="658"/>
        <v>June</v>
      </c>
      <c r="Y3811" t="str">
        <f t="shared" si="659"/>
        <v>2014</v>
      </c>
    </row>
    <row r="3812" spans="1:25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649"/>
        <v>121.73333333333333</v>
      </c>
      <c r="P3812" s="8">
        <f t="shared" si="650"/>
        <v>70.230769230769226</v>
      </c>
      <c r="Q3812" t="str">
        <f t="shared" si="651"/>
        <v>theater</v>
      </c>
      <c r="R3812" t="str">
        <f t="shared" si="652"/>
        <v>plays</v>
      </c>
      <c r="S3812">
        <f t="shared" si="653"/>
        <v>13</v>
      </c>
      <c r="T3812">
        <f t="shared" si="654"/>
        <v>8</v>
      </c>
      <c r="U3812">
        <f t="shared" si="655"/>
        <v>5</v>
      </c>
      <c r="V3812" s="12">
        <f t="shared" si="656"/>
        <v>42054.849050925928</v>
      </c>
      <c r="W3812" s="12">
        <f t="shared" si="657"/>
        <v>42084.807384259257</v>
      </c>
      <c r="X3812" s="17" t="str">
        <f t="shared" si="658"/>
        <v>February</v>
      </c>
      <c r="Y3812" t="str">
        <f t="shared" si="659"/>
        <v>2015</v>
      </c>
    </row>
    <row r="3813" spans="1:25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649"/>
        <v>330</v>
      </c>
      <c r="P3813" s="8">
        <f t="shared" si="650"/>
        <v>43.421052631578945</v>
      </c>
      <c r="Q3813" t="str">
        <f t="shared" si="651"/>
        <v>theater</v>
      </c>
      <c r="R3813" t="str">
        <f t="shared" si="652"/>
        <v>plays</v>
      </c>
      <c r="S3813">
        <f t="shared" si="653"/>
        <v>13</v>
      </c>
      <c r="T3813">
        <f t="shared" si="654"/>
        <v>8</v>
      </c>
      <c r="U3813">
        <f t="shared" si="655"/>
        <v>5</v>
      </c>
      <c r="V3813" s="12">
        <f t="shared" si="656"/>
        <v>42487.62700231481</v>
      </c>
      <c r="W3813" s="12">
        <f t="shared" si="657"/>
        <v>42521.458333333328</v>
      </c>
      <c r="X3813" s="17" t="str">
        <f t="shared" si="658"/>
        <v>April</v>
      </c>
      <c r="Y3813" t="str">
        <f t="shared" si="659"/>
        <v>2016</v>
      </c>
    </row>
    <row r="3814" spans="1:25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649"/>
        <v>109.55</v>
      </c>
      <c r="P3814" s="8">
        <f t="shared" si="650"/>
        <v>199.18181818181819</v>
      </c>
      <c r="Q3814" t="str">
        <f t="shared" si="651"/>
        <v>theater</v>
      </c>
      <c r="R3814" t="str">
        <f t="shared" si="652"/>
        <v>plays</v>
      </c>
      <c r="S3814">
        <f t="shared" si="653"/>
        <v>13</v>
      </c>
      <c r="T3814">
        <f t="shared" si="654"/>
        <v>8</v>
      </c>
      <c r="U3814">
        <f t="shared" si="655"/>
        <v>5</v>
      </c>
      <c r="V3814" s="12">
        <f t="shared" si="656"/>
        <v>42109.751250000001</v>
      </c>
      <c r="W3814" s="12">
        <f t="shared" si="657"/>
        <v>42156.165972222225</v>
      </c>
      <c r="X3814" s="17" t="str">
        <f t="shared" si="658"/>
        <v>April</v>
      </c>
      <c r="Y3814" t="str">
        <f t="shared" si="659"/>
        <v>2015</v>
      </c>
    </row>
    <row r="3815" spans="1:25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649"/>
        <v>100.95190476190474</v>
      </c>
      <c r="P3815" s="8">
        <f t="shared" si="650"/>
        <v>78.518148148148143</v>
      </c>
      <c r="Q3815" t="str">
        <f t="shared" si="651"/>
        <v>theater</v>
      </c>
      <c r="R3815" t="str">
        <f t="shared" si="652"/>
        <v>plays</v>
      </c>
      <c r="S3815">
        <f t="shared" si="653"/>
        <v>13</v>
      </c>
      <c r="T3815">
        <f t="shared" si="654"/>
        <v>8</v>
      </c>
      <c r="U3815">
        <f t="shared" si="655"/>
        <v>5</v>
      </c>
      <c r="V3815" s="12">
        <f t="shared" si="656"/>
        <v>42497.275706018518</v>
      </c>
      <c r="W3815" s="12">
        <f t="shared" si="657"/>
        <v>42535.904861111107</v>
      </c>
      <c r="X3815" s="17" t="str">
        <f t="shared" si="658"/>
        <v>May</v>
      </c>
      <c r="Y3815" t="str">
        <f t="shared" si="659"/>
        <v>2016</v>
      </c>
    </row>
    <row r="3816" spans="1:25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649"/>
        <v>140.13333333333333</v>
      </c>
      <c r="P3816" s="8">
        <f t="shared" si="650"/>
        <v>61.823529411764703</v>
      </c>
      <c r="Q3816" t="str">
        <f t="shared" si="651"/>
        <v>theater</v>
      </c>
      <c r="R3816" t="str">
        <f t="shared" si="652"/>
        <v>plays</v>
      </c>
      <c r="S3816">
        <f t="shared" si="653"/>
        <v>13</v>
      </c>
      <c r="T3816">
        <f t="shared" si="654"/>
        <v>8</v>
      </c>
      <c r="U3816">
        <f t="shared" si="655"/>
        <v>5</v>
      </c>
      <c r="V3816" s="12">
        <f t="shared" si="656"/>
        <v>42058.904074074075</v>
      </c>
      <c r="W3816" s="12">
        <f t="shared" si="657"/>
        <v>42095.165972222225</v>
      </c>
      <c r="X3816" s="17" t="str">
        <f t="shared" si="658"/>
        <v>February</v>
      </c>
      <c r="Y3816" t="str">
        <f t="shared" si="659"/>
        <v>2015</v>
      </c>
    </row>
    <row r="3817" spans="1:25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649"/>
        <v>100.001</v>
      </c>
      <c r="P3817" s="8">
        <f t="shared" si="650"/>
        <v>50.000500000000002</v>
      </c>
      <c r="Q3817" t="str">
        <f t="shared" si="651"/>
        <v>theater</v>
      </c>
      <c r="R3817" t="str">
        <f t="shared" si="652"/>
        <v>plays</v>
      </c>
      <c r="S3817">
        <f t="shared" si="653"/>
        <v>13</v>
      </c>
      <c r="T3817">
        <f t="shared" si="654"/>
        <v>8</v>
      </c>
      <c r="U3817">
        <f t="shared" si="655"/>
        <v>5</v>
      </c>
      <c r="V3817" s="12">
        <f t="shared" si="656"/>
        <v>42207.259918981479</v>
      </c>
      <c r="W3817" s="12">
        <f t="shared" si="657"/>
        <v>42236.958333333328</v>
      </c>
      <c r="X3817" s="17" t="str">
        <f t="shared" si="658"/>
        <v>July</v>
      </c>
      <c r="Y3817" t="str">
        <f t="shared" si="659"/>
        <v>2015</v>
      </c>
    </row>
    <row r="3818" spans="1:25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649"/>
        <v>119.238</v>
      </c>
      <c r="P3818" s="8">
        <f t="shared" si="650"/>
        <v>48.339729729729726</v>
      </c>
      <c r="Q3818" t="str">
        <f t="shared" si="651"/>
        <v>theater</v>
      </c>
      <c r="R3818" t="str">
        <f t="shared" si="652"/>
        <v>plays</v>
      </c>
      <c r="S3818">
        <f t="shared" si="653"/>
        <v>13</v>
      </c>
      <c r="T3818">
        <f t="shared" si="654"/>
        <v>8</v>
      </c>
      <c r="U3818">
        <f t="shared" si="655"/>
        <v>5</v>
      </c>
      <c r="V3818" s="12">
        <f t="shared" si="656"/>
        <v>41807.690081018518</v>
      </c>
      <c r="W3818" s="12">
        <f t="shared" si="657"/>
        <v>41837.690081018518</v>
      </c>
      <c r="X3818" s="17" t="str">
        <f t="shared" si="658"/>
        <v>June</v>
      </c>
      <c r="Y3818" t="str">
        <f t="shared" si="659"/>
        <v>2014</v>
      </c>
    </row>
    <row r="3819" spans="1:25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649"/>
        <v>107.25</v>
      </c>
      <c r="P3819" s="8">
        <f t="shared" si="650"/>
        <v>107.25</v>
      </c>
      <c r="Q3819" t="str">
        <f t="shared" si="651"/>
        <v>theater</v>
      </c>
      <c r="R3819" t="str">
        <f t="shared" si="652"/>
        <v>plays</v>
      </c>
      <c r="S3819">
        <f t="shared" si="653"/>
        <v>13</v>
      </c>
      <c r="T3819">
        <f t="shared" si="654"/>
        <v>8</v>
      </c>
      <c r="U3819">
        <f t="shared" si="655"/>
        <v>5</v>
      </c>
      <c r="V3819" s="12">
        <f t="shared" si="656"/>
        <v>42284.69694444444</v>
      </c>
      <c r="W3819" s="12">
        <f t="shared" si="657"/>
        <v>42301.165972222225</v>
      </c>
      <c r="X3819" s="17" t="str">
        <f t="shared" si="658"/>
        <v>October</v>
      </c>
      <c r="Y3819" t="str">
        <f t="shared" si="659"/>
        <v>2015</v>
      </c>
    </row>
    <row r="3820" spans="1:25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649"/>
        <v>227.99999999999997</v>
      </c>
      <c r="P3820" s="8">
        <f t="shared" si="650"/>
        <v>57</v>
      </c>
      <c r="Q3820" t="str">
        <f t="shared" si="651"/>
        <v>theater</v>
      </c>
      <c r="R3820" t="str">
        <f t="shared" si="652"/>
        <v>plays</v>
      </c>
      <c r="S3820">
        <f t="shared" si="653"/>
        <v>13</v>
      </c>
      <c r="T3820">
        <f t="shared" si="654"/>
        <v>8</v>
      </c>
      <c r="U3820">
        <f t="shared" si="655"/>
        <v>5</v>
      </c>
      <c r="V3820" s="12">
        <f t="shared" si="656"/>
        <v>42045.84238425926</v>
      </c>
      <c r="W3820" s="12">
        <f t="shared" si="657"/>
        <v>42075.800717592589</v>
      </c>
      <c r="X3820" s="17" t="str">
        <f t="shared" si="658"/>
        <v>February</v>
      </c>
      <c r="Y3820" t="str">
        <f t="shared" si="659"/>
        <v>2015</v>
      </c>
    </row>
    <row r="3821" spans="1:25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649"/>
        <v>106.4</v>
      </c>
      <c r="P3821" s="8">
        <f t="shared" si="650"/>
        <v>40.92307692307692</v>
      </c>
      <c r="Q3821" t="str">
        <f t="shared" si="651"/>
        <v>theater</v>
      </c>
      <c r="R3821" t="str">
        <f t="shared" si="652"/>
        <v>plays</v>
      </c>
      <c r="S3821">
        <f t="shared" si="653"/>
        <v>13</v>
      </c>
      <c r="T3821">
        <f t="shared" si="654"/>
        <v>8</v>
      </c>
      <c r="U3821">
        <f t="shared" si="655"/>
        <v>5</v>
      </c>
      <c r="V3821" s="12">
        <f t="shared" si="656"/>
        <v>42184.209537037037</v>
      </c>
      <c r="W3821" s="12">
        <f t="shared" si="657"/>
        <v>42202.876388888893</v>
      </c>
      <c r="X3821" s="17" t="str">
        <f t="shared" si="658"/>
        <v>June</v>
      </c>
      <c r="Y3821" t="str">
        <f t="shared" si="659"/>
        <v>2015</v>
      </c>
    </row>
    <row r="3822" spans="1:25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649"/>
        <v>143.33333333333334</v>
      </c>
      <c r="P3822" s="8">
        <f t="shared" si="650"/>
        <v>21.5</v>
      </c>
      <c r="Q3822" t="str">
        <f t="shared" si="651"/>
        <v>theater</v>
      </c>
      <c r="R3822" t="str">
        <f t="shared" si="652"/>
        <v>plays</v>
      </c>
      <c r="S3822">
        <f t="shared" si="653"/>
        <v>13</v>
      </c>
      <c r="T3822">
        <f t="shared" si="654"/>
        <v>8</v>
      </c>
      <c r="U3822">
        <f t="shared" si="655"/>
        <v>5</v>
      </c>
      <c r="V3822" s="12">
        <f t="shared" si="656"/>
        <v>42160.651817129634</v>
      </c>
      <c r="W3822" s="12">
        <f t="shared" si="657"/>
        <v>42190.651817129634</v>
      </c>
      <c r="X3822" s="17" t="str">
        <f t="shared" si="658"/>
        <v>June</v>
      </c>
      <c r="Y3822" t="str">
        <f t="shared" si="659"/>
        <v>2015</v>
      </c>
    </row>
    <row r="3823" spans="1:25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649"/>
        <v>104.54285714285714</v>
      </c>
      <c r="P3823" s="8">
        <f t="shared" si="650"/>
        <v>79.543478260869563</v>
      </c>
      <c r="Q3823" t="str">
        <f t="shared" si="651"/>
        <v>theater</v>
      </c>
      <c r="R3823" t="str">
        <f t="shared" si="652"/>
        <v>plays</v>
      </c>
      <c r="S3823">
        <f t="shared" si="653"/>
        <v>13</v>
      </c>
      <c r="T3823">
        <f t="shared" si="654"/>
        <v>8</v>
      </c>
      <c r="U3823">
        <f t="shared" si="655"/>
        <v>5</v>
      </c>
      <c r="V3823" s="12">
        <f t="shared" si="656"/>
        <v>42341.180636574078</v>
      </c>
      <c r="W3823" s="12">
        <f t="shared" si="657"/>
        <v>42373.180636574078</v>
      </c>
      <c r="X3823" s="17" t="str">
        <f t="shared" si="658"/>
        <v>December</v>
      </c>
      <c r="Y3823" t="str">
        <f t="shared" si="659"/>
        <v>2015</v>
      </c>
    </row>
    <row r="3824" spans="1:25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649"/>
        <v>110.02000000000001</v>
      </c>
      <c r="P3824" s="8">
        <f t="shared" si="650"/>
        <v>72.381578947368425</v>
      </c>
      <c r="Q3824" t="str">
        <f t="shared" si="651"/>
        <v>theater</v>
      </c>
      <c r="R3824" t="str">
        <f t="shared" si="652"/>
        <v>plays</v>
      </c>
      <c r="S3824">
        <f t="shared" si="653"/>
        <v>13</v>
      </c>
      <c r="T3824">
        <f t="shared" si="654"/>
        <v>8</v>
      </c>
      <c r="U3824">
        <f t="shared" si="655"/>
        <v>5</v>
      </c>
      <c r="V3824" s="12">
        <f t="shared" si="656"/>
        <v>42329.838159722218</v>
      </c>
      <c r="W3824" s="12">
        <f t="shared" si="657"/>
        <v>42388.957638888889</v>
      </c>
      <c r="X3824" s="17" t="str">
        <f t="shared" si="658"/>
        <v>November</v>
      </c>
      <c r="Y3824" t="str">
        <f t="shared" si="659"/>
        <v>2015</v>
      </c>
    </row>
    <row r="3825" spans="1:25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649"/>
        <v>106</v>
      </c>
      <c r="P3825" s="8">
        <f t="shared" si="650"/>
        <v>64.634146341463421</v>
      </c>
      <c r="Q3825" t="str">
        <f t="shared" si="651"/>
        <v>theater</v>
      </c>
      <c r="R3825" t="str">
        <f t="shared" si="652"/>
        <v>plays</v>
      </c>
      <c r="S3825">
        <f t="shared" si="653"/>
        <v>13</v>
      </c>
      <c r="T3825">
        <f t="shared" si="654"/>
        <v>8</v>
      </c>
      <c r="U3825">
        <f t="shared" si="655"/>
        <v>5</v>
      </c>
      <c r="V3825" s="12">
        <f t="shared" si="656"/>
        <v>42170.910231481481</v>
      </c>
      <c r="W3825" s="12">
        <f t="shared" si="657"/>
        <v>42205.165972222225</v>
      </c>
      <c r="X3825" s="17" t="str">
        <f t="shared" si="658"/>
        <v>June</v>
      </c>
      <c r="Y3825" t="str">
        <f t="shared" si="659"/>
        <v>2015</v>
      </c>
    </row>
    <row r="3826" spans="1:25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649"/>
        <v>108</v>
      </c>
      <c r="P3826" s="8">
        <f t="shared" si="650"/>
        <v>38.571428571428569</v>
      </c>
      <c r="Q3826" t="str">
        <f t="shared" si="651"/>
        <v>theater</v>
      </c>
      <c r="R3826" t="str">
        <f t="shared" si="652"/>
        <v>plays</v>
      </c>
      <c r="S3826">
        <f t="shared" si="653"/>
        <v>13</v>
      </c>
      <c r="T3826">
        <f t="shared" si="654"/>
        <v>8</v>
      </c>
      <c r="U3826">
        <f t="shared" si="655"/>
        <v>5</v>
      </c>
      <c r="V3826" s="12">
        <f t="shared" si="656"/>
        <v>42571.626192129625</v>
      </c>
      <c r="W3826" s="12">
        <f t="shared" si="657"/>
        <v>42583.570138888885</v>
      </c>
      <c r="X3826" s="17" t="str">
        <f t="shared" si="658"/>
        <v>July</v>
      </c>
      <c r="Y3826" t="str">
        <f t="shared" si="659"/>
        <v>2016</v>
      </c>
    </row>
    <row r="3827" spans="1:25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649"/>
        <v>105.42</v>
      </c>
      <c r="P3827" s="8">
        <f t="shared" si="650"/>
        <v>107.57142857142857</v>
      </c>
      <c r="Q3827" t="str">
        <f t="shared" si="651"/>
        <v>theater</v>
      </c>
      <c r="R3827" t="str">
        <f t="shared" si="652"/>
        <v>plays</v>
      </c>
      <c r="S3827">
        <f t="shared" si="653"/>
        <v>13</v>
      </c>
      <c r="T3827">
        <f t="shared" si="654"/>
        <v>8</v>
      </c>
      <c r="U3827">
        <f t="shared" si="655"/>
        <v>5</v>
      </c>
      <c r="V3827" s="12">
        <f t="shared" si="656"/>
        <v>42151.069606481484</v>
      </c>
      <c r="W3827" s="12">
        <f t="shared" si="657"/>
        <v>42172.069606481484</v>
      </c>
      <c r="X3827" s="17" t="str">
        <f t="shared" si="658"/>
        <v>May</v>
      </c>
      <c r="Y3827" t="str">
        <f t="shared" si="659"/>
        <v>2015</v>
      </c>
    </row>
    <row r="3828" spans="1:25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649"/>
        <v>119.16666666666667</v>
      </c>
      <c r="P3828" s="8">
        <f t="shared" si="650"/>
        <v>27.5</v>
      </c>
      <c r="Q3828" t="str">
        <f t="shared" si="651"/>
        <v>theater</v>
      </c>
      <c r="R3828" t="str">
        <f t="shared" si="652"/>
        <v>plays</v>
      </c>
      <c r="S3828">
        <f t="shared" si="653"/>
        <v>13</v>
      </c>
      <c r="T3828">
        <f t="shared" si="654"/>
        <v>8</v>
      </c>
      <c r="U3828">
        <f t="shared" si="655"/>
        <v>5</v>
      </c>
      <c r="V3828" s="12">
        <f t="shared" si="656"/>
        <v>42101.423541666663</v>
      </c>
      <c r="W3828" s="12">
        <f t="shared" si="657"/>
        <v>42131.423541666663</v>
      </c>
      <c r="X3828" s="17" t="str">
        <f t="shared" si="658"/>
        <v>April</v>
      </c>
      <c r="Y3828" t="str">
        <f t="shared" si="659"/>
        <v>2015</v>
      </c>
    </row>
    <row r="3829" spans="1:25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649"/>
        <v>152.66666666666666</v>
      </c>
      <c r="P3829" s="8">
        <f t="shared" si="650"/>
        <v>70.461538461538467</v>
      </c>
      <c r="Q3829" t="str">
        <f t="shared" si="651"/>
        <v>theater</v>
      </c>
      <c r="R3829" t="str">
        <f t="shared" si="652"/>
        <v>plays</v>
      </c>
      <c r="S3829">
        <f t="shared" si="653"/>
        <v>13</v>
      </c>
      <c r="T3829">
        <f t="shared" si="654"/>
        <v>8</v>
      </c>
      <c r="U3829">
        <f t="shared" si="655"/>
        <v>5</v>
      </c>
      <c r="V3829" s="12">
        <f t="shared" si="656"/>
        <v>42034.928252314814</v>
      </c>
      <c r="W3829" s="12">
        <f t="shared" si="657"/>
        <v>42090</v>
      </c>
      <c r="X3829" s="17" t="str">
        <f t="shared" si="658"/>
        <v>January</v>
      </c>
      <c r="Y3829" t="str">
        <f t="shared" si="659"/>
        <v>2015</v>
      </c>
    </row>
    <row r="3830" spans="1:25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649"/>
        <v>100</v>
      </c>
      <c r="P3830" s="8">
        <f t="shared" si="650"/>
        <v>178.57142857142858</v>
      </c>
      <c r="Q3830" t="str">
        <f t="shared" si="651"/>
        <v>theater</v>
      </c>
      <c r="R3830" t="str">
        <f t="shared" si="652"/>
        <v>plays</v>
      </c>
      <c r="S3830">
        <f t="shared" si="653"/>
        <v>13</v>
      </c>
      <c r="T3830">
        <f t="shared" si="654"/>
        <v>8</v>
      </c>
      <c r="U3830">
        <f t="shared" si="655"/>
        <v>5</v>
      </c>
      <c r="V3830" s="12">
        <f t="shared" si="656"/>
        <v>41944.527627314819</v>
      </c>
      <c r="W3830" s="12">
        <f t="shared" si="657"/>
        <v>42004.569293981483</v>
      </c>
      <c r="X3830" s="17" t="str">
        <f t="shared" si="658"/>
        <v>November</v>
      </c>
      <c r="Y3830" t="str">
        <f t="shared" si="659"/>
        <v>2014</v>
      </c>
    </row>
    <row r="3831" spans="1:25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649"/>
        <v>100.2</v>
      </c>
      <c r="P3831" s="8">
        <f t="shared" si="650"/>
        <v>62.625</v>
      </c>
      <c r="Q3831" t="str">
        <f t="shared" si="651"/>
        <v>theater</v>
      </c>
      <c r="R3831" t="str">
        <f t="shared" si="652"/>
        <v>plays</v>
      </c>
      <c r="S3831">
        <f t="shared" si="653"/>
        <v>13</v>
      </c>
      <c r="T3831">
        <f t="shared" si="654"/>
        <v>8</v>
      </c>
      <c r="U3831">
        <f t="shared" si="655"/>
        <v>5</v>
      </c>
      <c r="V3831" s="12">
        <f t="shared" si="656"/>
        <v>42593.865405092598</v>
      </c>
      <c r="W3831" s="12">
        <f t="shared" si="657"/>
        <v>42613.865405092598</v>
      </c>
      <c r="X3831" s="17" t="str">
        <f t="shared" si="658"/>
        <v>August</v>
      </c>
      <c r="Y3831" t="str">
        <f t="shared" si="659"/>
        <v>2016</v>
      </c>
    </row>
    <row r="3832" spans="1:25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649"/>
        <v>225</v>
      </c>
      <c r="P3832" s="8">
        <f t="shared" si="650"/>
        <v>75</v>
      </c>
      <c r="Q3832" t="str">
        <f t="shared" si="651"/>
        <v>theater</v>
      </c>
      <c r="R3832" t="str">
        <f t="shared" si="652"/>
        <v>plays</v>
      </c>
      <c r="S3832">
        <f t="shared" si="653"/>
        <v>13</v>
      </c>
      <c r="T3832">
        <f t="shared" si="654"/>
        <v>8</v>
      </c>
      <c r="U3832">
        <f t="shared" si="655"/>
        <v>5</v>
      </c>
      <c r="V3832" s="12">
        <f t="shared" si="656"/>
        <v>42503.740868055553</v>
      </c>
      <c r="W3832" s="12">
        <f t="shared" si="657"/>
        <v>42517.740868055553</v>
      </c>
      <c r="X3832" s="17" t="str">
        <f t="shared" si="658"/>
        <v>May</v>
      </c>
      <c r="Y3832" t="str">
        <f t="shared" si="659"/>
        <v>2016</v>
      </c>
    </row>
    <row r="3833" spans="1:25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649"/>
        <v>106.02199999999999</v>
      </c>
      <c r="P3833" s="8">
        <f t="shared" si="650"/>
        <v>58.901111111111113</v>
      </c>
      <c r="Q3833" t="str">
        <f t="shared" si="651"/>
        <v>theater</v>
      </c>
      <c r="R3833" t="str">
        <f t="shared" si="652"/>
        <v>plays</v>
      </c>
      <c r="S3833">
        <f t="shared" si="653"/>
        <v>13</v>
      </c>
      <c r="T3833">
        <f t="shared" si="654"/>
        <v>8</v>
      </c>
      <c r="U3833">
        <f t="shared" si="655"/>
        <v>5</v>
      </c>
      <c r="V3833" s="12">
        <f t="shared" si="656"/>
        <v>41927.848900462966</v>
      </c>
      <c r="W3833" s="12">
        <f t="shared" si="657"/>
        <v>41948.890567129631</v>
      </c>
      <c r="X3833" s="17" t="str">
        <f t="shared" si="658"/>
        <v>October</v>
      </c>
      <c r="Y3833" t="str">
        <f t="shared" si="659"/>
        <v>2014</v>
      </c>
    </row>
    <row r="3834" spans="1:25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649"/>
        <v>104.66666666666666</v>
      </c>
      <c r="P3834" s="8">
        <f t="shared" si="650"/>
        <v>139.55555555555554</v>
      </c>
      <c r="Q3834" t="str">
        <f t="shared" si="651"/>
        <v>theater</v>
      </c>
      <c r="R3834" t="str">
        <f t="shared" si="652"/>
        <v>plays</v>
      </c>
      <c r="S3834">
        <f t="shared" si="653"/>
        <v>13</v>
      </c>
      <c r="T3834">
        <f t="shared" si="654"/>
        <v>8</v>
      </c>
      <c r="U3834">
        <f t="shared" si="655"/>
        <v>5</v>
      </c>
      <c r="V3834" s="12">
        <f t="shared" si="656"/>
        <v>42375.114988425921</v>
      </c>
      <c r="W3834" s="12">
        <f t="shared" si="657"/>
        <v>42420.114988425921</v>
      </c>
      <c r="X3834" s="17" t="str">
        <f t="shared" si="658"/>
        <v>January</v>
      </c>
      <c r="Y3834" t="str">
        <f t="shared" si="659"/>
        <v>2016</v>
      </c>
    </row>
    <row r="3835" spans="1:25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649"/>
        <v>116.66666666666667</v>
      </c>
      <c r="P3835" s="8">
        <f t="shared" si="650"/>
        <v>70</v>
      </c>
      <c r="Q3835" t="str">
        <f t="shared" si="651"/>
        <v>theater</v>
      </c>
      <c r="R3835" t="str">
        <f t="shared" si="652"/>
        <v>plays</v>
      </c>
      <c r="S3835">
        <f t="shared" si="653"/>
        <v>13</v>
      </c>
      <c r="T3835">
        <f t="shared" si="654"/>
        <v>8</v>
      </c>
      <c r="U3835">
        <f t="shared" si="655"/>
        <v>5</v>
      </c>
      <c r="V3835" s="12">
        <f t="shared" si="656"/>
        <v>41963.872361111105</v>
      </c>
      <c r="W3835" s="12">
        <f t="shared" si="657"/>
        <v>41974.797916666663</v>
      </c>
      <c r="X3835" s="17" t="str">
        <f t="shared" si="658"/>
        <v>November</v>
      </c>
      <c r="Y3835" t="str">
        <f t="shared" si="659"/>
        <v>2014</v>
      </c>
    </row>
    <row r="3836" spans="1:25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649"/>
        <v>109.03333333333333</v>
      </c>
      <c r="P3836" s="8">
        <f t="shared" si="650"/>
        <v>57.385964912280699</v>
      </c>
      <c r="Q3836" t="str">
        <f t="shared" si="651"/>
        <v>theater</v>
      </c>
      <c r="R3836" t="str">
        <f t="shared" si="652"/>
        <v>plays</v>
      </c>
      <c r="S3836">
        <f t="shared" si="653"/>
        <v>13</v>
      </c>
      <c r="T3836">
        <f t="shared" si="654"/>
        <v>8</v>
      </c>
      <c r="U3836">
        <f t="shared" si="655"/>
        <v>5</v>
      </c>
      <c r="V3836" s="12">
        <f t="shared" si="656"/>
        <v>42143.445219907408</v>
      </c>
      <c r="W3836" s="12">
        <f t="shared" si="657"/>
        <v>42173.445219907408</v>
      </c>
      <c r="X3836" s="17" t="str">
        <f t="shared" si="658"/>
        <v>May</v>
      </c>
      <c r="Y3836" t="str">
        <f t="shared" si="659"/>
        <v>2015</v>
      </c>
    </row>
    <row r="3837" spans="1:25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649"/>
        <v>160</v>
      </c>
      <c r="P3837" s="8">
        <f t="shared" si="650"/>
        <v>40</v>
      </c>
      <c r="Q3837" t="str">
        <f t="shared" si="651"/>
        <v>theater</v>
      </c>
      <c r="R3837" t="str">
        <f t="shared" si="652"/>
        <v>plays</v>
      </c>
      <c r="S3837">
        <f t="shared" si="653"/>
        <v>13</v>
      </c>
      <c r="T3837">
        <f t="shared" si="654"/>
        <v>8</v>
      </c>
      <c r="U3837">
        <f t="shared" si="655"/>
        <v>5</v>
      </c>
      <c r="V3837" s="12">
        <f t="shared" si="656"/>
        <v>42460.94222222222</v>
      </c>
      <c r="W3837" s="12">
        <f t="shared" si="657"/>
        <v>42481.94222222222</v>
      </c>
      <c r="X3837" s="17" t="str">
        <f t="shared" si="658"/>
        <v>March</v>
      </c>
      <c r="Y3837" t="str">
        <f t="shared" si="659"/>
        <v>2016</v>
      </c>
    </row>
    <row r="3838" spans="1:25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649"/>
        <v>112.5</v>
      </c>
      <c r="P3838" s="8">
        <f t="shared" si="650"/>
        <v>64.285714285714292</v>
      </c>
      <c r="Q3838" t="str">
        <f t="shared" si="651"/>
        <v>theater</v>
      </c>
      <c r="R3838" t="str">
        <f t="shared" si="652"/>
        <v>plays</v>
      </c>
      <c r="S3838">
        <f t="shared" si="653"/>
        <v>13</v>
      </c>
      <c r="T3838">
        <f t="shared" si="654"/>
        <v>8</v>
      </c>
      <c r="U3838">
        <f t="shared" si="655"/>
        <v>5</v>
      </c>
      <c r="V3838" s="12">
        <f t="shared" si="656"/>
        <v>42553.926527777774</v>
      </c>
      <c r="W3838" s="12">
        <f t="shared" si="657"/>
        <v>42585.172916666663</v>
      </c>
      <c r="X3838" s="17" t="str">
        <f t="shared" si="658"/>
        <v>July</v>
      </c>
      <c r="Y3838" t="str">
        <f t="shared" si="659"/>
        <v>2016</v>
      </c>
    </row>
    <row r="3839" spans="1:25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649"/>
        <v>102.1</v>
      </c>
      <c r="P3839" s="8">
        <f t="shared" si="650"/>
        <v>120.11764705882354</v>
      </c>
      <c r="Q3839" t="str">
        <f t="shared" si="651"/>
        <v>theater</v>
      </c>
      <c r="R3839" t="str">
        <f t="shared" si="652"/>
        <v>plays</v>
      </c>
      <c r="S3839">
        <f t="shared" si="653"/>
        <v>13</v>
      </c>
      <c r="T3839">
        <f t="shared" si="654"/>
        <v>8</v>
      </c>
      <c r="U3839">
        <f t="shared" si="655"/>
        <v>5</v>
      </c>
      <c r="V3839" s="12">
        <f t="shared" si="656"/>
        <v>42152.765717592592</v>
      </c>
      <c r="W3839" s="12">
        <f t="shared" si="657"/>
        <v>42188.765717592592</v>
      </c>
      <c r="X3839" s="17" t="str">
        <f t="shared" si="658"/>
        <v>May</v>
      </c>
      <c r="Y3839" t="str">
        <f t="shared" si="659"/>
        <v>2015</v>
      </c>
    </row>
    <row r="3840" spans="1:25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649"/>
        <v>100.824</v>
      </c>
      <c r="P3840" s="8">
        <f t="shared" si="650"/>
        <v>1008.24</v>
      </c>
      <c r="Q3840" t="str">
        <f t="shared" si="651"/>
        <v>theater</v>
      </c>
      <c r="R3840" t="str">
        <f t="shared" si="652"/>
        <v>plays</v>
      </c>
      <c r="S3840">
        <f t="shared" si="653"/>
        <v>13</v>
      </c>
      <c r="T3840">
        <f t="shared" si="654"/>
        <v>8</v>
      </c>
      <c r="U3840">
        <f t="shared" si="655"/>
        <v>5</v>
      </c>
      <c r="V3840" s="12">
        <f t="shared" si="656"/>
        <v>42116.710752314815</v>
      </c>
      <c r="W3840" s="12">
        <f t="shared" si="657"/>
        <v>42146.710752314815</v>
      </c>
      <c r="X3840" s="17" t="str">
        <f t="shared" si="658"/>
        <v>April</v>
      </c>
      <c r="Y3840" t="str">
        <f t="shared" si="659"/>
        <v>2015</v>
      </c>
    </row>
    <row r="3841" spans="1:25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649"/>
        <v>101.25</v>
      </c>
      <c r="P3841" s="8">
        <f t="shared" si="650"/>
        <v>63.28125</v>
      </c>
      <c r="Q3841" t="str">
        <f t="shared" si="651"/>
        <v>theater</v>
      </c>
      <c r="R3841" t="str">
        <f t="shared" si="652"/>
        <v>plays</v>
      </c>
      <c r="S3841">
        <f t="shared" si="653"/>
        <v>13</v>
      </c>
      <c r="T3841">
        <f t="shared" si="654"/>
        <v>8</v>
      </c>
      <c r="U3841">
        <f t="shared" si="655"/>
        <v>5</v>
      </c>
      <c r="V3841" s="12">
        <f t="shared" si="656"/>
        <v>42155.142638888887</v>
      </c>
      <c r="W3841" s="12">
        <f t="shared" si="657"/>
        <v>42215.142638888887</v>
      </c>
      <c r="X3841" s="17" t="str">
        <f t="shared" si="658"/>
        <v>May</v>
      </c>
      <c r="Y3841" t="str">
        <f t="shared" si="659"/>
        <v>2015</v>
      </c>
    </row>
    <row r="3842" spans="1:25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660">E3842/D3842*100</f>
        <v>6500</v>
      </c>
      <c r="P3842" s="8">
        <f t="shared" ref="P3842:P3905" si="661">E3842/L3842</f>
        <v>21.666666666666668</v>
      </c>
      <c r="Q3842" t="str">
        <f t="shared" ref="Q3842:Q3905" si="662">LEFT(N3842,T3842-1)</f>
        <v>theater</v>
      </c>
      <c r="R3842" t="str">
        <f t="shared" ref="R3842:R3905" si="663">RIGHT(N3842,U3842)</f>
        <v>plays</v>
      </c>
      <c r="S3842">
        <f t="shared" ref="S3842:S3905" si="664">LEN(N3842)</f>
        <v>13</v>
      </c>
      <c r="T3842">
        <f t="shared" ref="T3842:T3905" si="665">FIND("/",N3842)</f>
        <v>8</v>
      </c>
      <c r="U3842">
        <f t="shared" ref="U3842:U3905" si="666">S3842-T3842</f>
        <v>5</v>
      </c>
      <c r="V3842" s="12">
        <f t="shared" ref="V3842:V3905" si="667">(((J3842/60)/60)/24)+DATE(1970,1,1)</f>
        <v>42432.701724537037</v>
      </c>
      <c r="W3842" s="12">
        <f t="shared" ref="W3842:W3905" si="668">(((I3842/60)/60)/24)+DATE(1970,1,1)</f>
        <v>42457.660057870366</v>
      </c>
      <c r="X3842" s="17" t="str">
        <f t="shared" ref="X3842:X3905" si="669">TEXT(V3842,"mmmm")</f>
        <v>March</v>
      </c>
      <c r="Y3842" t="str">
        <f t="shared" ref="Y3842:Y3905" si="670">TEXT(V3842,"yyyy")</f>
        <v>2016</v>
      </c>
    </row>
    <row r="3843" spans="1:25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660"/>
        <v>8.7200000000000006</v>
      </c>
      <c r="P3843" s="8">
        <f t="shared" si="661"/>
        <v>25.647058823529413</v>
      </c>
      <c r="Q3843" t="str">
        <f t="shared" si="662"/>
        <v>theater</v>
      </c>
      <c r="R3843" t="str">
        <f t="shared" si="663"/>
        <v>plays</v>
      </c>
      <c r="S3843">
        <f t="shared" si="664"/>
        <v>13</v>
      </c>
      <c r="T3843">
        <f t="shared" si="665"/>
        <v>8</v>
      </c>
      <c r="U3843">
        <f t="shared" si="666"/>
        <v>5</v>
      </c>
      <c r="V3843" s="12">
        <f t="shared" si="667"/>
        <v>41780.785729166666</v>
      </c>
      <c r="W3843" s="12">
        <f t="shared" si="668"/>
        <v>41840.785729166666</v>
      </c>
      <c r="X3843" s="17" t="str">
        <f t="shared" si="669"/>
        <v>May</v>
      </c>
      <c r="Y3843" t="str">
        <f t="shared" si="670"/>
        <v>2014</v>
      </c>
    </row>
    <row r="3844" spans="1:25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660"/>
        <v>21.94</v>
      </c>
      <c r="P3844" s="8">
        <f t="shared" si="661"/>
        <v>47.695652173913047</v>
      </c>
      <c r="Q3844" t="str">
        <f t="shared" si="662"/>
        <v>theater</v>
      </c>
      <c r="R3844" t="str">
        <f t="shared" si="663"/>
        <v>plays</v>
      </c>
      <c r="S3844">
        <f t="shared" si="664"/>
        <v>13</v>
      </c>
      <c r="T3844">
        <f t="shared" si="665"/>
        <v>8</v>
      </c>
      <c r="U3844">
        <f t="shared" si="666"/>
        <v>5</v>
      </c>
      <c r="V3844" s="12">
        <f t="shared" si="667"/>
        <v>41740.493657407409</v>
      </c>
      <c r="W3844" s="12">
        <f t="shared" si="668"/>
        <v>41770.493657407409</v>
      </c>
      <c r="X3844" s="17" t="str">
        <f t="shared" si="669"/>
        <v>April</v>
      </c>
      <c r="Y3844" t="str">
        <f t="shared" si="670"/>
        <v>2014</v>
      </c>
    </row>
    <row r="3845" spans="1:25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660"/>
        <v>21.3</v>
      </c>
      <c r="P3845" s="8">
        <f t="shared" si="661"/>
        <v>56.05263157894737</v>
      </c>
      <c r="Q3845" t="str">
        <f t="shared" si="662"/>
        <v>theater</v>
      </c>
      <c r="R3845" t="str">
        <f t="shared" si="663"/>
        <v>plays</v>
      </c>
      <c r="S3845">
        <f t="shared" si="664"/>
        <v>13</v>
      </c>
      <c r="T3845">
        <f t="shared" si="665"/>
        <v>8</v>
      </c>
      <c r="U3845">
        <f t="shared" si="666"/>
        <v>5</v>
      </c>
      <c r="V3845" s="12">
        <f t="shared" si="667"/>
        <v>41766.072500000002</v>
      </c>
      <c r="W3845" s="12">
        <f t="shared" si="668"/>
        <v>41791.072500000002</v>
      </c>
      <c r="X3845" s="17" t="str">
        <f t="shared" si="669"/>
        <v>May</v>
      </c>
      <c r="Y3845" t="str">
        <f t="shared" si="670"/>
        <v>2014</v>
      </c>
    </row>
    <row r="3846" spans="1:25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660"/>
        <v>41.489795918367342</v>
      </c>
      <c r="P3846" s="8">
        <f t="shared" si="661"/>
        <v>81.319999999999993</v>
      </c>
      <c r="Q3846" t="str">
        <f t="shared" si="662"/>
        <v>theater</v>
      </c>
      <c r="R3846" t="str">
        <f t="shared" si="663"/>
        <v>plays</v>
      </c>
      <c r="S3846">
        <f t="shared" si="664"/>
        <v>13</v>
      </c>
      <c r="T3846">
        <f t="shared" si="665"/>
        <v>8</v>
      </c>
      <c r="U3846">
        <f t="shared" si="666"/>
        <v>5</v>
      </c>
      <c r="V3846" s="12">
        <f t="shared" si="667"/>
        <v>41766.617291666669</v>
      </c>
      <c r="W3846" s="12">
        <f t="shared" si="668"/>
        <v>41793.290972222225</v>
      </c>
      <c r="X3846" s="17" t="str">
        <f t="shared" si="669"/>
        <v>May</v>
      </c>
      <c r="Y3846" t="str">
        <f t="shared" si="670"/>
        <v>2014</v>
      </c>
    </row>
    <row r="3847" spans="1:25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660"/>
        <v>2.105</v>
      </c>
      <c r="P3847" s="8">
        <f t="shared" si="661"/>
        <v>70.166666666666671</v>
      </c>
      <c r="Q3847" t="str">
        <f t="shared" si="662"/>
        <v>theater</v>
      </c>
      <c r="R3847" t="str">
        <f t="shared" si="663"/>
        <v>plays</v>
      </c>
      <c r="S3847">
        <f t="shared" si="664"/>
        <v>13</v>
      </c>
      <c r="T3847">
        <f t="shared" si="665"/>
        <v>8</v>
      </c>
      <c r="U3847">
        <f t="shared" si="666"/>
        <v>5</v>
      </c>
      <c r="V3847" s="12">
        <f t="shared" si="667"/>
        <v>42248.627013888887</v>
      </c>
      <c r="W3847" s="12">
        <f t="shared" si="668"/>
        <v>42278.627013888887</v>
      </c>
      <c r="X3847" s="17" t="str">
        <f t="shared" si="669"/>
        <v>September</v>
      </c>
      <c r="Y3847" t="str">
        <f t="shared" si="670"/>
        <v>2015</v>
      </c>
    </row>
    <row r="3848" spans="1:25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660"/>
        <v>2.7</v>
      </c>
      <c r="P3848" s="8">
        <f t="shared" si="661"/>
        <v>23.625</v>
      </c>
      <c r="Q3848" t="str">
        <f t="shared" si="662"/>
        <v>theater</v>
      </c>
      <c r="R3848" t="str">
        <f t="shared" si="663"/>
        <v>plays</v>
      </c>
      <c r="S3848">
        <f t="shared" si="664"/>
        <v>13</v>
      </c>
      <c r="T3848">
        <f t="shared" si="665"/>
        <v>8</v>
      </c>
      <c r="U3848">
        <f t="shared" si="666"/>
        <v>5</v>
      </c>
      <c r="V3848" s="12">
        <f t="shared" si="667"/>
        <v>41885.221550925926</v>
      </c>
      <c r="W3848" s="12">
        <f t="shared" si="668"/>
        <v>41916.290972222225</v>
      </c>
      <c r="X3848" s="17" t="str">
        <f t="shared" si="669"/>
        <v>September</v>
      </c>
      <c r="Y3848" t="str">
        <f t="shared" si="670"/>
        <v>2014</v>
      </c>
    </row>
    <row r="3849" spans="1:25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660"/>
        <v>16.161904761904761</v>
      </c>
      <c r="P3849" s="8">
        <f t="shared" si="661"/>
        <v>188.55555555555554</v>
      </c>
      <c r="Q3849" t="str">
        <f t="shared" si="662"/>
        <v>theater</v>
      </c>
      <c r="R3849" t="str">
        <f t="shared" si="663"/>
        <v>plays</v>
      </c>
      <c r="S3849">
        <f t="shared" si="664"/>
        <v>13</v>
      </c>
      <c r="T3849">
        <f t="shared" si="665"/>
        <v>8</v>
      </c>
      <c r="U3849">
        <f t="shared" si="666"/>
        <v>5</v>
      </c>
      <c r="V3849" s="12">
        <f t="shared" si="667"/>
        <v>42159.224432870367</v>
      </c>
      <c r="W3849" s="12">
        <f t="shared" si="668"/>
        <v>42204.224432870367</v>
      </c>
      <c r="X3849" s="17" t="str">
        <f t="shared" si="669"/>
        <v>June</v>
      </c>
      <c r="Y3849" t="str">
        <f t="shared" si="670"/>
        <v>2015</v>
      </c>
    </row>
    <row r="3850" spans="1:25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660"/>
        <v>16.376923076923077</v>
      </c>
      <c r="P3850" s="8">
        <f t="shared" si="661"/>
        <v>49.511627906976742</v>
      </c>
      <c r="Q3850" t="str">
        <f t="shared" si="662"/>
        <v>theater</v>
      </c>
      <c r="R3850" t="str">
        <f t="shared" si="663"/>
        <v>plays</v>
      </c>
      <c r="S3850">
        <f t="shared" si="664"/>
        <v>13</v>
      </c>
      <c r="T3850">
        <f t="shared" si="665"/>
        <v>8</v>
      </c>
      <c r="U3850">
        <f t="shared" si="666"/>
        <v>5</v>
      </c>
      <c r="V3850" s="12">
        <f t="shared" si="667"/>
        <v>42265.817002314812</v>
      </c>
      <c r="W3850" s="12">
        <f t="shared" si="668"/>
        <v>42295.817002314812</v>
      </c>
      <c r="X3850" s="17" t="str">
        <f t="shared" si="669"/>
        <v>September</v>
      </c>
      <c r="Y3850" t="str">
        <f t="shared" si="670"/>
        <v>2015</v>
      </c>
    </row>
    <row r="3851" spans="1:25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660"/>
        <v>7.043333333333333</v>
      </c>
      <c r="P3851" s="8">
        <f t="shared" si="661"/>
        <v>75.464285714285708</v>
      </c>
      <c r="Q3851" t="str">
        <f t="shared" si="662"/>
        <v>theater</v>
      </c>
      <c r="R3851" t="str">
        <f t="shared" si="663"/>
        <v>plays</v>
      </c>
      <c r="S3851">
        <f t="shared" si="664"/>
        <v>13</v>
      </c>
      <c r="T3851">
        <f t="shared" si="665"/>
        <v>8</v>
      </c>
      <c r="U3851">
        <f t="shared" si="666"/>
        <v>5</v>
      </c>
      <c r="V3851" s="12">
        <f t="shared" si="667"/>
        <v>42136.767175925925</v>
      </c>
      <c r="W3851" s="12">
        <f t="shared" si="668"/>
        <v>42166.767175925925</v>
      </c>
      <c r="X3851" s="17" t="str">
        <f t="shared" si="669"/>
        <v>May</v>
      </c>
      <c r="Y3851" t="str">
        <f t="shared" si="670"/>
        <v>2015</v>
      </c>
    </row>
    <row r="3852" spans="1:25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660"/>
        <v>3.8</v>
      </c>
      <c r="P3852" s="8">
        <f t="shared" si="661"/>
        <v>9.5</v>
      </c>
      <c r="Q3852" t="str">
        <f t="shared" si="662"/>
        <v>theater</v>
      </c>
      <c r="R3852" t="str">
        <f t="shared" si="663"/>
        <v>plays</v>
      </c>
      <c r="S3852">
        <f t="shared" si="664"/>
        <v>13</v>
      </c>
      <c r="T3852">
        <f t="shared" si="665"/>
        <v>8</v>
      </c>
      <c r="U3852">
        <f t="shared" si="666"/>
        <v>5</v>
      </c>
      <c r="V3852" s="12">
        <f t="shared" si="667"/>
        <v>41975.124340277776</v>
      </c>
      <c r="W3852" s="12">
        <f t="shared" si="668"/>
        <v>42005.124340277776</v>
      </c>
      <c r="X3852" s="17" t="str">
        <f t="shared" si="669"/>
        <v>December</v>
      </c>
      <c r="Y3852" t="str">
        <f t="shared" si="670"/>
        <v>2014</v>
      </c>
    </row>
    <row r="3853" spans="1:25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660"/>
        <v>34.08</v>
      </c>
      <c r="P3853" s="8">
        <f t="shared" si="661"/>
        <v>35.5</v>
      </c>
      <c r="Q3853" t="str">
        <f t="shared" si="662"/>
        <v>theater</v>
      </c>
      <c r="R3853" t="str">
        <f t="shared" si="663"/>
        <v>plays</v>
      </c>
      <c r="S3853">
        <f t="shared" si="664"/>
        <v>13</v>
      </c>
      <c r="T3853">
        <f t="shared" si="665"/>
        <v>8</v>
      </c>
      <c r="U3853">
        <f t="shared" si="666"/>
        <v>5</v>
      </c>
      <c r="V3853" s="12">
        <f t="shared" si="667"/>
        <v>42172.439571759256</v>
      </c>
      <c r="W3853" s="12">
        <f t="shared" si="668"/>
        <v>42202.439571759256</v>
      </c>
      <c r="X3853" s="17" t="str">
        <f t="shared" si="669"/>
        <v>June</v>
      </c>
      <c r="Y3853" t="str">
        <f t="shared" si="670"/>
        <v>2015</v>
      </c>
    </row>
    <row r="3854" spans="1:25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660"/>
        <v>0.2</v>
      </c>
      <c r="P3854" s="8">
        <f t="shared" si="661"/>
        <v>10</v>
      </c>
      <c r="Q3854" t="str">
        <f t="shared" si="662"/>
        <v>theater</v>
      </c>
      <c r="R3854" t="str">
        <f t="shared" si="663"/>
        <v>plays</v>
      </c>
      <c r="S3854">
        <f t="shared" si="664"/>
        <v>13</v>
      </c>
      <c r="T3854">
        <f t="shared" si="665"/>
        <v>8</v>
      </c>
      <c r="U3854">
        <f t="shared" si="666"/>
        <v>5</v>
      </c>
      <c r="V3854" s="12">
        <f t="shared" si="667"/>
        <v>42065.190694444449</v>
      </c>
      <c r="W3854" s="12">
        <f t="shared" si="668"/>
        <v>42090.149027777778</v>
      </c>
      <c r="X3854" s="17" t="str">
        <f t="shared" si="669"/>
        <v>March</v>
      </c>
      <c r="Y3854" t="str">
        <f t="shared" si="670"/>
        <v>2015</v>
      </c>
    </row>
    <row r="3855" spans="1:25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660"/>
        <v>2.5999999999999999E-2</v>
      </c>
      <c r="P3855" s="8">
        <f t="shared" si="661"/>
        <v>13</v>
      </c>
      <c r="Q3855" t="str">
        <f t="shared" si="662"/>
        <v>theater</v>
      </c>
      <c r="R3855" t="str">
        <f t="shared" si="663"/>
        <v>plays</v>
      </c>
      <c r="S3855">
        <f t="shared" si="664"/>
        <v>13</v>
      </c>
      <c r="T3855">
        <f t="shared" si="665"/>
        <v>8</v>
      </c>
      <c r="U3855">
        <f t="shared" si="666"/>
        <v>5</v>
      </c>
      <c r="V3855" s="12">
        <f t="shared" si="667"/>
        <v>41848.84002314815</v>
      </c>
      <c r="W3855" s="12">
        <f t="shared" si="668"/>
        <v>41883.84002314815</v>
      </c>
      <c r="X3855" s="17" t="str">
        <f t="shared" si="669"/>
        <v>July</v>
      </c>
      <c r="Y3855" t="str">
        <f t="shared" si="670"/>
        <v>2014</v>
      </c>
    </row>
    <row r="3856" spans="1:25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660"/>
        <v>16.254545454545454</v>
      </c>
      <c r="P3856" s="8">
        <f t="shared" si="661"/>
        <v>89.4</v>
      </c>
      <c r="Q3856" t="str">
        <f t="shared" si="662"/>
        <v>theater</v>
      </c>
      <c r="R3856" t="str">
        <f t="shared" si="663"/>
        <v>plays</v>
      </c>
      <c r="S3856">
        <f t="shared" si="664"/>
        <v>13</v>
      </c>
      <c r="T3856">
        <f t="shared" si="665"/>
        <v>8</v>
      </c>
      <c r="U3856">
        <f t="shared" si="666"/>
        <v>5</v>
      </c>
      <c r="V3856" s="12">
        <f t="shared" si="667"/>
        <v>42103.884930555556</v>
      </c>
      <c r="W3856" s="12">
        <f t="shared" si="668"/>
        <v>42133.884930555556</v>
      </c>
      <c r="X3856" s="17" t="str">
        <f t="shared" si="669"/>
        <v>April</v>
      </c>
      <c r="Y3856" t="str">
        <f t="shared" si="670"/>
        <v>2015</v>
      </c>
    </row>
    <row r="3857" spans="1:25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660"/>
        <v>2.5</v>
      </c>
      <c r="P3857" s="8">
        <f t="shared" si="661"/>
        <v>25</v>
      </c>
      <c r="Q3857" t="str">
        <f t="shared" si="662"/>
        <v>theater</v>
      </c>
      <c r="R3857" t="str">
        <f t="shared" si="663"/>
        <v>plays</v>
      </c>
      <c r="S3857">
        <f t="shared" si="664"/>
        <v>13</v>
      </c>
      <c r="T3857">
        <f t="shared" si="665"/>
        <v>8</v>
      </c>
      <c r="U3857">
        <f t="shared" si="666"/>
        <v>5</v>
      </c>
      <c r="V3857" s="12">
        <f t="shared" si="667"/>
        <v>42059.970729166671</v>
      </c>
      <c r="W3857" s="12">
        <f t="shared" si="668"/>
        <v>42089.929062499999</v>
      </c>
      <c r="X3857" s="17" t="str">
        <f t="shared" si="669"/>
        <v>February</v>
      </c>
      <c r="Y3857" t="str">
        <f t="shared" si="670"/>
        <v>2015</v>
      </c>
    </row>
    <row r="3858" spans="1:25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660"/>
        <v>0.02</v>
      </c>
      <c r="P3858" s="8">
        <f t="shared" si="661"/>
        <v>1</v>
      </c>
      <c r="Q3858" t="str">
        <f t="shared" si="662"/>
        <v>theater</v>
      </c>
      <c r="R3858" t="str">
        <f t="shared" si="663"/>
        <v>plays</v>
      </c>
      <c r="S3858">
        <f t="shared" si="664"/>
        <v>13</v>
      </c>
      <c r="T3858">
        <f t="shared" si="665"/>
        <v>8</v>
      </c>
      <c r="U3858">
        <f t="shared" si="666"/>
        <v>5</v>
      </c>
      <c r="V3858" s="12">
        <f t="shared" si="667"/>
        <v>42041.743090277778</v>
      </c>
      <c r="W3858" s="12">
        <f t="shared" si="668"/>
        <v>42071.701423611114</v>
      </c>
      <c r="X3858" s="17" t="str">
        <f t="shared" si="669"/>
        <v>February</v>
      </c>
      <c r="Y3858" t="str">
        <f t="shared" si="670"/>
        <v>2015</v>
      </c>
    </row>
    <row r="3859" spans="1:25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660"/>
        <v>5.2</v>
      </c>
      <c r="P3859" s="8">
        <f t="shared" si="661"/>
        <v>65</v>
      </c>
      <c r="Q3859" t="str">
        <f t="shared" si="662"/>
        <v>theater</v>
      </c>
      <c r="R3859" t="str">
        <f t="shared" si="663"/>
        <v>plays</v>
      </c>
      <c r="S3859">
        <f t="shared" si="664"/>
        <v>13</v>
      </c>
      <c r="T3859">
        <f t="shared" si="665"/>
        <v>8</v>
      </c>
      <c r="U3859">
        <f t="shared" si="666"/>
        <v>5</v>
      </c>
      <c r="V3859" s="12">
        <f t="shared" si="667"/>
        <v>41829.73715277778</v>
      </c>
      <c r="W3859" s="12">
        <f t="shared" si="668"/>
        <v>41852.716666666667</v>
      </c>
      <c r="X3859" s="17" t="str">
        <f t="shared" si="669"/>
        <v>July</v>
      </c>
      <c r="Y3859" t="str">
        <f t="shared" si="670"/>
        <v>2014</v>
      </c>
    </row>
    <row r="3860" spans="1:25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660"/>
        <v>2</v>
      </c>
      <c r="P3860" s="8">
        <f t="shared" si="661"/>
        <v>10</v>
      </c>
      <c r="Q3860" t="str">
        <f t="shared" si="662"/>
        <v>theater</v>
      </c>
      <c r="R3860" t="str">
        <f t="shared" si="663"/>
        <v>plays</v>
      </c>
      <c r="S3860">
        <f t="shared" si="664"/>
        <v>13</v>
      </c>
      <c r="T3860">
        <f t="shared" si="665"/>
        <v>8</v>
      </c>
      <c r="U3860">
        <f t="shared" si="666"/>
        <v>5</v>
      </c>
      <c r="V3860" s="12">
        <f t="shared" si="667"/>
        <v>42128.431064814817</v>
      </c>
      <c r="W3860" s="12">
        <f t="shared" si="668"/>
        <v>42146.875</v>
      </c>
      <c r="X3860" s="17" t="str">
        <f t="shared" si="669"/>
        <v>May</v>
      </c>
      <c r="Y3860" t="str">
        <f t="shared" si="670"/>
        <v>2015</v>
      </c>
    </row>
    <row r="3861" spans="1:25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660"/>
        <v>0.04</v>
      </c>
      <c r="P3861" s="8">
        <f t="shared" si="661"/>
        <v>1</v>
      </c>
      <c r="Q3861" t="str">
        <f t="shared" si="662"/>
        <v>theater</v>
      </c>
      <c r="R3861" t="str">
        <f t="shared" si="663"/>
        <v>plays</v>
      </c>
      <c r="S3861">
        <f t="shared" si="664"/>
        <v>13</v>
      </c>
      <c r="T3861">
        <f t="shared" si="665"/>
        <v>8</v>
      </c>
      <c r="U3861">
        <f t="shared" si="666"/>
        <v>5</v>
      </c>
      <c r="V3861" s="12">
        <f t="shared" si="667"/>
        <v>41789.893599537041</v>
      </c>
      <c r="W3861" s="12">
        <f t="shared" si="668"/>
        <v>41815.875</v>
      </c>
      <c r="X3861" s="17" t="str">
        <f t="shared" si="669"/>
        <v>May</v>
      </c>
      <c r="Y3861" t="str">
        <f t="shared" si="670"/>
        <v>2014</v>
      </c>
    </row>
    <row r="3862" spans="1:25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660"/>
        <v>17.666666666666668</v>
      </c>
      <c r="P3862" s="8">
        <f t="shared" si="661"/>
        <v>81.538461538461533</v>
      </c>
      <c r="Q3862" t="str">
        <f t="shared" si="662"/>
        <v>theater</v>
      </c>
      <c r="R3862" t="str">
        <f t="shared" si="663"/>
        <v>plays</v>
      </c>
      <c r="S3862">
        <f t="shared" si="664"/>
        <v>13</v>
      </c>
      <c r="T3862">
        <f t="shared" si="665"/>
        <v>8</v>
      </c>
      <c r="U3862">
        <f t="shared" si="666"/>
        <v>5</v>
      </c>
      <c r="V3862" s="12">
        <f t="shared" si="667"/>
        <v>41833.660995370366</v>
      </c>
      <c r="W3862" s="12">
        <f t="shared" si="668"/>
        <v>41863.660995370366</v>
      </c>
      <c r="X3862" s="17" t="str">
        <f t="shared" si="669"/>
        <v>July</v>
      </c>
      <c r="Y3862" t="str">
        <f t="shared" si="670"/>
        <v>2014</v>
      </c>
    </row>
    <row r="3863" spans="1:25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660"/>
        <v>5</v>
      </c>
      <c r="P3863" s="8">
        <f t="shared" si="661"/>
        <v>100</v>
      </c>
      <c r="Q3863" t="str">
        <f t="shared" si="662"/>
        <v>theater</v>
      </c>
      <c r="R3863" t="str">
        <f t="shared" si="663"/>
        <v>plays</v>
      </c>
      <c r="S3863">
        <f t="shared" si="664"/>
        <v>13</v>
      </c>
      <c r="T3863">
        <f t="shared" si="665"/>
        <v>8</v>
      </c>
      <c r="U3863">
        <f t="shared" si="666"/>
        <v>5</v>
      </c>
      <c r="V3863" s="12">
        <f t="shared" si="667"/>
        <v>41914.590011574073</v>
      </c>
      <c r="W3863" s="12">
        <f t="shared" si="668"/>
        <v>41955.907638888893</v>
      </c>
      <c r="X3863" s="17" t="str">
        <f t="shared" si="669"/>
        <v>October</v>
      </c>
      <c r="Y3863" t="str">
        <f t="shared" si="670"/>
        <v>2014</v>
      </c>
    </row>
    <row r="3864" spans="1:25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660"/>
        <v>1.3333333333333334E-2</v>
      </c>
      <c r="P3864" s="8">
        <f t="shared" si="661"/>
        <v>1</v>
      </c>
      <c r="Q3864" t="str">
        <f t="shared" si="662"/>
        <v>theater</v>
      </c>
      <c r="R3864" t="str">
        <f t="shared" si="663"/>
        <v>plays</v>
      </c>
      <c r="S3864">
        <f t="shared" si="664"/>
        <v>13</v>
      </c>
      <c r="T3864">
        <f t="shared" si="665"/>
        <v>8</v>
      </c>
      <c r="U3864">
        <f t="shared" si="666"/>
        <v>5</v>
      </c>
      <c r="V3864" s="12">
        <f t="shared" si="667"/>
        <v>42611.261064814811</v>
      </c>
      <c r="W3864" s="12">
        <f t="shared" si="668"/>
        <v>42625.707638888889</v>
      </c>
      <c r="X3864" s="17" t="str">
        <f t="shared" si="669"/>
        <v>August</v>
      </c>
      <c r="Y3864" t="str">
        <f t="shared" si="670"/>
        <v>2016</v>
      </c>
    </row>
    <row r="3865" spans="1:25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660"/>
        <v>0</v>
      </c>
      <c r="P3865" s="8" t="e">
        <f t="shared" si="661"/>
        <v>#DIV/0!</v>
      </c>
      <c r="Q3865" t="str">
        <f t="shared" si="662"/>
        <v>theater</v>
      </c>
      <c r="R3865" t="str">
        <f t="shared" si="663"/>
        <v>plays</v>
      </c>
      <c r="S3865">
        <f t="shared" si="664"/>
        <v>13</v>
      </c>
      <c r="T3865">
        <f t="shared" si="665"/>
        <v>8</v>
      </c>
      <c r="U3865">
        <f t="shared" si="666"/>
        <v>5</v>
      </c>
      <c r="V3865" s="12">
        <f t="shared" si="667"/>
        <v>42253.633159722223</v>
      </c>
      <c r="W3865" s="12">
        <f t="shared" si="668"/>
        <v>42313.674826388888</v>
      </c>
      <c r="X3865" s="17" t="str">
        <f t="shared" si="669"/>
        <v>September</v>
      </c>
      <c r="Y3865" t="str">
        <f t="shared" si="670"/>
        <v>2015</v>
      </c>
    </row>
    <row r="3866" spans="1:25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660"/>
        <v>1.2</v>
      </c>
      <c r="P3866" s="8">
        <f t="shared" si="661"/>
        <v>20</v>
      </c>
      <c r="Q3866" t="str">
        <f t="shared" si="662"/>
        <v>theater</v>
      </c>
      <c r="R3866" t="str">
        <f t="shared" si="663"/>
        <v>plays</v>
      </c>
      <c r="S3866">
        <f t="shared" si="664"/>
        <v>13</v>
      </c>
      <c r="T3866">
        <f t="shared" si="665"/>
        <v>8</v>
      </c>
      <c r="U3866">
        <f t="shared" si="666"/>
        <v>5</v>
      </c>
      <c r="V3866" s="12">
        <f t="shared" si="667"/>
        <v>42295.891828703709</v>
      </c>
      <c r="W3866" s="12">
        <f t="shared" si="668"/>
        <v>42325.933495370366</v>
      </c>
      <c r="X3866" s="17" t="str">
        <f t="shared" si="669"/>
        <v>October</v>
      </c>
      <c r="Y3866" t="str">
        <f t="shared" si="670"/>
        <v>2015</v>
      </c>
    </row>
    <row r="3867" spans="1:25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660"/>
        <v>26.937422295897225</v>
      </c>
      <c r="P3867" s="8">
        <f t="shared" si="661"/>
        <v>46.428571428571431</v>
      </c>
      <c r="Q3867" t="str">
        <f t="shared" si="662"/>
        <v>theater</v>
      </c>
      <c r="R3867" t="str">
        <f t="shared" si="663"/>
        <v>plays</v>
      </c>
      <c r="S3867">
        <f t="shared" si="664"/>
        <v>13</v>
      </c>
      <c r="T3867">
        <f t="shared" si="665"/>
        <v>8</v>
      </c>
      <c r="U3867">
        <f t="shared" si="666"/>
        <v>5</v>
      </c>
      <c r="V3867" s="12">
        <f t="shared" si="667"/>
        <v>41841.651597222226</v>
      </c>
      <c r="W3867" s="12">
        <f t="shared" si="668"/>
        <v>41881.229166666664</v>
      </c>
      <c r="X3867" s="17" t="str">
        <f t="shared" si="669"/>
        <v>July</v>
      </c>
      <c r="Y3867" t="str">
        <f t="shared" si="670"/>
        <v>2014</v>
      </c>
    </row>
    <row r="3868" spans="1:25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660"/>
        <v>0.54999999999999993</v>
      </c>
      <c r="P3868" s="8">
        <f t="shared" si="661"/>
        <v>5.5</v>
      </c>
      <c r="Q3868" t="str">
        <f t="shared" si="662"/>
        <v>theater</v>
      </c>
      <c r="R3868" t="str">
        <f t="shared" si="663"/>
        <v>plays</v>
      </c>
      <c r="S3868">
        <f t="shared" si="664"/>
        <v>13</v>
      </c>
      <c r="T3868">
        <f t="shared" si="665"/>
        <v>8</v>
      </c>
      <c r="U3868">
        <f t="shared" si="666"/>
        <v>5</v>
      </c>
      <c r="V3868" s="12">
        <f t="shared" si="667"/>
        <v>42402.947002314817</v>
      </c>
      <c r="W3868" s="12">
        <f t="shared" si="668"/>
        <v>42452.145138888889</v>
      </c>
      <c r="X3868" s="17" t="str">
        <f t="shared" si="669"/>
        <v>February</v>
      </c>
      <c r="Y3868" t="str">
        <f t="shared" si="670"/>
        <v>2016</v>
      </c>
    </row>
    <row r="3869" spans="1:25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660"/>
        <v>12.55</v>
      </c>
      <c r="P3869" s="8">
        <f t="shared" si="661"/>
        <v>50.2</v>
      </c>
      <c r="Q3869" t="str">
        <f t="shared" si="662"/>
        <v>theater</v>
      </c>
      <c r="R3869" t="str">
        <f t="shared" si="663"/>
        <v>plays</v>
      </c>
      <c r="S3869">
        <f t="shared" si="664"/>
        <v>13</v>
      </c>
      <c r="T3869">
        <f t="shared" si="665"/>
        <v>8</v>
      </c>
      <c r="U3869">
        <f t="shared" si="666"/>
        <v>5</v>
      </c>
      <c r="V3869" s="12">
        <f t="shared" si="667"/>
        <v>42509.814108796301</v>
      </c>
      <c r="W3869" s="12">
        <f t="shared" si="668"/>
        <v>42539.814108796301</v>
      </c>
      <c r="X3869" s="17" t="str">
        <f t="shared" si="669"/>
        <v>May</v>
      </c>
      <c r="Y3869" t="str">
        <f t="shared" si="670"/>
        <v>2016</v>
      </c>
    </row>
    <row r="3870" spans="1:25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660"/>
        <v>0.2</v>
      </c>
      <c r="P3870" s="8">
        <f t="shared" si="661"/>
        <v>10</v>
      </c>
      <c r="Q3870" t="str">
        <f t="shared" si="662"/>
        <v>theater</v>
      </c>
      <c r="R3870" t="str">
        <f t="shared" si="663"/>
        <v>musical</v>
      </c>
      <c r="S3870">
        <f t="shared" si="664"/>
        <v>15</v>
      </c>
      <c r="T3870">
        <f t="shared" si="665"/>
        <v>8</v>
      </c>
      <c r="U3870">
        <f t="shared" si="666"/>
        <v>7</v>
      </c>
      <c r="V3870" s="12">
        <f t="shared" si="667"/>
        <v>41865.659780092588</v>
      </c>
      <c r="W3870" s="12">
        <f t="shared" si="668"/>
        <v>41890.659780092588</v>
      </c>
      <c r="X3870" s="17" t="str">
        <f t="shared" si="669"/>
        <v>August</v>
      </c>
      <c r="Y3870" t="str">
        <f t="shared" si="670"/>
        <v>2014</v>
      </c>
    </row>
    <row r="3871" spans="1:25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660"/>
        <v>3.4474868431088401</v>
      </c>
      <c r="P3871" s="8">
        <f t="shared" si="661"/>
        <v>30.133333333333333</v>
      </c>
      <c r="Q3871" t="str">
        <f t="shared" si="662"/>
        <v>theater</v>
      </c>
      <c r="R3871" t="str">
        <f t="shared" si="663"/>
        <v>musical</v>
      </c>
      <c r="S3871">
        <f t="shared" si="664"/>
        <v>15</v>
      </c>
      <c r="T3871">
        <f t="shared" si="665"/>
        <v>8</v>
      </c>
      <c r="U3871">
        <f t="shared" si="666"/>
        <v>7</v>
      </c>
      <c r="V3871" s="12">
        <f t="shared" si="667"/>
        <v>42047.724444444444</v>
      </c>
      <c r="W3871" s="12">
        <f t="shared" si="668"/>
        <v>42077.132638888885</v>
      </c>
      <c r="X3871" s="17" t="str">
        <f t="shared" si="669"/>
        <v>February</v>
      </c>
      <c r="Y3871" t="str">
        <f t="shared" si="670"/>
        <v>2015</v>
      </c>
    </row>
    <row r="3872" spans="1:25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660"/>
        <v>15</v>
      </c>
      <c r="P3872" s="8">
        <f t="shared" si="661"/>
        <v>150</v>
      </c>
      <c r="Q3872" t="str">
        <f t="shared" si="662"/>
        <v>theater</v>
      </c>
      <c r="R3872" t="str">
        <f t="shared" si="663"/>
        <v>musical</v>
      </c>
      <c r="S3872">
        <f t="shared" si="664"/>
        <v>15</v>
      </c>
      <c r="T3872">
        <f t="shared" si="665"/>
        <v>8</v>
      </c>
      <c r="U3872">
        <f t="shared" si="666"/>
        <v>7</v>
      </c>
      <c r="V3872" s="12">
        <f t="shared" si="667"/>
        <v>41793.17219907407</v>
      </c>
      <c r="W3872" s="12">
        <f t="shared" si="668"/>
        <v>41823.17219907407</v>
      </c>
      <c r="X3872" s="17" t="str">
        <f t="shared" si="669"/>
        <v>June</v>
      </c>
      <c r="Y3872" t="str">
        <f t="shared" si="670"/>
        <v>2014</v>
      </c>
    </row>
    <row r="3873" spans="1:25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660"/>
        <v>2.666666666666667</v>
      </c>
      <c r="P3873" s="8">
        <f t="shared" si="661"/>
        <v>13.333333333333334</v>
      </c>
      <c r="Q3873" t="str">
        <f t="shared" si="662"/>
        <v>theater</v>
      </c>
      <c r="R3873" t="str">
        <f t="shared" si="663"/>
        <v>musical</v>
      </c>
      <c r="S3873">
        <f t="shared" si="664"/>
        <v>15</v>
      </c>
      <c r="T3873">
        <f t="shared" si="665"/>
        <v>8</v>
      </c>
      <c r="U3873">
        <f t="shared" si="666"/>
        <v>7</v>
      </c>
      <c r="V3873" s="12">
        <f t="shared" si="667"/>
        <v>42763.780671296292</v>
      </c>
      <c r="W3873" s="12">
        <f t="shared" si="668"/>
        <v>42823.739004629635</v>
      </c>
      <c r="X3873" s="17" t="str">
        <f t="shared" si="669"/>
        <v>January</v>
      </c>
      <c r="Y3873" t="str">
        <f t="shared" si="670"/>
        <v>2017</v>
      </c>
    </row>
    <row r="3874" spans="1:25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660"/>
        <v>0</v>
      </c>
      <c r="P3874" s="8" t="e">
        <f t="shared" si="661"/>
        <v>#DIV/0!</v>
      </c>
      <c r="Q3874" t="str">
        <f t="shared" si="662"/>
        <v>theater</v>
      </c>
      <c r="R3874" t="str">
        <f t="shared" si="663"/>
        <v>musical</v>
      </c>
      <c r="S3874">
        <f t="shared" si="664"/>
        <v>15</v>
      </c>
      <c r="T3874">
        <f t="shared" si="665"/>
        <v>8</v>
      </c>
      <c r="U3874">
        <f t="shared" si="666"/>
        <v>7</v>
      </c>
      <c r="V3874" s="12">
        <f t="shared" si="667"/>
        <v>42180.145787037036</v>
      </c>
      <c r="W3874" s="12">
        <f t="shared" si="668"/>
        <v>42230.145787037036</v>
      </c>
      <c r="X3874" s="17" t="str">
        <f t="shared" si="669"/>
        <v>June</v>
      </c>
      <c r="Y3874" t="str">
        <f t="shared" si="670"/>
        <v>2015</v>
      </c>
    </row>
    <row r="3875" spans="1:25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660"/>
        <v>0</v>
      </c>
      <c r="P3875" s="8" t="e">
        <f t="shared" si="661"/>
        <v>#DIV/0!</v>
      </c>
      <c r="Q3875" t="str">
        <f t="shared" si="662"/>
        <v>theater</v>
      </c>
      <c r="R3875" t="str">
        <f t="shared" si="663"/>
        <v>musical</v>
      </c>
      <c r="S3875">
        <f t="shared" si="664"/>
        <v>15</v>
      </c>
      <c r="T3875">
        <f t="shared" si="665"/>
        <v>8</v>
      </c>
      <c r="U3875">
        <f t="shared" si="666"/>
        <v>7</v>
      </c>
      <c r="V3875" s="12">
        <f t="shared" si="667"/>
        <v>42255.696006944447</v>
      </c>
      <c r="W3875" s="12">
        <f t="shared" si="668"/>
        <v>42285.696006944447</v>
      </c>
      <c r="X3875" s="17" t="str">
        <f t="shared" si="669"/>
        <v>September</v>
      </c>
      <c r="Y3875" t="str">
        <f t="shared" si="670"/>
        <v>2015</v>
      </c>
    </row>
    <row r="3876" spans="1:25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660"/>
        <v>0</v>
      </c>
      <c r="P3876" s="8" t="e">
        <f t="shared" si="661"/>
        <v>#DIV/0!</v>
      </c>
      <c r="Q3876" t="str">
        <f t="shared" si="662"/>
        <v>theater</v>
      </c>
      <c r="R3876" t="str">
        <f t="shared" si="663"/>
        <v>musical</v>
      </c>
      <c r="S3876">
        <f t="shared" si="664"/>
        <v>15</v>
      </c>
      <c r="T3876">
        <f t="shared" si="665"/>
        <v>8</v>
      </c>
      <c r="U3876">
        <f t="shared" si="666"/>
        <v>7</v>
      </c>
      <c r="V3876" s="12">
        <f t="shared" si="667"/>
        <v>42007.016458333332</v>
      </c>
      <c r="W3876" s="12">
        <f t="shared" si="668"/>
        <v>42028.041666666672</v>
      </c>
      <c r="X3876" s="17" t="str">
        <f t="shared" si="669"/>
        <v>January</v>
      </c>
      <c r="Y3876" t="str">
        <f t="shared" si="670"/>
        <v>2015</v>
      </c>
    </row>
    <row r="3877" spans="1:25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660"/>
        <v>0</v>
      </c>
      <c r="P3877" s="8" t="e">
        <f t="shared" si="661"/>
        <v>#DIV/0!</v>
      </c>
      <c r="Q3877" t="str">
        <f t="shared" si="662"/>
        <v>theater</v>
      </c>
      <c r="R3877" t="str">
        <f t="shared" si="663"/>
        <v>musical</v>
      </c>
      <c r="S3877">
        <f t="shared" si="664"/>
        <v>15</v>
      </c>
      <c r="T3877">
        <f t="shared" si="665"/>
        <v>8</v>
      </c>
      <c r="U3877">
        <f t="shared" si="666"/>
        <v>7</v>
      </c>
      <c r="V3877" s="12">
        <f t="shared" si="667"/>
        <v>42615.346817129626</v>
      </c>
      <c r="W3877" s="12">
        <f t="shared" si="668"/>
        <v>42616.416666666672</v>
      </c>
      <c r="X3877" s="17" t="str">
        <f t="shared" si="669"/>
        <v>September</v>
      </c>
      <c r="Y3877" t="str">
        <f t="shared" si="670"/>
        <v>2016</v>
      </c>
    </row>
    <row r="3878" spans="1:25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660"/>
        <v>52.794871794871788</v>
      </c>
      <c r="P3878" s="8">
        <f t="shared" si="661"/>
        <v>44.760869565217391</v>
      </c>
      <c r="Q3878" t="str">
        <f t="shared" si="662"/>
        <v>theater</v>
      </c>
      <c r="R3878" t="str">
        <f t="shared" si="663"/>
        <v>musical</v>
      </c>
      <c r="S3878">
        <f t="shared" si="664"/>
        <v>15</v>
      </c>
      <c r="T3878">
        <f t="shared" si="665"/>
        <v>8</v>
      </c>
      <c r="U3878">
        <f t="shared" si="666"/>
        <v>7</v>
      </c>
      <c r="V3878" s="12">
        <f t="shared" si="667"/>
        <v>42372.624166666668</v>
      </c>
      <c r="W3878" s="12">
        <f t="shared" si="668"/>
        <v>42402.624166666668</v>
      </c>
      <c r="X3878" s="17" t="str">
        <f t="shared" si="669"/>
        <v>January</v>
      </c>
      <c r="Y3878" t="str">
        <f t="shared" si="670"/>
        <v>2016</v>
      </c>
    </row>
    <row r="3879" spans="1:25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660"/>
        <v>4.9639999999999995</v>
      </c>
      <c r="P3879" s="8">
        <f t="shared" si="661"/>
        <v>88.642857142857139</v>
      </c>
      <c r="Q3879" t="str">
        <f t="shared" si="662"/>
        <v>theater</v>
      </c>
      <c r="R3879" t="str">
        <f t="shared" si="663"/>
        <v>musical</v>
      </c>
      <c r="S3879">
        <f t="shared" si="664"/>
        <v>15</v>
      </c>
      <c r="T3879">
        <f t="shared" si="665"/>
        <v>8</v>
      </c>
      <c r="U3879">
        <f t="shared" si="666"/>
        <v>7</v>
      </c>
      <c r="V3879" s="12">
        <f t="shared" si="667"/>
        <v>42682.67768518519</v>
      </c>
      <c r="W3879" s="12">
        <f t="shared" si="668"/>
        <v>42712.67768518519</v>
      </c>
      <c r="X3879" s="17" t="str">
        <f t="shared" si="669"/>
        <v>November</v>
      </c>
      <c r="Y3879" t="str">
        <f t="shared" si="670"/>
        <v>2016</v>
      </c>
    </row>
    <row r="3880" spans="1:25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660"/>
        <v>5.5555555555555552E-2</v>
      </c>
      <c r="P3880" s="8">
        <f t="shared" si="661"/>
        <v>10</v>
      </c>
      <c r="Q3880" t="str">
        <f t="shared" si="662"/>
        <v>theater</v>
      </c>
      <c r="R3880" t="str">
        <f t="shared" si="663"/>
        <v>musical</v>
      </c>
      <c r="S3880">
        <f t="shared" si="664"/>
        <v>15</v>
      </c>
      <c r="T3880">
        <f t="shared" si="665"/>
        <v>8</v>
      </c>
      <c r="U3880">
        <f t="shared" si="666"/>
        <v>7</v>
      </c>
      <c r="V3880" s="12">
        <f t="shared" si="667"/>
        <v>42154.818819444445</v>
      </c>
      <c r="W3880" s="12">
        <f t="shared" si="668"/>
        <v>42185.165972222225</v>
      </c>
      <c r="X3880" s="17" t="str">
        <f t="shared" si="669"/>
        <v>May</v>
      </c>
      <c r="Y3880" t="str">
        <f t="shared" si="670"/>
        <v>2015</v>
      </c>
    </row>
    <row r="3881" spans="1:25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660"/>
        <v>0</v>
      </c>
      <c r="P3881" s="8" t="e">
        <f t="shared" si="661"/>
        <v>#DIV/0!</v>
      </c>
      <c r="Q3881" t="str">
        <f t="shared" si="662"/>
        <v>theater</v>
      </c>
      <c r="R3881" t="str">
        <f t="shared" si="663"/>
        <v>musical</v>
      </c>
      <c r="S3881">
        <f t="shared" si="664"/>
        <v>15</v>
      </c>
      <c r="T3881">
        <f t="shared" si="665"/>
        <v>8</v>
      </c>
      <c r="U3881">
        <f t="shared" si="666"/>
        <v>7</v>
      </c>
      <c r="V3881" s="12">
        <f t="shared" si="667"/>
        <v>41999.861064814817</v>
      </c>
      <c r="W3881" s="12">
        <f t="shared" si="668"/>
        <v>42029.861064814817</v>
      </c>
      <c r="X3881" s="17" t="str">
        <f t="shared" si="669"/>
        <v>December</v>
      </c>
      <c r="Y3881" t="str">
        <f t="shared" si="670"/>
        <v>2014</v>
      </c>
    </row>
    <row r="3882" spans="1:25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660"/>
        <v>13.066666666666665</v>
      </c>
      <c r="P3882" s="8">
        <f t="shared" si="661"/>
        <v>57.647058823529413</v>
      </c>
      <c r="Q3882" t="str">
        <f t="shared" si="662"/>
        <v>theater</v>
      </c>
      <c r="R3882" t="str">
        <f t="shared" si="663"/>
        <v>musical</v>
      </c>
      <c r="S3882">
        <f t="shared" si="664"/>
        <v>15</v>
      </c>
      <c r="T3882">
        <f t="shared" si="665"/>
        <v>8</v>
      </c>
      <c r="U3882">
        <f t="shared" si="666"/>
        <v>7</v>
      </c>
      <c r="V3882" s="12">
        <f t="shared" si="667"/>
        <v>41815.815046296295</v>
      </c>
      <c r="W3882" s="12">
        <f t="shared" si="668"/>
        <v>41850.958333333336</v>
      </c>
      <c r="X3882" s="17" t="str">
        <f t="shared" si="669"/>
        <v>June</v>
      </c>
      <c r="Y3882" t="str">
        <f t="shared" si="670"/>
        <v>2014</v>
      </c>
    </row>
    <row r="3883" spans="1:25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660"/>
        <v>5</v>
      </c>
      <c r="P3883" s="8">
        <f t="shared" si="661"/>
        <v>25</v>
      </c>
      <c r="Q3883" t="str">
        <f t="shared" si="662"/>
        <v>theater</v>
      </c>
      <c r="R3883" t="str">
        <f t="shared" si="663"/>
        <v>musical</v>
      </c>
      <c r="S3883">
        <f t="shared" si="664"/>
        <v>15</v>
      </c>
      <c r="T3883">
        <f t="shared" si="665"/>
        <v>8</v>
      </c>
      <c r="U3883">
        <f t="shared" si="666"/>
        <v>7</v>
      </c>
      <c r="V3883" s="12">
        <f t="shared" si="667"/>
        <v>42756.018506944441</v>
      </c>
      <c r="W3883" s="12">
        <f t="shared" si="668"/>
        <v>42786.018506944441</v>
      </c>
      <c r="X3883" s="17" t="str">
        <f t="shared" si="669"/>
        <v>January</v>
      </c>
      <c r="Y3883" t="str">
        <f t="shared" si="670"/>
        <v>2017</v>
      </c>
    </row>
    <row r="3884" spans="1:25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660"/>
        <v>0</v>
      </c>
      <c r="P3884" s="8" t="e">
        <f t="shared" si="661"/>
        <v>#DIV/0!</v>
      </c>
      <c r="Q3884" t="str">
        <f t="shared" si="662"/>
        <v>theater</v>
      </c>
      <c r="R3884" t="str">
        <f t="shared" si="663"/>
        <v>musical</v>
      </c>
      <c r="S3884">
        <f t="shared" si="664"/>
        <v>15</v>
      </c>
      <c r="T3884">
        <f t="shared" si="665"/>
        <v>8</v>
      </c>
      <c r="U3884">
        <f t="shared" si="666"/>
        <v>7</v>
      </c>
      <c r="V3884" s="12">
        <f t="shared" si="667"/>
        <v>42373.983449074076</v>
      </c>
      <c r="W3884" s="12">
        <f t="shared" si="668"/>
        <v>42400.960416666669</v>
      </c>
      <c r="X3884" s="17" t="str">
        <f t="shared" si="669"/>
        <v>January</v>
      </c>
      <c r="Y3884" t="str">
        <f t="shared" si="670"/>
        <v>2016</v>
      </c>
    </row>
    <row r="3885" spans="1:25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660"/>
        <v>0</v>
      </c>
      <c r="P3885" s="8" t="e">
        <f t="shared" si="661"/>
        <v>#DIV/0!</v>
      </c>
      <c r="Q3885" t="str">
        <f t="shared" si="662"/>
        <v>theater</v>
      </c>
      <c r="R3885" t="str">
        <f t="shared" si="663"/>
        <v>musical</v>
      </c>
      <c r="S3885">
        <f t="shared" si="664"/>
        <v>15</v>
      </c>
      <c r="T3885">
        <f t="shared" si="665"/>
        <v>8</v>
      </c>
      <c r="U3885">
        <f t="shared" si="666"/>
        <v>7</v>
      </c>
      <c r="V3885" s="12">
        <f t="shared" si="667"/>
        <v>41854.602650462963</v>
      </c>
      <c r="W3885" s="12">
        <f t="shared" si="668"/>
        <v>41884.602650462963</v>
      </c>
      <c r="X3885" s="17" t="str">
        <f t="shared" si="669"/>
        <v>August</v>
      </c>
      <c r="Y3885" t="str">
        <f t="shared" si="670"/>
        <v>2014</v>
      </c>
    </row>
    <row r="3886" spans="1:25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660"/>
        <v>0</v>
      </c>
      <c r="P3886" s="8" t="e">
        <f t="shared" si="661"/>
        <v>#DIV/0!</v>
      </c>
      <c r="Q3886" t="str">
        <f t="shared" si="662"/>
        <v>theater</v>
      </c>
      <c r="R3886" t="str">
        <f t="shared" si="663"/>
        <v>musical</v>
      </c>
      <c r="S3886">
        <f t="shared" si="664"/>
        <v>15</v>
      </c>
      <c r="T3886">
        <f t="shared" si="665"/>
        <v>8</v>
      </c>
      <c r="U3886">
        <f t="shared" si="666"/>
        <v>7</v>
      </c>
      <c r="V3886" s="12">
        <f t="shared" si="667"/>
        <v>42065.791574074072</v>
      </c>
      <c r="W3886" s="12">
        <f t="shared" si="668"/>
        <v>42090.749907407408</v>
      </c>
      <c r="X3886" s="17" t="str">
        <f t="shared" si="669"/>
        <v>March</v>
      </c>
      <c r="Y3886" t="str">
        <f t="shared" si="670"/>
        <v>2015</v>
      </c>
    </row>
    <row r="3887" spans="1:25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660"/>
        <v>0</v>
      </c>
      <c r="P3887" s="8" t="e">
        <f t="shared" si="661"/>
        <v>#DIV/0!</v>
      </c>
      <c r="Q3887" t="str">
        <f t="shared" si="662"/>
        <v>theater</v>
      </c>
      <c r="R3887" t="str">
        <f t="shared" si="663"/>
        <v>musical</v>
      </c>
      <c r="S3887">
        <f t="shared" si="664"/>
        <v>15</v>
      </c>
      <c r="T3887">
        <f t="shared" si="665"/>
        <v>8</v>
      </c>
      <c r="U3887">
        <f t="shared" si="666"/>
        <v>7</v>
      </c>
      <c r="V3887" s="12">
        <f t="shared" si="667"/>
        <v>42469.951284722221</v>
      </c>
      <c r="W3887" s="12">
        <f t="shared" si="668"/>
        <v>42499.951284722221</v>
      </c>
      <c r="X3887" s="17" t="str">
        <f t="shared" si="669"/>
        <v>April</v>
      </c>
      <c r="Y3887" t="str">
        <f t="shared" si="670"/>
        <v>2016</v>
      </c>
    </row>
    <row r="3888" spans="1:25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660"/>
        <v>0</v>
      </c>
      <c r="P3888" s="8" t="e">
        <f t="shared" si="661"/>
        <v>#DIV/0!</v>
      </c>
      <c r="Q3888" t="str">
        <f t="shared" si="662"/>
        <v>theater</v>
      </c>
      <c r="R3888" t="str">
        <f t="shared" si="663"/>
        <v>musical</v>
      </c>
      <c r="S3888">
        <f t="shared" si="664"/>
        <v>15</v>
      </c>
      <c r="T3888">
        <f t="shared" si="665"/>
        <v>8</v>
      </c>
      <c r="U3888">
        <f t="shared" si="666"/>
        <v>7</v>
      </c>
      <c r="V3888" s="12">
        <f t="shared" si="667"/>
        <v>41954.228032407409</v>
      </c>
      <c r="W3888" s="12">
        <f t="shared" si="668"/>
        <v>41984.228032407409</v>
      </c>
      <c r="X3888" s="17" t="str">
        <f t="shared" si="669"/>
        <v>November</v>
      </c>
      <c r="Y3888" t="str">
        <f t="shared" si="670"/>
        <v>2014</v>
      </c>
    </row>
    <row r="3889" spans="1:25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660"/>
        <v>1.7500000000000002</v>
      </c>
      <c r="P3889" s="8">
        <f t="shared" si="661"/>
        <v>17.5</v>
      </c>
      <c r="Q3889" t="str">
        <f t="shared" si="662"/>
        <v>theater</v>
      </c>
      <c r="R3889" t="str">
        <f t="shared" si="663"/>
        <v>musical</v>
      </c>
      <c r="S3889">
        <f t="shared" si="664"/>
        <v>15</v>
      </c>
      <c r="T3889">
        <f t="shared" si="665"/>
        <v>8</v>
      </c>
      <c r="U3889">
        <f t="shared" si="666"/>
        <v>7</v>
      </c>
      <c r="V3889" s="12">
        <f t="shared" si="667"/>
        <v>42079.857974537037</v>
      </c>
      <c r="W3889" s="12">
        <f t="shared" si="668"/>
        <v>42125.916666666672</v>
      </c>
      <c r="X3889" s="17" t="str">
        <f t="shared" si="669"/>
        <v>March</v>
      </c>
      <c r="Y3889" t="str">
        <f t="shared" si="670"/>
        <v>2015</v>
      </c>
    </row>
    <row r="3890" spans="1:25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660"/>
        <v>27.1</v>
      </c>
      <c r="P3890" s="8">
        <f t="shared" si="661"/>
        <v>38.714285714285715</v>
      </c>
      <c r="Q3890" t="str">
        <f t="shared" si="662"/>
        <v>theater</v>
      </c>
      <c r="R3890" t="str">
        <f t="shared" si="663"/>
        <v>plays</v>
      </c>
      <c r="S3890">
        <f t="shared" si="664"/>
        <v>13</v>
      </c>
      <c r="T3890">
        <f t="shared" si="665"/>
        <v>8</v>
      </c>
      <c r="U3890">
        <f t="shared" si="666"/>
        <v>5</v>
      </c>
      <c r="V3890" s="12">
        <f t="shared" si="667"/>
        <v>42762.545810185184</v>
      </c>
      <c r="W3890" s="12">
        <f t="shared" si="668"/>
        <v>42792.545810185184</v>
      </c>
      <c r="X3890" s="17" t="str">
        <f t="shared" si="669"/>
        <v>January</v>
      </c>
      <c r="Y3890" t="str">
        <f t="shared" si="670"/>
        <v>2017</v>
      </c>
    </row>
    <row r="3891" spans="1:25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660"/>
        <v>1.4749999999999999</v>
      </c>
      <c r="P3891" s="8">
        <f t="shared" si="661"/>
        <v>13.111111111111111</v>
      </c>
      <c r="Q3891" t="str">
        <f t="shared" si="662"/>
        <v>theater</v>
      </c>
      <c r="R3891" t="str">
        <f t="shared" si="663"/>
        <v>plays</v>
      </c>
      <c r="S3891">
        <f t="shared" si="664"/>
        <v>13</v>
      </c>
      <c r="T3891">
        <f t="shared" si="665"/>
        <v>8</v>
      </c>
      <c r="U3891">
        <f t="shared" si="666"/>
        <v>5</v>
      </c>
      <c r="V3891" s="12">
        <f t="shared" si="667"/>
        <v>41977.004976851851</v>
      </c>
      <c r="W3891" s="12">
        <f t="shared" si="668"/>
        <v>42008.976388888885</v>
      </c>
      <c r="X3891" s="17" t="str">
        <f t="shared" si="669"/>
        <v>December</v>
      </c>
      <c r="Y3891" t="str">
        <f t="shared" si="670"/>
        <v>2014</v>
      </c>
    </row>
    <row r="3892" spans="1:25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660"/>
        <v>16.826666666666668</v>
      </c>
      <c r="P3892" s="8">
        <f t="shared" si="661"/>
        <v>315.5</v>
      </c>
      <c r="Q3892" t="str">
        <f t="shared" si="662"/>
        <v>theater</v>
      </c>
      <c r="R3892" t="str">
        <f t="shared" si="663"/>
        <v>plays</v>
      </c>
      <c r="S3892">
        <f t="shared" si="664"/>
        <v>13</v>
      </c>
      <c r="T3892">
        <f t="shared" si="665"/>
        <v>8</v>
      </c>
      <c r="U3892">
        <f t="shared" si="666"/>
        <v>5</v>
      </c>
      <c r="V3892" s="12">
        <f t="shared" si="667"/>
        <v>42171.758611111116</v>
      </c>
      <c r="W3892" s="12">
        <f t="shared" si="668"/>
        <v>42231.758611111116</v>
      </c>
      <c r="X3892" s="17" t="str">
        <f t="shared" si="669"/>
        <v>June</v>
      </c>
      <c r="Y3892" t="str">
        <f t="shared" si="670"/>
        <v>2015</v>
      </c>
    </row>
    <row r="3893" spans="1:25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660"/>
        <v>32.5</v>
      </c>
      <c r="P3893" s="8">
        <f t="shared" si="661"/>
        <v>37.142857142857146</v>
      </c>
      <c r="Q3893" t="str">
        <f t="shared" si="662"/>
        <v>theater</v>
      </c>
      <c r="R3893" t="str">
        <f t="shared" si="663"/>
        <v>plays</v>
      </c>
      <c r="S3893">
        <f t="shared" si="664"/>
        <v>13</v>
      </c>
      <c r="T3893">
        <f t="shared" si="665"/>
        <v>8</v>
      </c>
      <c r="U3893">
        <f t="shared" si="666"/>
        <v>5</v>
      </c>
      <c r="V3893" s="12">
        <f t="shared" si="667"/>
        <v>42056.1324537037</v>
      </c>
      <c r="W3893" s="12">
        <f t="shared" si="668"/>
        <v>42086.207638888889</v>
      </c>
      <c r="X3893" s="17" t="str">
        <f t="shared" si="669"/>
        <v>February</v>
      </c>
      <c r="Y3893" t="str">
        <f t="shared" si="670"/>
        <v>2015</v>
      </c>
    </row>
    <row r="3894" spans="1:25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660"/>
        <v>0</v>
      </c>
      <c r="P3894" s="8" t="e">
        <f t="shared" si="661"/>
        <v>#DIV/0!</v>
      </c>
      <c r="Q3894" t="str">
        <f t="shared" si="662"/>
        <v>theater</v>
      </c>
      <c r="R3894" t="str">
        <f t="shared" si="663"/>
        <v>plays</v>
      </c>
      <c r="S3894">
        <f t="shared" si="664"/>
        <v>13</v>
      </c>
      <c r="T3894">
        <f t="shared" si="665"/>
        <v>8</v>
      </c>
      <c r="U3894">
        <f t="shared" si="666"/>
        <v>5</v>
      </c>
      <c r="V3894" s="12">
        <f t="shared" si="667"/>
        <v>41867.652280092596</v>
      </c>
      <c r="W3894" s="12">
        <f t="shared" si="668"/>
        <v>41875.291666666664</v>
      </c>
      <c r="X3894" s="17" t="str">
        <f t="shared" si="669"/>
        <v>August</v>
      </c>
      <c r="Y3894" t="str">
        <f t="shared" si="670"/>
        <v>2014</v>
      </c>
    </row>
    <row r="3895" spans="1:25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660"/>
        <v>21.55</v>
      </c>
      <c r="P3895" s="8">
        <f t="shared" si="661"/>
        <v>128.27380952380952</v>
      </c>
      <c r="Q3895" t="str">
        <f t="shared" si="662"/>
        <v>theater</v>
      </c>
      <c r="R3895" t="str">
        <f t="shared" si="663"/>
        <v>plays</v>
      </c>
      <c r="S3895">
        <f t="shared" si="664"/>
        <v>13</v>
      </c>
      <c r="T3895">
        <f t="shared" si="665"/>
        <v>8</v>
      </c>
      <c r="U3895">
        <f t="shared" si="666"/>
        <v>5</v>
      </c>
      <c r="V3895" s="12">
        <f t="shared" si="667"/>
        <v>41779.657870370371</v>
      </c>
      <c r="W3895" s="12">
        <f t="shared" si="668"/>
        <v>41821.25</v>
      </c>
      <c r="X3895" s="17" t="str">
        <f t="shared" si="669"/>
        <v>May</v>
      </c>
      <c r="Y3895" t="str">
        <f t="shared" si="670"/>
        <v>2014</v>
      </c>
    </row>
    <row r="3896" spans="1:25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660"/>
        <v>3.4666666666666663</v>
      </c>
      <c r="P3896" s="8">
        <f t="shared" si="661"/>
        <v>47.272727272727273</v>
      </c>
      <c r="Q3896" t="str">
        <f t="shared" si="662"/>
        <v>theater</v>
      </c>
      <c r="R3896" t="str">
        <f t="shared" si="663"/>
        <v>plays</v>
      </c>
      <c r="S3896">
        <f t="shared" si="664"/>
        <v>13</v>
      </c>
      <c r="T3896">
        <f t="shared" si="665"/>
        <v>8</v>
      </c>
      <c r="U3896">
        <f t="shared" si="666"/>
        <v>5</v>
      </c>
      <c r="V3896" s="12">
        <f t="shared" si="667"/>
        <v>42679.958472222221</v>
      </c>
      <c r="W3896" s="12">
        <f t="shared" si="668"/>
        <v>42710.207638888889</v>
      </c>
      <c r="X3896" s="17" t="str">
        <f t="shared" si="669"/>
        <v>November</v>
      </c>
      <c r="Y3896" t="str">
        <f t="shared" si="670"/>
        <v>2016</v>
      </c>
    </row>
    <row r="3897" spans="1:25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660"/>
        <v>5</v>
      </c>
      <c r="P3897" s="8">
        <f t="shared" si="661"/>
        <v>50</v>
      </c>
      <c r="Q3897" t="str">
        <f t="shared" si="662"/>
        <v>theater</v>
      </c>
      <c r="R3897" t="str">
        <f t="shared" si="663"/>
        <v>plays</v>
      </c>
      <c r="S3897">
        <f t="shared" si="664"/>
        <v>13</v>
      </c>
      <c r="T3897">
        <f t="shared" si="665"/>
        <v>8</v>
      </c>
      <c r="U3897">
        <f t="shared" si="666"/>
        <v>5</v>
      </c>
      <c r="V3897" s="12">
        <f t="shared" si="667"/>
        <v>42032.250208333338</v>
      </c>
      <c r="W3897" s="12">
        <f t="shared" si="668"/>
        <v>42063.250208333338</v>
      </c>
      <c r="X3897" s="17" t="str">
        <f t="shared" si="669"/>
        <v>January</v>
      </c>
      <c r="Y3897" t="str">
        <f t="shared" si="670"/>
        <v>2015</v>
      </c>
    </row>
    <row r="3898" spans="1:25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660"/>
        <v>10.625</v>
      </c>
      <c r="P3898" s="8">
        <f t="shared" si="661"/>
        <v>42.5</v>
      </c>
      <c r="Q3898" t="str">
        <f t="shared" si="662"/>
        <v>theater</v>
      </c>
      <c r="R3898" t="str">
        <f t="shared" si="663"/>
        <v>plays</v>
      </c>
      <c r="S3898">
        <f t="shared" si="664"/>
        <v>13</v>
      </c>
      <c r="T3898">
        <f t="shared" si="665"/>
        <v>8</v>
      </c>
      <c r="U3898">
        <f t="shared" si="666"/>
        <v>5</v>
      </c>
      <c r="V3898" s="12">
        <f t="shared" si="667"/>
        <v>41793.191875000004</v>
      </c>
      <c r="W3898" s="12">
        <f t="shared" si="668"/>
        <v>41807.191875000004</v>
      </c>
      <c r="X3898" s="17" t="str">
        <f t="shared" si="669"/>
        <v>June</v>
      </c>
      <c r="Y3898" t="str">
        <f t="shared" si="670"/>
        <v>2014</v>
      </c>
    </row>
    <row r="3899" spans="1:25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660"/>
        <v>17.599999999999998</v>
      </c>
      <c r="P3899" s="8">
        <f t="shared" si="661"/>
        <v>44</v>
      </c>
      <c r="Q3899" t="str">
        <f t="shared" si="662"/>
        <v>theater</v>
      </c>
      <c r="R3899" t="str">
        <f t="shared" si="663"/>
        <v>plays</v>
      </c>
      <c r="S3899">
        <f t="shared" si="664"/>
        <v>13</v>
      </c>
      <c r="T3899">
        <f t="shared" si="665"/>
        <v>8</v>
      </c>
      <c r="U3899">
        <f t="shared" si="666"/>
        <v>5</v>
      </c>
      <c r="V3899" s="12">
        <f t="shared" si="667"/>
        <v>41982.87364583333</v>
      </c>
      <c r="W3899" s="12">
        <f t="shared" si="668"/>
        <v>42012.87364583333</v>
      </c>
      <c r="X3899" s="17" t="str">
        <f t="shared" si="669"/>
        <v>December</v>
      </c>
      <c r="Y3899" t="str">
        <f t="shared" si="670"/>
        <v>2014</v>
      </c>
    </row>
    <row r="3900" spans="1:25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660"/>
        <v>32.56</v>
      </c>
      <c r="P3900" s="8">
        <f t="shared" si="661"/>
        <v>50.875</v>
      </c>
      <c r="Q3900" t="str">
        <f t="shared" si="662"/>
        <v>theater</v>
      </c>
      <c r="R3900" t="str">
        <f t="shared" si="663"/>
        <v>plays</v>
      </c>
      <c r="S3900">
        <f t="shared" si="664"/>
        <v>13</v>
      </c>
      <c r="T3900">
        <f t="shared" si="665"/>
        <v>8</v>
      </c>
      <c r="U3900">
        <f t="shared" si="666"/>
        <v>5</v>
      </c>
      <c r="V3900" s="12">
        <f t="shared" si="667"/>
        <v>42193.482291666667</v>
      </c>
      <c r="W3900" s="12">
        <f t="shared" si="668"/>
        <v>42233.666666666672</v>
      </c>
      <c r="X3900" s="17" t="str">
        <f t="shared" si="669"/>
        <v>July</v>
      </c>
      <c r="Y3900" t="str">
        <f t="shared" si="670"/>
        <v>2015</v>
      </c>
    </row>
    <row r="3901" spans="1:25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660"/>
        <v>1.25</v>
      </c>
      <c r="P3901" s="8">
        <f t="shared" si="661"/>
        <v>62.5</v>
      </c>
      <c r="Q3901" t="str">
        <f t="shared" si="662"/>
        <v>theater</v>
      </c>
      <c r="R3901" t="str">
        <f t="shared" si="663"/>
        <v>plays</v>
      </c>
      <c r="S3901">
        <f t="shared" si="664"/>
        <v>13</v>
      </c>
      <c r="T3901">
        <f t="shared" si="665"/>
        <v>8</v>
      </c>
      <c r="U3901">
        <f t="shared" si="666"/>
        <v>5</v>
      </c>
      <c r="V3901" s="12">
        <f t="shared" si="667"/>
        <v>41843.775011574071</v>
      </c>
      <c r="W3901" s="12">
        <f t="shared" si="668"/>
        <v>41863.775011574071</v>
      </c>
      <c r="X3901" s="17" t="str">
        <f t="shared" si="669"/>
        <v>July</v>
      </c>
      <c r="Y3901" t="str">
        <f t="shared" si="670"/>
        <v>2014</v>
      </c>
    </row>
    <row r="3902" spans="1:25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660"/>
        <v>5.4</v>
      </c>
      <c r="P3902" s="8">
        <f t="shared" si="661"/>
        <v>27</v>
      </c>
      <c r="Q3902" t="str">
        <f t="shared" si="662"/>
        <v>theater</v>
      </c>
      <c r="R3902" t="str">
        <f t="shared" si="663"/>
        <v>plays</v>
      </c>
      <c r="S3902">
        <f t="shared" si="664"/>
        <v>13</v>
      </c>
      <c r="T3902">
        <f t="shared" si="665"/>
        <v>8</v>
      </c>
      <c r="U3902">
        <f t="shared" si="666"/>
        <v>5</v>
      </c>
      <c r="V3902" s="12">
        <f t="shared" si="667"/>
        <v>42136.092488425929</v>
      </c>
      <c r="W3902" s="12">
        <f t="shared" si="668"/>
        <v>42166.092488425929</v>
      </c>
      <c r="X3902" s="17" t="str">
        <f t="shared" si="669"/>
        <v>May</v>
      </c>
      <c r="Y3902" t="str">
        <f t="shared" si="670"/>
        <v>2015</v>
      </c>
    </row>
    <row r="3903" spans="1:25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660"/>
        <v>0.83333333333333337</v>
      </c>
      <c r="P3903" s="8">
        <f t="shared" si="661"/>
        <v>25</v>
      </c>
      <c r="Q3903" t="str">
        <f t="shared" si="662"/>
        <v>theater</v>
      </c>
      <c r="R3903" t="str">
        <f t="shared" si="663"/>
        <v>plays</v>
      </c>
      <c r="S3903">
        <f t="shared" si="664"/>
        <v>13</v>
      </c>
      <c r="T3903">
        <f t="shared" si="665"/>
        <v>8</v>
      </c>
      <c r="U3903">
        <f t="shared" si="666"/>
        <v>5</v>
      </c>
      <c r="V3903" s="12">
        <f t="shared" si="667"/>
        <v>42317.826377314821</v>
      </c>
      <c r="W3903" s="12">
        <f t="shared" si="668"/>
        <v>42357.826377314821</v>
      </c>
      <c r="X3903" s="17" t="str">
        <f t="shared" si="669"/>
        <v>November</v>
      </c>
      <c r="Y3903" t="str">
        <f t="shared" si="670"/>
        <v>2015</v>
      </c>
    </row>
    <row r="3904" spans="1:25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660"/>
        <v>48.833333333333336</v>
      </c>
      <c r="P3904" s="8">
        <f t="shared" si="661"/>
        <v>47.258064516129032</v>
      </c>
      <c r="Q3904" t="str">
        <f t="shared" si="662"/>
        <v>theater</v>
      </c>
      <c r="R3904" t="str">
        <f t="shared" si="663"/>
        <v>plays</v>
      </c>
      <c r="S3904">
        <f t="shared" si="664"/>
        <v>13</v>
      </c>
      <c r="T3904">
        <f t="shared" si="665"/>
        <v>8</v>
      </c>
      <c r="U3904">
        <f t="shared" si="666"/>
        <v>5</v>
      </c>
      <c r="V3904" s="12">
        <f t="shared" si="667"/>
        <v>42663.468078703707</v>
      </c>
      <c r="W3904" s="12">
        <f t="shared" si="668"/>
        <v>42688.509745370371</v>
      </c>
      <c r="X3904" s="17" t="str">
        <f t="shared" si="669"/>
        <v>October</v>
      </c>
      <c r="Y3904" t="str">
        <f t="shared" si="670"/>
        <v>2016</v>
      </c>
    </row>
    <row r="3905" spans="1:25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660"/>
        <v>0</v>
      </c>
      <c r="P3905" s="8" t="e">
        <f t="shared" si="661"/>
        <v>#DIV/0!</v>
      </c>
      <c r="Q3905" t="str">
        <f t="shared" si="662"/>
        <v>theater</v>
      </c>
      <c r="R3905" t="str">
        <f t="shared" si="663"/>
        <v>plays</v>
      </c>
      <c r="S3905">
        <f t="shared" si="664"/>
        <v>13</v>
      </c>
      <c r="T3905">
        <f t="shared" si="665"/>
        <v>8</v>
      </c>
      <c r="U3905">
        <f t="shared" si="666"/>
        <v>5</v>
      </c>
      <c r="V3905" s="12">
        <f t="shared" si="667"/>
        <v>42186.01116898148</v>
      </c>
      <c r="W3905" s="12">
        <f t="shared" si="668"/>
        <v>42230.818055555559</v>
      </c>
      <c r="X3905" s="17" t="str">
        <f t="shared" si="669"/>
        <v>July</v>
      </c>
      <c r="Y3905" t="str">
        <f t="shared" si="670"/>
        <v>2015</v>
      </c>
    </row>
    <row r="3906" spans="1:25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671">E3906/D3906*100</f>
        <v>0.03</v>
      </c>
      <c r="P3906" s="8">
        <f t="shared" ref="P3906:P3969" si="672">E3906/L3906</f>
        <v>1.5</v>
      </c>
      <c r="Q3906" t="str">
        <f t="shared" ref="Q3906:Q3969" si="673">LEFT(N3906,T3906-1)</f>
        <v>theater</v>
      </c>
      <c r="R3906" t="str">
        <f t="shared" ref="R3906:R3969" si="674">RIGHT(N3906,U3906)</f>
        <v>plays</v>
      </c>
      <c r="S3906">
        <f t="shared" ref="S3906:S3969" si="675">LEN(N3906)</f>
        <v>13</v>
      </c>
      <c r="T3906">
        <f t="shared" ref="T3906:T3969" si="676">FIND("/",N3906)</f>
        <v>8</v>
      </c>
      <c r="U3906">
        <f t="shared" ref="U3906:U3969" si="677">S3906-T3906</f>
        <v>5</v>
      </c>
      <c r="V3906" s="12">
        <f t="shared" ref="V3906:V3969" si="678">(((J3906/60)/60)/24)+DATE(1970,1,1)</f>
        <v>42095.229166666672</v>
      </c>
      <c r="W3906" s="12">
        <f t="shared" ref="W3906:W3969" si="679">(((I3906/60)/60)/24)+DATE(1970,1,1)</f>
        <v>42109.211111111115</v>
      </c>
      <c r="X3906" s="17" t="str">
        <f t="shared" ref="X3906:X3969" si="680">TEXT(V3906,"mmmm")</f>
        <v>April</v>
      </c>
      <c r="Y3906" t="str">
        <f t="shared" ref="Y3906:Y3969" si="681">TEXT(V3906,"yyyy")</f>
        <v>2015</v>
      </c>
    </row>
    <row r="3907" spans="1:25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671"/>
        <v>11.533333333333333</v>
      </c>
      <c r="P3907" s="8">
        <f t="shared" si="672"/>
        <v>24.714285714285715</v>
      </c>
      <c r="Q3907" t="str">
        <f t="shared" si="673"/>
        <v>theater</v>
      </c>
      <c r="R3907" t="str">
        <f t="shared" si="674"/>
        <v>plays</v>
      </c>
      <c r="S3907">
        <f t="shared" si="675"/>
        <v>13</v>
      </c>
      <c r="T3907">
        <f t="shared" si="676"/>
        <v>8</v>
      </c>
      <c r="U3907">
        <f t="shared" si="677"/>
        <v>5</v>
      </c>
      <c r="V3907" s="12">
        <f t="shared" si="678"/>
        <v>42124.623877314814</v>
      </c>
      <c r="W3907" s="12">
        <f t="shared" si="679"/>
        <v>42166.958333333328</v>
      </c>
      <c r="X3907" s="17" t="str">
        <f t="shared" si="680"/>
        <v>April</v>
      </c>
      <c r="Y3907" t="str">
        <f t="shared" si="681"/>
        <v>2015</v>
      </c>
    </row>
    <row r="3908" spans="1:25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671"/>
        <v>67.333333333333329</v>
      </c>
      <c r="P3908" s="8">
        <f t="shared" si="672"/>
        <v>63.125</v>
      </c>
      <c r="Q3908" t="str">
        <f t="shared" si="673"/>
        <v>theater</v>
      </c>
      <c r="R3908" t="str">
        <f t="shared" si="674"/>
        <v>plays</v>
      </c>
      <c r="S3908">
        <f t="shared" si="675"/>
        <v>13</v>
      </c>
      <c r="T3908">
        <f t="shared" si="676"/>
        <v>8</v>
      </c>
      <c r="U3908">
        <f t="shared" si="677"/>
        <v>5</v>
      </c>
      <c r="V3908" s="12">
        <f t="shared" si="678"/>
        <v>42143.917743055557</v>
      </c>
      <c r="W3908" s="12">
        <f t="shared" si="679"/>
        <v>42181.559027777781</v>
      </c>
      <c r="X3908" s="17" t="str">
        <f t="shared" si="680"/>
        <v>May</v>
      </c>
      <c r="Y3908" t="str">
        <f t="shared" si="681"/>
        <v>2015</v>
      </c>
    </row>
    <row r="3909" spans="1:25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671"/>
        <v>15.299999999999999</v>
      </c>
      <c r="P3909" s="8">
        <f t="shared" si="672"/>
        <v>38.25</v>
      </c>
      <c r="Q3909" t="str">
        <f t="shared" si="673"/>
        <v>theater</v>
      </c>
      <c r="R3909" t="str">
        <f t="shared" si="674"/>
        <v>plays</v>
      </c>
      <c r="S3909">
        <f t="shared" si="675"/>
        <v>13</v>
      </c>
      <c r="T3909">
        <f t="shared" si="676"/>
        <v>8</v>
      </c>
      <c r="U3909">
        <f t="shared" si="677"/>
        <v>5</v>
      </c>
      <c r="V3909" s="12">
        <f t="shared" si="678"/>
        <v>41906.819513888891</v>
      </c>
      <c r="W3909" s="12">
        <f t="shared" si="679"/>
        <v>41938.838888888888</v>
      </c>
      <c r="X3909" s="17" t="str">
        <f t="shared" si="680"/>
        <v>September</v>
      </c>
      <c r="Y3909" t="str">
        <f t="shared" si="681"/>
        <v>2014</v>
      </c>
    </row>
    <row r="3910" spans="1:25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671"/>
        <v>8.6666666666666679</v>
      </c>
      <c r="P3910" s="8">
        <f t="shared" si="672"/>
        <v>16.25</v>
      </c>
      <c r="Q3910" t="str">
        <f t="shared" si="673"/>
        <v>theater</v>
      </c>
      <c r="R3910" t="str">
        <f t="shared" si="674"/>
        <v>plays</v>
      </c>
      <c r="S3910">
        <f t="shared" si="675"/>
        <v>13</v>
      </c>
      <c r="T3910">
        <f t="shared" si="676"/>
        <v>8</v>
      </c>
      <c r="U3910">
        <f t="shared" si="677"/>
        <v>5</v>
      </c>
      <c r="V3910" s="12">
        <f t="shared" si="678"/>
        <v>41834.135370370372</v>
      </c>
      <c r="W3910" s="12">
        <f t="shared" si="679"/>
        <v>41849.135370370372</v>
      </c>
      <c r="X3910" s="17" t="str">
        <f t="shared" si="680"/>
        <v>July</v>
      </c>
      <c r="Y3910" t="str">
        <f t="shared" si="681"/>
        <v>2014</v>
      </c>
    </row>
    <row r="3911" spans="1:25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671"/>
        <v>0.22499999999999998</v>
      </c>
      <c r="P3911" s="8">
        <f t="shared" si="672"/>
        <v>33.75</v>
      </c>
      <c r="Q3911" t="str">
        <f t="shared" si="673"/>
        <v>theater</v>
      </c>
      <c r="R3911" t="str">
        <f t="shared" si="674"/>
        <v>plays</v>
      </c>
      <c r="S3911">
        <f t="shared" si="675"/>
        <v>13</v>
      </c>
      <c r="T3911">
        <f t="shared" si="676"/>
        <v>8</v>
      </c>
      <c r="U3911">
        <f t="shared" si="677"/>
        <v>5</v>
      </c>
      <c r="V3911" s="12">
        <f t="shared" si="678"/>
        <v>41863.359282407408</v>
      </c>
      <c r="W3911" s="12">
        <f t="shared" si="679"/>
        <v>41893.359282407408</v>
      </c>
      <c r="X3911" s="17" t="str">
        <f t="shared" si="680"/>
        <v>August</v>
      </c>
      <c r="Y3911" t="str">
        <f t="shared" si="681"/>
        <v>2014</v>
      </c>
    </row>
    <row r="3912" spans="1:25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671"/>
        <v>3.0833333333333335</v>
      </c>
      <c r="P3912" s="8">
        <f t="shared" si="672"/>
        <v>61.666666666666664</v>
      </c>
      <c r="Q3912" t="str">
        <f t="shared" si="673"/>
        <v>theater</v>
      </c>
      <c r="R3912" t="str">
        <f t="shared" si="674"/>
        <v>plays</v>
      </c>
      <c r="S3912">
        <f t="shared" si="675"/>
        <v>13</v>
      </c>
      <c r="T3912">
        <f t="shared" si="676"/>
        <v>8</v>
      </c>
      <c r="U3912">
        <f t="shared" si="677"/>
        <v>5</v>
      </c>
      <c r="V3912" s="12">
        <f t="shared" si="678"/>
        <v>42224.756909722222</v>
      </c>
      <c r="W3912" s="12">
        <f t="shared" si="679"/>
        <v>42254.756909722222</v>
      </c>
      <c r="X3912" s="17" t="str">
        <f t="shared" si="680"/>
        <v>August</v>
      </c>
      <c r="Y3912" t="str">
        <f t="shared" si="681"/>
        <v>2015</v>
      </c>
    </row>
    <row r="3913" spans="1:25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671"/>
        <v>37.412500000000001</v>
      </c>
      <c r="P3913" s="8">
        <f t="shared" si="672"/>
        <v>83.138888888888886</v>
      </c>
      <c r="Q3913" t="str">
        <f t="shared" si="673"/>
        <v>theater</v>
      </c>
      <c r="R3913" t="str">
        <f t="shared" si="674"/>
        <v>plays</v>
      </c>
      <c r="S3913">
        <f t="shared" si="675"/>
        <v>13</v>
      </c>
      <c r="T3913">
        <f t="shared" si="676"/>
        <v>8</v>
      </c>
      <c r="U3913">
        <f t="shared" si="677"/>
        <v>5</v>
      </c>
      <c r="V3913" s="12">
        <f t="shared" si="678"/>
        <v>41939.8122337963</v>
      </c>
      <c r="W3913" s="12">
        <f t="shared" si="679"/>
        <v>41969.853900462964</v>
      </c>
      <c r="X3913" s="17" t="str">
        <f t="shared" si="680"/>
        <v>October</v>
      </c>
      <c r="Y3913" t="str">
        <f t="shared" si="681"/>
        <v>2014</v>
      </c>
    </row>
    <row r="3914" spans="1:25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671"/>
        <v>6.6666666666666671E-3</v>
      </c>
      <c r="P3914" s="8">
        <f t="shared" si="672"/>
        <v>1</v>
      </c>
      <c r="Q3914" t="str">
        <f t="shared" si="673"/>
        <v>theater</v>
      </c>
      <c r="R3914" t="str">
        <f t="shared" si="674"/>
        <v>plays</v>
      </c>
      <c r="S3914">
        <f t="shared" si="675"/>
        <v>13</v>
      </c>
      <c r="T3914">
        <f t="shared" si="676"/>
        <v>8</v>
      </c>
      <c r="U3914">
        <f t="shared" si="677"/>
        <v>5</v>
      </c>
      <c r="V3914" s="12">
        <f t="shared" si="678"/>
        <v>42059.270023148143</v>
      </c>
      <c r="W3914" s="12">
        <f t="shared" si="679"/>
        <v>42119.190972222219</v>
      </c>
      <c r="X3914" s="17" t="str">
        <f t="shared" si="680"/>
        <v>February</v>
      </c>
      <c r="Y3914" t="str">
        <f t="shared" si="681"/>
        <v>2015</v>
      </c>
    </row>
    <row r="3915" spans="1:25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671"/>
        <v>10</v>
      </c>
      <c r="P3915" s="8">
        <f t="shared" si="672"/>
        <v>142.85714285714286</v>
      </c>
      <c r="Q3915" t="str">
        <f t="shared" si="673"/>
        <v>theater</v>
      </c>
      <c r="R3915" t="str">
        <f t="shared" si="674"/>
        <v>plays</v>
      </c>
      <c r="S3915">
        <f t="shared" si="675"/>
        <v>13</v>
      </c>
      <c r="T3915">
        <f t="shared" si="676"/>
        <v>8</v>
      </c>
      <c r="U3915">
        <f t="shared" si="677"/>
        <v>5</v>
      </c>
      <c r="V3915" s="12">
        <f t="shared" si="678"/>
        <v>42308.211215277777</v>
      </c>
      <c r="W3915" s="12">
        <f t="shared" si="679"/>
        <v>42338.252881944441</v>
      </c>
      <c r="X3915" s="17" t="str">
        <f t="shared" si="680"/>
        <v>October</v>
      </c>
      <c r="Y3915" t="str">
        <f t="shared" si="681"/>
        <v>2015</v>
      </c>
    </row>
    <row r="3916" spans="1:25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671"/>
        <v>36.36</v>
      </c>
      <c r="P3916" s="8">
        <f t="shared" si="672"/>
        <v>33.666666666666664</v>
      </c>
      <c r="Q3916" t="str">
        <f t="shared" si="673"/>
        <v>theater</v>
      </c>
      <c r="R3916" t="str">
        <f t="shared" si="674"/>
        <v>plays</v>
      </c>
      <c r="S3916">
        <f t="shared" si="675"/>
        <v>13</v>
      </c>
      <c r="T3916">
        <f t="shared" si="676"/>
        <v>8</v>
      </c>
      <c r="U3916">
        <f t="shared" si="677"/>
        <v>5</v>
      </c>
      <c r="V3916" s="12">
        <f t="shared" si="678"/>
        <v>42114.818935185183</v>
      </c>
      <c r="W3916" s="12">
        <f t="shared" si="679"/>
        <v>42134.957638888889</v>
      </c>
      <c r="X3916" s="17" t="str">
        <f t="shared" si="680"/>
        <v>April</v>
      </c>
      <c r="Y3916" t="str">
        <f t="shared" si="681"/>
        <v>2015</v>
      </c>
    </row>
    <row r="3917" spans="1:25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671"/>
        <v>0.33333333333333337</v>
      </c>
      <c r="P3917" s="8">
        <f t="shared" si="672"/>
        <v>5</v>
      </c>
      <c r="Q3917" t="str">
        <f t="shared" si="673"/>
        <v>theater</v>
      </c>
      <c r="R3917" t="str">
        <f t="shared" si="674"/>
        <v>plays</v>
      </c>
      <c r="S3917">
        <f t="shared" si="675"/>
        <v>13</v>
      </c>
      <c r="T3917">
        <f t="shared" si="676"/>
        <v>8</v>
      </c>
      <c r="U3917">
        <f t="shared" si="677"/>
        <v>5</v>
      </c>
      <c r="V3917" s="12">
        <f t="shared" si="678"/>
        <v>42492.98505787037</v>
      </c>
      <c r="W3917" s="12">
        <f t="shared" si="679"/>
        <v>42522.98505787037</v>
      </c>
      <c r="X3917" s="17" t="str">
        <f t="shared" si="680"/>
        <v>May</v>
      </c>
      <c r="Y3917" t="str">
        <f t="shared" si="681"/>
        <v>2016</v>
      </c>
    </row>
    <row r="3918" spans="1:25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671"/>
        <v>0</v>
      </c>
      <c r="P3918" s="8" t="e">
        <f t="shared" si="672"/>
        <v>#DIV/0!</v>
      </c>
      <c r="Q3918" t="str">
        <f t="shared" si="673"/>
        <v>theater</v>
      </c>
      <c r="R3918" t="str">
        <f t="shared" si="674"/>
        <v>plays</v>
      </c>
      <c r="S3918">
        <f t="shared" si="675"/>
        <v>13</v>
      </c>
      <c r="T3918">
        <f t="shared" si="676"/>
        <v>8</v>
      </c>
      <c r="U3918">
        <f t="shared" si="677"/>
        <v>5</v>
      </c>
      <c r="V3918" s="12">
        <f t="shared" si="678"/>
        <v>42494.471666666665</v>
      </c>
      <c r="W3918" s="12">
        <f t="shared" si="679"/>
        <v>42524.471666666665</v>
      </c>
      <c r="X3918" s="17" t="str">
        <f t="shared" si="680"/>
        <v>May</v>
      </c>
      <c r="Y3918" t="str">
        <f t="shared" si="681"/>
        <v>2016</v>
      </c>
    </row>
    <row r="3919" spans="1:25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671"/>
        <v>0.2857142857142857</v>
      </c>
      <c r="P3919" s="8">
        <f t="shared" si="672"/>
        <v>10</v>
      </c>
      <c r="Q3919" t="str">
        <f t="shared" si="673"/>
        <v>theater</v>
      </c>
      <c r="R3919" t="str">
        <f t="shared" si="674"/>
        <v>plays</v>
      </c>
      <c r="S3919">
        <f t="shared" si="675"/>
        <v>13</v>
      </c>
      <c r="T3919">
        <f t="shared" si="676"/>
        <v>8</v>
      </c>
      <c r="U3919">
        <f t="shared" si="677"/>
        <v>5</v>
      </c>
      <c r="V3919" s="12">
        <f t="shared" si="678"/>
        <v>41863.527326388888</v>
      </c>
      <c r="W3919" s="12">
        <f t="shared" si="679"/>
        <v>41893.527326388888</v>
      </c>
      <c r="X3919" s="17" t="str">
        <f t="shared" si="680"/>
        <v>August</v>
      </c>
      <c r="Y3919" t="str">
        <f t="shared" si="681"/>
        <v>2014</v>
      </c>
    </row>
    <row r="3920" spans="1:25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671"/>
        <v>0.2</v>
      </c>
      <c r="P3920" s="8">
        <f t="shared" si="672"/>
        <v>40</v>
      </c>
      <c r="Q3920" t="str">
        <f t="shared" si="673"/>
        <v>theater</v>
      </c>
      <c r="R3920" t="str">
        <f t="shared" si="674"/>
        <v>plays</v>
      </c>
      <c r="S3920">
        <f t="shared" si="675"/>
        <v>13</v>
      </c>
      <c r="T3920">
        <f t="shared" si="676"/>
        <v>8</v>
      </c>
      <c r="U3920">
        <f t="shared" si="677"/>
        <v>5</v>
      </c>
      <c r="V3920" s="12">
        <f t="shared" si="678"/>
        <v>41843.664618055554</v>
      </c>
      <c r="W3920" s="12">
        <f t="shared" si="679"/>
        <v>41855.666666666664</v>
      </c>
      <c r="X3920" s="17" t="str">
        <f t="shared" si="680"/>
        <v>July</v>
      </c>
      <c r="Y3920" t="str">
        <f t="shared" si="681"/>
        <v>2014</v>
      </c>
    </row>
    <row r="3921" spans="1:25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671"/>
        <v>1.7999999999999998</v>
      </c>
      <c r="P3921" s="8">
        <f t="shared" si="672"/>
        <v>30</v>
      </c>
      <c r="Q3921" t="str">
        <f t="shared" si="673"/>
        <v>theater</v>
      </c>
      <c r="R3921" t="str">
        <f t="shared" si="674"/>
        <v>plays</v>
      </c>
      <c r="S3921">
        <f t="shared" si="675"/>
        <v>13</v>
      </c>
      <c r="T3921">
        <f t="shared" si="676"/>
        <v>8</v>
      </c>
      <c r="U3921">
        <f t="shared" si="677"/>
        <v>5</v>
      </c>
      <c r="V3921" s="12">
        <f t="shared" si="678"/>
        <v>42358.684872685189</v>
      </c>
      <c r="W3921" s="12">
        <f t="shared" si="679"/>
        <v>42387</v>
      </c>
      <c r="X3921" s="17" t="str">
        <f t="shared" si="680"/>
        <v>December</v>
      </c>
      <c r="Y3921" t="str">
        <f t="shared" si="681"/>
        <v>2015</v>
      </c>
    </row>
    <row r="3922" spans="1:25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671"/>
        <v>5.4</v>
      </c>
      <c r="P3922" s="8">
        <f t="shared" si="672"/>
        <v>45</v>
      </c>
      <c r="Q3922" t="str">
        <f t="shared" si="673"/>
        <v>theater</v>
      </c>
      <c r="R3922" t="str">
        <f t="shared" si="674"/>
        <v>plays</v>
      </c>
      <c r="S3922">
        <f t="shared" si="675"/>
        <v>13</v>
      </c>
      <c r="T3922">
        <f t="shared" si="676"/>
        <v>8</v>
      </c>
      <c r="U3922">
        <f t="shared" si="677"/>
        <v>5</v>
      </c>
      <c r="V3922" s="12">
        <f t="shared" si="678"/>
        <v>42657.38726851852</v>
      </c>
      <c r="W3922" s="12">
        <f t="shared" si="679"/>
        <v>42687.428935185191</v>
      </c>
      <c r="X3922" s="17" t="str">
        <f t="shared" si="680"/>
        <v>October</v>
      </c>
      <c r="Y3922" t="str">
        <f t="shared" si="681"/>
        <v>2016</v>
      </c>
    </row>
    <row r="3923" spans="1:25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671"/>
        <v>0</v>
      </c>
      <c r="P3923" s="8" t="e">
        <f t="shared" si="672"/>
        <v>#DIV/0!</v>
      </c>
      <c r="Q3923" t="str">
        <f t="shared" si="673"/>
        <v>theater</v>
      </c>
      <c r="R3923" t="str">
        <f t="shared" si="674"/>
        <v>plays</v>
      </c>
      <c r="S3923">
        <f t="shared" si="675"/>
        <v>13</v>
      </c>
      <c r="T3923">
        <f t="shared" si="676"/>
        <v>8</v>
      </c>
      <c r="U3923">
        <f t="shared" si="677"/>
        <v>5</v>
      </c>
      <c r="V3923" s="12">
        <f t="shared" si="678"/>
        <v>41926.542303240742</v>
      </c>
      <c r="W3923" s="12">
        <f t="shared" si="679"/>
        <v>41938.75</v>
      </c>
      <c r="X3923" s="17" t="str">
        <f t="shared" si="680"/>
        <v>October</v>
      </c>
      <c r="Y3923" t="str">
        <f t="shared" si="681"/>
        <v>2014</v>
      </c>
    </row>
    <row r="3924" spans="1:25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671"/>
        <v>8.1333333333333329</v>
      </c>
      <c r="P3924" s="8">
        <f t="shared" si="672"/>
        <v>10.166666666666666</v>
      </c>
      <c r="Q3924" t="str">
        <f t="shared" si="673"/>
        <v>theater</v>
      </c>
      <c r="R3924" t="str">
        <f t="shared" si="674"/>
        <v>plays</v>
      </c>
      <c r="S3924">
        <f t="shared" si="675"/>
        <v>13</v>
      </c>
      <c r="T3924">
        <f t="shared" si="676"/>
        <v>8</v>
      </c>
      <c r="U3924">
        <f t="shared" si="677"/>
        <v>5</v>
      </c>
      <c r="V3924" s="12">
        <f t="shared" si="678"/>
        <v>42020.768634259264</v>
      </c>
      <c r="W3924" s="12">
        <f t="shared" si="679"/>
        <v>42065.958333333328</v>
      </c>
      <c r="X3924" s="17" t="str">
        <f t="shared" si="680"/>
        <v>January</v>
      </c>
      <c r="Y3924" t="str">
        <f t="shared" si="681"/>
        <v>2015</v>
      </c>
    </row>
    <row r="3925" spans="1:25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671"/>
        <v>12.034782608695652</v>
      </c>
      <c r="P3925" s="8">
        <f t="shared" si="672"/>
        <v>81.411764705882348</v>
      </c>
      <c r="Q3925" t="str">
        <f t="shared" si="673"/>
        <v>theater</v>
      </c>
      <c r="R3925" t="str">
        <f t="shared" si="674"/>
        <v>plays</v>
      </c>
      <c r="S3925">
        <f t="shared" si="675"/>
        <v>13</v>
      </c>
      <c r="T3925">
        <f t="shared" si="676"/>
        <v>8</v>
      </c>
      <c r="U3925">
        <f t="shared" si="677"/>
        <v>5</v>
      </c>
      <c r="V3925" s="12">
        <f t="shared" si="678"/>
        <v>42075.979988425926</v>
      </c>
      <c r="W3925" s="12">
        <f t="shared" si="679"/>
        <v>42103.979988425926</v>
      </c>
      <c r="X3925" s="17" t="str">
        <f t="shared" si="680"/>
        <v>March</v>
      </c>
      <c r="Y3925" t="str">
        <f t="shared" si="681"/>
        <v>2015</v>
      </c>
    </row>
    <row r="3926" spans="1:25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671"/>
        <v>15.266666666666667</v>
      </c>
      <c r="P3926" s="8">
        <f t="shared" si="672"/>
        <v>57.25</v>
      </c>
      <c r="Q3926" t="str">
        <f t="shared" si="673"/>
        <v>theater</v>
      </c>
      <c r="R3926" t="str">
        <f t="shared" si="674"/>
        <v>plays</v>
      </c>
      <c r="S3926">
        <f t="shared" si="675"/>
        <v>13</v>
      </c>
      <c r="T3926">
        <f t="shared" si="676"/>
        <v>8</v>
      </c>
      <c r="U3926">
        <f t="shared" si="677"/>
        <v>5</v>
      </c>
      <c r="V3926" s="12">
        <f t="shared" si="678"/>
        <v>41786.959745370368</v>
      </c>
      <c r="W3926" s="12">
        <f t="shared" si="679"/>
        <v>41816.959745370368</v>
      </c>
      <c r="X3926" s="17" t="str">
        <f t="shared" si="680"/>
        <v>May</v>
      </c>
      <c r="Y3926" t="str">
        <f t="shared" si="681"/>
        <v>2014</v>
      </c>
    </row>
    <row r="3927" spans="1:25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671"/>
        <v>10</v>
      </c>
      <c r="P3927" s="8">
        <f t="shared" si="672"/>
        <v>5</v>
      </c>
      <c r="Q3927" t="str">
        <f t="shared" si="673"/>
        <v>theater</v>
      </c>
      <c r="R3927" t="str">
        <f t="shared" si="674"/>
        <v>plays</v>
      </c>
      <c r="S3927">
        <f t="shared" si="675"/>
        <v>13</v>
      </c>
      <c r="T3927">
        <f t="shared" si="676"/>
        <v>8</v>
      </c>
      <c r="U3927">
        <f t="shared" si="677"/>
        <v>5</v>
      </c>
      <c r="V3927" s="12">
        <f t="shared" si="678"/>
        <v>41820.870821759258</v>
      </c>
      <c r="W3927" s="12">
        <f t="shared" si="679"/>
        <v>41850.870821759258</v>
      </c>
      <c r="X3927" s="17" t="str">
        <f t="shared" si="680"/>
        <v>June</v>
      </c>
      <c r="Y3927" t="str">
        <f t="shared" si="681"/>
        <v>2014</v>
      </c>
    </row>
    <row r="3928" spans="1:25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671"/>
        <v>0.3</v>
      </c>
      <c r="P3928" s="8">
        <f t="shared" si="672"/>
        <v>15</v>
      </c>
      <c r="Q3928" t="str">
        <f t="shared" si="673"/>
        <v>theater</v>
      </c>
      <c r="R3928" t="str">
        <f t="shared" si="674"/>
        <v>plays</v>
      </c>
      <c r="S3928">
        <f t="shared" si="675"/>
        <v>13</v>
      </c>
      <c r="T3928">
        <f t="shared" si="676"/>
        <v>8</v>
      </c>
      <c r="U3928">
        <f t="shared" si="677"/>
        <v>5</v>
      </c>
      <c r="V3928" s="12">
        <f t="shared" si="678"/>
        <v>41970.085046296299</v>
      </c>
      <c r="W3928" s="12">
        <f t="shared" si="679"/>
        <v>42000.085046296299</v>
      </c>
      <c r="X3928" s="17" t="str">
        <f t="shared" si="680"/>
        <v>November</v>
      </c>
      <c r="Y3928" t="str">
        <f t="shared" si="681"/>
        <v>2014</v>
      </c>
    </row>
    <row r="3929" spans="1:25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671"/>
        <v>1</v>
      </c>
      <c r="P3929" s="8">
        <f t="shared" si="672"/>
        <v>12.5</v>
      </c>
      <c r="Q3929" t="str">
        <f t="shared" si="673"/>
        <v>theater</v>
      </c>
      <c r="R3929" t="str">
        <f t="shared" si="674"/>
        <v>plays</v>
      </c>
      <c r="S3929">
        <f t="shared" si="675"/>
        <v>13</v>
      </c>
      <c r="T3929">
        <f t="shared" si="676"/>
        <v>8</v>
      </c>
      <c r="U3929">
        <f t="shared" si="677"/>
        <v>5</v>
      </c>
      <c r="V3929" s="12">
        <f t="shared" si="678"/>
        <v>41830.267407407409</v>
      </c>
      <c r="W3929" s="12">
        <f t="shared" si="679"/>
        <v>41860.267407407409</v>
      </c>
      <c r="X3929" s="17" t="str">
        <f t="shared" si="680"/>
        <v>July</v>
      </c>
      <c r="Y3929" t="str">
        <f t="shared" si="681"/>
        <v>2014</v>
      </c>
    </row>
    <row r="3930" spans="1:25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671"/>
        <v>13.020000000000001</v>
      </c>
      <c r="P3930" s="8">
        <f t="shared" si="672"/>
        <v>93</v>
      </c>
      <c r="Q3930" t="str">
        <f t="shared" si="673"/>
        <v>theater</v>
      </c>
      <c r="R3930" t="str">
        <f t="shared" si="674"/>
        <v>plays</v>
      </c>
      <c r="S3930">
        <f t="shared" si="675"/>
        <v>13</v>
      </c>
      <c r="T3930">
        <f t="shared" si="676"/>
        <v>8</v>
      </c>
      <c r="U3930">
        <f t="shared" si="677"/>
        <v>5</v>
      </c>
      <c r="V3930" s="12">
        <f t="shared" si="678"/>
        <v>42265.683182870373</v>
      </c>
      <c r="W3930" s="12">
        <f t="shared" si="679"/>
        <v>42293.207638888889</v>
      </c>
      <c r="X3930" s="17" t="str">
        <f t="shared" si="680"/>
        <v>September</v>
      </c>
      <c r="Y3930" t="str">
        <f t="shared" si="681"/>
        <v>2015</v>
      </c>
    </row>
    <row r="3931" spans="1:25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671"/>
        <v>2.2650000000000001</v>
      </c>
      <c r="P3931" s="8">
        <f t="shared" si="672"/>
        <v>32.357142857142854</v>
      </c>
      <c r="Q3931" t="str">
        <f t="shared" si="673"/>
        <v>theater</v>
      </c>
      <c r="R3931" t="str">
        <f t="shared" si="674"/>
        <v>plays</v>
      </c>
      <c r="S3931">
        <f t="shared" si="675"/>
        <v>13</v>
      </c>
      <c r="T3931">
        <f t="shared" si="676"/>
        <v>8</v>
      </c>
      <c r="U3931">
        <f t="shared" si="677"/>
        <v>5</v>
      </c>
      <c r="V3931" s="12">
        <f t="shared" si="678"/>
        <v>42601.827141203699</v>
      </c>
      <c r="W3931" s="12">
        <f t="shared" si="679"/>
        <v>42631.827141203699</v>
      </c>
      <c r="X3931" s="17" t="str">
        <f t="shared" si="680"/>
        <v>August</v>
      </c>
      <c r="Y3931" t="str">
        <f t="shared" si="681"/>
        <v>2016</v>
      </c>
    </row>
    <row r="3932" spans="1:25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671"/>
        <v>0</v>
      </c>
      <c r="P3932" s="8" t="e">
        <f t="shared" si="672"/>
        <v>#DIV/0!</v>
      </c>
      <c r="Q3932" t="str">
        <f t="shared" si="673"/>
        <v>theater</v>
      </c>
      <c r="R3932" t="str">
        <f t="shared" si="674"/>
        <v>plays</v>
      </c>
      <c r="S3932">
        <f t="shared" si="675"/>
        <v>13</v>
      </c>
      <c r="T3932">
        <f t="shared" si="676"/>
        <v>8</v>
      </c>
      <c r="U3932">
        <f t="shared" si="677"/>
        <v>5</v>
      </c>
      <c r="V3932" s="12">
        <f t="shared" si="678"/>
        <v>42433.338749999995</v>
      </c>
      <c r="W3932" s="12">
        <f t="shared" si="679"/>
        <v>42461.25</v>
      </c>
      <c r="X3932" s="17" t="str">
        <f t="shared" si="680"/>
        <v>March</v>
      </c>
      <c r="Y3932" t="str">
        <f t="shared" si="681"/>
        <v>2016</v>
      </c>
    </row>
    <row r="3933" spans="1:25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671"/>
        <v>0</v>
      </c>
      <c r="P3933" s="8" t="e">
        <f t="shared" si="672"/>
        <v>#DIV/0!</v>
      </c>
      <c r="Q3933" t="str">
        <f t="shared" si="673"/>
        <v>theater</v>
      </c>
      <c r="R3933" t="str">
        <f t="shared" si="674"/>
        <v>plays</v>
      </c>
      <c r="S3933">
        <f t="shared" si="675"/>
        <v>13</v>
      </c>
      <c r="T3933">
        <f t="shared" si="676"/>
        <v>8</v>
      </c>
      <c r="U3933">
        <f t="shared" si="677"/>
        <v>5</v>
      </c>
      <c r="V3933" s="12">
        <f t="shared" si="678"/>
        <v>42228.151701388888</v>
      </c>
      <c r="W3933" s="12">
        <f t="shared" si="679"/>
        <v>42253.151701388888</v>
      </c>
      <c r="X3933" s="17" t="str">
        <f t="shared" si="680"/>
        <v>August</v>
      </c>
      <c r="Y3933" t="str">
        <f t="shared" si="681"/>
        <v>2015</v>
      </c>
    </row>
    <row r="3934" spans="1:25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671"/>
        <v>8.3333333333333332E-3</v>
      </c>
      <c r="P3934" s="8">
        <f t="shared" si="672"/>
        <v>1</v>
      </c>
      <c r="Q3934" t="str">
        <f t="shared" si="673"/>
        <v>theater</v>
      </c>
      <c r="R3934" t="str">
        <f t="shared" si="674"/>
        <v>plays</v>
      </c>
      <c r="S3934">
        <f t="shared" si="675"/>
        <v>13</v>
      </c>
      <c r="T3934">
        <f t="shared" si="676"/>
        <v>8</v>
      </c>
      <c r="U3934">
        <f t="shared" si="677"/>
        <v>5</v>
      </c>
      <c r="V3934" s="12">
        <f t="shared" si="678"/>
        <v>42415.168564814812</v>
      </c>
      <c r="W3934" s="12">
        <f t="shared" si="679"/>
        <v>42445.126898148148</v>
      </c>
      <c r="X3934" s="17" t="str">
        <f t="shared" si="680"/>
        <v>February</v>
      </c>
      <c r="Y3934" t="str">
        <f t="shared" si="681"/>
        <v>2016</v>
      </c>
    </row>
    <row r="3935" spans="1:25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671"/>
        <v>15.742857142857142</v>
      </c>
      <c r="P3935" s="8">
        <f t="shared" si="672"/>
        <v>91.833333333333329</v>
      </c>
      <c r="Q3935" t="str">
        <f t="shared" si="673"/>
        <v>theater</v>
      </c>
      <c r="R3935" t="str">
        <f t="shared" si="674"/>
        <v>plays</v>
      </c>
      <c r="S3935">
        <f t="shared" si="675"/>
        <v>13</v>
      </c>
      <c r="T3935">
        <f t="shared" si="676"/>
        <v>8</v>
      </c>
      <c r="U3935">
        <f t="shared" si="677"/>
        <v>5</v>
      </c>
      <c r="V3935" s="12">
        <f t="shared" si="678"/>
        <v>42538.968310185184</v>
      </c>
      <c r="W3935" s="12">
        <f t="shared" si="679"/>
        <v>42568.029861111107</v>
      </c>
      <c r="X3935" s="17" t="str">
        <f t="shared" si="680"/>
        <v>June</v>
      </c>
      <c r="Y3935" t="str">
        <f t="shared" si="681"/>
        <v>2016</v>
      </c>
    </row>
    <row r="3936" spans="1:25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671"/>
        <v>11</v>
      </c>
      <c r="P3936" s="8">
        <f t="shared" si="672"/>
        <v>45.833333333333336</v>
      </c>
      <c r="Q3936" t="str">
        <f t="shared" si="673"/>
        <v>theater</v>
      </c>
      <c r="R3936" t="str">
        <f t="shared" si="674"/>
        <v>plays</v>
      </c>
      <c r="S3936">
        <f t="shared" si="675"/>
        <v>13</v>
      </c>
      <c r="T3936">
        <f t="shared" si="676"/>
        <v>8</v>
      </c>
      <c r="U3936">
        <f t="shared" si="677"/>
        <v>5</v>
      </c>
      <c r="V3936" s="12">
        <f t="shared" si="678"/>
        <v>42233.671747685185</v>
      </c>
      <c r="W3936" s="12">
        <f t="shared" si="679"/>
        <v>42278.541666666672</v>
      </c>
      <c r="X3936" s="17" t="str">
        <f t="shared" si="680"/>
        <v>August</v>
      </c>
      <c r="Y3936" t="str">
        <f t="shared" si="681"/>
        <v>2015</v>
      </c>
    </row>
    <row r="3937" spans="1:25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671"/>
        <v>43.833333333333336</v>
      </c>
      <c r="P3937" s="8">
        <f t="shared" si="672"/>
        <v>57.173913043478258</v>
      </c>
      <c r="Q3937" t="str">
        <f t="shared" si="673"/>
        <v>theater</v>
      </c>
      <c r="R3937" t="str">
        <f t="shared" si="674"/>
        <v>plays</v>
      </c>
      <c r="S3937">
        <f t="shared" si="675"/>
        <v>13</v>
      </c>
      <c r="T3937">
        <f t="shared" si="676"/>
        <v>8</v>
      </c>
      <c r="U3937">
        <f t="shared" si="677"/>
        <v>5</v>
      </c>
      <c r="V3937" s="12">
        <f t="shared" si="678"/>
        <v>42221.656782407401</v>
      </c>
      <c r="W3937" s="12">
        <f t="shared" si="679"/>
        <v>42281.656782407401</v>
      </c>
      <c r="X3937" s="17" t="str">
        <f t="shared" si="680"/>
        <v>August</v>
      </c>
      <c r="Y3937" t="str">
        <f t="shared" si="681"/>
        <v>2015</v>
      </c>
    </row>
    <row r="3938" spans="1:25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671"/>
        <v>0</v>
      </c>
      <c r="P3938" s="8" t="e">
        <f t="shared" si="672"/>
        <v>#DIV/0!</v>
      </c>
      <c r="Q3938" t="str">
        <f t="shared" si="673"/>
        <v>theater</v>
      </c>
      <c r="R3938" t="str">
        <f t="shared" si="674"/>
        <v>plays</v>
      </c>
      <c r="S3938">
        <f t="shared" si="675"/>
        <v>13</v>
      </c>
      <c r="T3938">
        <f t="shared" si="676"/>
        <v>8</v>
      </c>
      <c r="U3938">
        <f t="shared" si="677"/>
        <v>5</v>
      </c>
      <c r="V3938" s="12">
        <f t="shared" si="678"/>
        <v>42675.262962962966</v>
      </c>
      <c r="W3938" s="12">
        <f t="shared" si="679"/>
        <v>42705.304629629631</v>
      </c>
      <c r="X3938" s="17" t="str">
        <f t="shared" si="680"/>
        <v>November</v>
      </c>
      <c r="Y3938" t="str">
        <f t="shared" si="681"/>
        <v>2016</v>
      </c>
    </row>
    <row r="3939" spans="1:25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671"/>
        <v>86.135181975736558</v>
      </c>
      <c r="P3939" s="8">
        <f t="shared" si="672"/>
        <v>248.5</v>
      </c>
      <c r="Q3939" t="str">
        <f t="shared" si="673"/>
        <v>theater</v>
      </c>
      <c r="R3939" t="str">
        <f t="shared" si="674"/>
        <v>plays</v>
      </c>
      <c r="S3939">
        <f t="shared" si="675"/>
        <v>13</v>
      </c>
      <c r="T3939">
        <f t="shared" si="676"/>
        <v>8</v>
      </c>
      <c r="U3939">
        <f t="shared" si="677"/>
        <v>5</v>
      </c>
      <c r="V3939" s="12">
        <f t="shared" si="678"/>
        <v>42534.631481481483</v>
      </c>
      <c r="W3939" s="12">
        <f t="shared" si="679"/>
        <v>42562.631481481483</v>
      </c>
      <c r="X3939" s="17" t="str">
        <f t="shared" si="680"/>
        <v>June</v>
      </c>
      <c r="Y3939" t="str">
        <f t="shared" si="681"/>
        <v>2016</v>
      </c>
    </row>
    <row r="3940" spans="1:25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671"/>
        <v>12.196620583717358</v>
      </c>
      <c r="P3940" s="8">
        <f t="shared" si="672"/>
        <v>79.400000000000006</v>
      </c>
      <c r="Q3940" t="str">
        <f t="shared" si="673"/>
        <v>theater</v>
      </c>
      <c r="R3940" t="str">
        <f t="shared" si="674"/>
        <v>plays</v>
      </c>
      <c r="S3940">
        <f t="shared" si="675"/>
        <v>13</v>
      </c>
      <c r="T3940">
        <f t="shared" si="676"/>
        <v>8</v>
      </c>
      <c r="U3940">
        <f t="shared" si="677"/>
        <v>5</v>
      </c>
      <c r="V3940" s="12">
        <f t="shared" si="678"/>
        <v>42151.905717592599</v>
      </c>
      <c r="W3940" s="12">
        <f t="shared" si="679"/>
        <v>42182.905717592599</v>
      </c>
      <c r="X3940" s="17" t="str">
        <f t="shared" si="680"/>
        <v>May</v>
      </c>
      <c r="Y3940" t="str">
        <f t="shared" si="681"/>
        <v>2015</v>
      </c>
    </row>
    <row r="3941" spans="1:25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671"/>
        <v>0.1</v>
      </c>
      <c r="P3941" s="8">
        <f t="shared" si="672"/>
        <v>5</v>
      </c>
      <c r="Q3941" t="str">
        <f t="shared" si="673"/>
        <v>theater</v>
      </c>
      <c r="R3941" t="str">
        <f t="shared" si="674"/>
        <v>plays</v>
      </c>
      <c r="S3941">
        <f t="shared" si="675"/>
        <v>13</v>
      </c>
      <c r="T3941">
        <f t="shared" si="676"/>
        <v>8</v>
      </c>
      <c r="U3941">
        <f t="shared" si="677"/>
        <v>5</v>
      </c>
      <c r="V3941" s="12">
        <f t="shared" si="678"/>
        <v>41915.400219907409</v>
      </c>
      <c r="W3941" s="12">
        <f t="shared" si="679"/>
        <v>41919.1875</v>
      </c>
      <c r="X3941" s="17" t="str">
        <f t="shared" si="680"/>
        <v>October</v>
      </c>
      <c r="Y3941" t="str">
        <f t="shared" si="681"/>
        <v>2014</v>
      </c>
    </row>
    <row r="3942" spans="1:25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671"/>
        <v>0.22</v>
      </c>
      <c r="P3942" s="8">
        <f t="shared" si="672"/>
        <v>5.5</v>
      </c>
      <c r="Q3942" t="str">
        <f t="shared" si="673"/>
        <v>theater</v>
      </c>
      <c r="R3942" t="str">
        <f t="shared" si="674"/>
        <v>plays</v>
      </c>
      <c r="S3942">
        <f t="shared" si="675"/>
        <v>13</v>
      </c>
      <c r="T3942">
        <f t="shared" si="676"/>
        <v>8</v>
      </c>
      <c r="U3942">
        <f t="shared" si="677"/>
        <v>5</v>
      </c>
      <c r="V3942" s="12">
        <f t="shared" si="678"/>
        <v>41961.492488425924</v>
      </c>
      <c r="W3942" s="12">
        <f t="shared" si="679"/>
        <v>42006.492488425924</v>
      </c>
      <c r="X3942" s="17" t="str">
        <f t="shared" si="680"/>
        <v>November</v>
      </c>
      <c r="Y3942" t="str">
        <f t="shared" si="681"/>
        <v>2014</v>
      </c>
    </row>
    <row r="3943" spans="1:25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671"/>
        <v>0.90909090909090906</v>
      </c>
      <c r="P3943" s="8">
        <f t="shared" si="672"/>
        <v>25</v>
      </c>
      <c r="Q3943" t="str">
        <f t="shared" si="673"/>
        <v>theater</v>
      </c>
      <c r="R3943" t="str">
        <f t="shared" si="674"/>
        <v>plays</v>
      </c>
      <c r="S3943">
        <f t="shared" si="675"/>
        <v>13</v>
      </c>
      <c r="T3943">
        <f t="shared" si="676"/>
        <v>8</v>
      </c>
      <c r="U3943">
        <f t="shared" si="677"/>
        <v>5</v>
      </c>
      <c r="V3943" s="12">
        <f t="shared" si="678"/>
        <v>41940.587233796294</v>
      </c>
      <c r="W3943" s="12">
        <f t="shared" si="679"/>
        <v>41968.041666666672</v>
      </c>
      <c r="X3943" s="17" t="str">
        <f t="shared" si="680"/>
        <v>October</v>
      </c>
      <c r="Y3943" t="str">
        <f t="shared" si="681"/>
        <v>2014</v>
      </c>
    </row>
    <row r="3944" spans="1:25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671"/>
        <v>0</v>
      </c>
      <c r="P3944" s="8" t="e">
        <f t="shared" si="672"/>
        <v>#DIV/0!</v>
      </c>
      <c r="Q3944" t="str">
        <f t="shared" si="673"/>
        <v>theater</v>
      </c>
      <c r="R3944" t="str">
        <f t="shared" si="674"/>
        <v>plays</v>
      </c>
      <c r="S3944">
        <f t="shared" si="675"/>
        <v>13</v>
      </c>
      <c r="T3944">
        <f t="shared" si="676"/>
        <v>8</v>
      </c>
      <c r="U3944">
        <f t="shared" si="677"/>
        <v>5</v>
      </c>
      <c r="V3944" s="12">
        <f t="shared" si="678"/>
        <v>42111.904097222221</v>
      </c>
      <c r="W3944" s="12">
        <f t="shared" si="679"/>
        <v>42171.904097222221</v>
      </c>
      <c r="X3944" s="17" t="str">
        <f t="shared" si="680"/>
        <v>April</v>
      </c>
      <c r="Y3944" t="str">
        <f t="shared" si="681"/>
        <v>2015</v>
      </c>
    </row>
    <row r="3945" spans="1:25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671"/>
        <v>35.64</v>
      </c>
      <c r="P3945" s="8">
        <f t="shared" si="672"/>
        <v>137.07692307692307</v>
      </c>
      <c r="Q3945" t="str">
        <f t="shared" si="673"/>
        <v>theater</v>
      </c>
      <c r="R3945" t="str">
        <f t="shared" si="674"/>
        <v>plays</v>
      </c>
      <c r="S3945">
        <f t="shared" si="675"/>
        <v>13</v>
      </c>
      <c r="T3945">
        <f t="shared" si="676"/>
        <v>8</v>
      </c>
      <c r="U3945">
        <f t="shared" si="677"/>
        <v>5</v>
      </c>
      <c r="V3945" s="12">
        <f t="shared" si="678"/>
        <v>42279.778564814813</v>
      </c>
      <c r="W3945" s="12">
        <f t="shared" si="679"/>
        <v>42310.701388888891</v>
      </c>
      <c r="X3945" s="17" t="str">
        <f t="shared" si="680"/>
        <v>October</v>
      </c>
      <c r="Y3945" t="str">
        <f t="shared" si="681"/>
        <v>2015</v>
      </c>
    </row>
    <row r="3946" spans="1:25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671"/>
        <v>0</v>
      </c>
      <c r="P3946" s="8" t="e">
        <f t="shared" si="672"/>
        <v>#DIV/0!</v>
      </c>
      <c r="Q3946" t="str">
        <f t="shared" si="673"/>
        <v>theater</v>
      </c>
      <c r="R3946" t="str">
        <f t="shared" si="674"/>
        <v>plays</v>
      </c>
      <c r="S3946">
        <f t="shared" si="675"/>
        <v>13</v>
      </c>
      <c r="T3946">
        <f t="shared" si="676"/>
        <v>8</v>
      </c>
      <c r="U3946">
        <f t="shared" si="677"/>
        <v>5</v>
      </c>
      <c r="V3946" s="12">
        <f t="shared" si="678"/>
        <v>42213.662905092591</v>
      </c>
      <c r="W3946" s="12">
        <f t="shared" si="679"/>
        <v>42243.662905092591</v>
      </c>
      <c r="X3946" s="17" t="str">
        <f t="shared" si="680"/>
        <v>July</v>
      </c>
      <c r="Y3946" t="str">
        <f t="shared" si="681"/>
        <v>2015</v>
      </c>
    </row>
    <row r="3947" spans="1:25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671"/>
        <v>0.25</v>
      </c>
      <c r="P3947" s="8">
        <f t="shared" si="672"/>
        <v>5</v>
      </c>
      <c r="Q3947" t="str">
        <f t="shared" si="673"/>
        <v>theater</v>
      </c>
      <c r="R3947" t="str">
        <f t="shared" si="674"/>
        <v>plays</v>
      </c>
      <c r="S3947">
        <f t="shared" si="675"/>
        <v>13</v>
      </c>
      <c r="T3947">
        <f t="shared" si="676"/>
        <v>8</v>
      </c>
      <c r="U3947">
        <f t="shared" si="677"/>
        <v>5</v>
      </c>
      <c r="V3947" s="12">
        <f t="shared" si="678"/>
        <v>42109.801712962959</v>
      </c>
      <c r="W3947" s="12">
        <f t="shared" si="679"/>
        <v>42139.801712962959</v>
      </c>
      <c r="X3947" s="17" t="str">
        <f t="shared" si="680"/>
        <v>April</v>
      </c>
      <c r="Y3947" t="str">
        <f t="shared" si="681"/>
        <v>2015</v>
      </c>
    </row>
    <row r="3948" spans="1:25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671"/>
        <v>3.25</v>
      </c>
      <c r="P3948" s="8">
        <f t="shared" si="672"/>
        <v>39</v>
      </c>
      <c r="Q3948" t="str">
        <f t="shared" si="673"/>
        <v>theater</v>
      </c>
      <c r="R3948" t="str">
        <f t="shared" si="674"/>
        <v>plays</v>
      </c>
      <c r="S3948">
        <f t="shared" si="675"/>
        <v>13</v>
      </c>
      <c r="T3948">
        <f t="shared" si="676"/>
        <v>8</v>
      </c>
      <c r="U3948">
        <f t="shared" si="677"/>
        <v>5</v>
      </c>
      <c r="V3948" s="12">
        <f t="shared" si="678"/>
        <v>42031.833587962959</v>
      </c>
      <c r="W3948" s="12">
        <f t="shared" si="679"/>
        <v>42063.333333333328</v>
      </c>
      <c r="X3948" s="17" t="str">
        <f t="shared" si="680"/>
        <v>January</v>
      </c>
      <c r="Y3948" t="str">
        <f t="shared" si="681"/>
        <v>2015</v>
      </c>
    </row>
    <row r="3949" spans="1:25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671"/>
        <v>3.3666666666666663</v>
      </c>
      <c r="P3949" s="8">
        <f t="shared" si="672"/>
        <v>50.5</v>
      </c>
      <c r="Q3949" t="str">
        <f t="shared" si="673"/>
        <v>theater</v>
      </c>
      <c r="R3949" t="str">
        <f t="shared" si="674"/>
        <v>plays</v>
      </c>
      <c r="S3949">
        <f t="shared" si="675"/>
        <v>13</v>
      </c>
      <c r="T3949">
        <f t="shared" si="676"/>
        <v>8</v>
      </c>
      <c r="U3949">
        <f t="shared" si="677"/>
        <v>5</v>
      </c>
      <c r="V3949" s="12">
        <f t="shared" si="678"/>
        <v>42615.142870370371</v>
      </c>
      <c r="W3949" s="12">
        <f t="shared" si="679"/>
        <v>42645.142870370371</v>
      </c>
      <c r="X3949" s="17" t="str">
        <f t="shared" si="680"/>
        <v>September</v>
      </c>
      <c r="Y3949" t="str">
        <f t="shared" si="681"/>
        <v>2016</v>
      </c>
    </row>
    <row r="3950" spans="1:25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671"/>
        <v>0</v>
      </c>
      <c r="P3950" s="8" t="e">
        <f t="shared" si="672"/>
        <v>#DIV/0!</v>
      </c>
      <c r="Q3950" t="str">
        <f t="shared" si="673"/>
        <v>theater</v>
      </c>
      <c r="R3950" t="str">
        <f t="shared" si="674"/>
        <v>plays</v>
      </c>
      <c r="S3950">
        <f t="shared" si="675"/>
        <v>13</v>
      </c>
      <c r="T3950">
        <f t="shared" si="676"/>
        <v>8</v>
      </c>
      <c r="U3950">
        <f t="shared" si="677"/>
        <v>5</v>
      </c>
      <c r="V3950" s="12">
        <f t="shared" si="678"/>
        <v>41829.325497685182</v>
      </c>
      <c r="W3950" s="12">
        <f t="shared" si="679"/>
        <v>41889.325497685182</v>
      </c>
      <c r="X3950" s="17" t="str">
        <f t="shared" si="680"/>
        <v>July</v>
      </c>
      <c r="Y3950" t="str">
        <f t="shared" si="681"/>
        <v>2014</v>
      </c>
    </row>
    <row r="3951" spans="1:25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671"/>
        <v>15.770000000000001</v>
      </c>
      <c r="P3951" s="8">
        <f t="shared" si="672"/>
        <v>49.28125</v>
      </c>
      <c r="Q3951" t="str">
        <f t="shared" si="673"/>
        <v>theater</v>
      </c>
      <c r="R3951" t="str">
        <f t="shared" si="674"/>
        <v>plays</v>
      </c>
      <c r="S3951">
        <f t="shared" si="675"/>
        <v>13</v>
      </c>
      <c r="T3951">
        <f t="shared" si="676"/>
        <v>8</v>
      </c>
      <c r="U3951">
        <f t="shared" si="677"/>
        <v>5</v>
      </c>
      <c r="V3951" s="12">
        <f t="shared" si="678"/>
        <v>42016.120613425926</v>
      </c>
      <c r="W3951" s="12">
        <f t="shared" si="679"/>
        <v>42046.120613425926</v>
      </c>
      <c r="X3951" s="17" t="str">
        <f t="shared" si="680"/>
        <v>January</v>
      </c>
      <c r="Y3951" t="str">
        <f t="shared" si="681"/>
        <v>2015</v>
      </c>
    </row>
    <row r="3952" spans="1:25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671"/>
        <v>0.625</v>
      </c>
      <c r="P3952" s="8">
        <f t="shared" si="672"/>
        <v>25</v>
      </c>
      <c r="Q3952" t="str">
        <f t="shared" si="673"/>
        <v>theater</v>
      </c>
      <c r="R3952" t="str">
        <f t="shared" si="674"/>
        <v>plays</v>
      </c>
      <c r="S3952">
        <f t="shared" si="675"/>
        <v>13</v>
      </c>
      <c r="T3952">
        <f t="shared" si="676"/>
        <v>8</v>
      </c>
      <c r="U3952">
        <f t="shared" si="677"/>
        <v>5</v>
      </c>
      <c r="V3952" s="12">
        <f t="shared" si="678"/>
        <v>42439.702314814815</v>
      </c>
      <c r="W3952" s="12">
        <f t="shared" si="679"/>
        <v>42468.774305555555</v>
      </c>
      <c r="X3952" s="17" t="str">
        <f t="shared" si="680"/>
        <v>March</v>
      </c>
      <c r="Y3952" t="str">
        <f t="shared" si="681"/>
        <v>2016</v>
      </c>
    </row>
    <row r="3953" spans="1:25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671"/>
        <v>5.0000000000000001E-4</v>
      </c>
      <c r="P3953" s="8">
        <f t="shared" si="672"/>
        <v>1</v>
      </c>
      <c r="Q3953" t="str">
        <f t="shared" si="673"/>
        <v>theater</v>
      </c>
      <c r="R3953" t="str">
        <f t="shared" si="674"/>
        <v>plays</v>
      </c>
      <c r="S3953">
        <f t="shared" si="675"/>
        <v>13</v>
      </c>
      <c r="T3953">
        <f t="shared" si="676"/>
        <v>8</v>
      </c>
      <c r="U3953">
        <f t="shared" si="677"/>
        <v>5</v>
      </c>
      <c r="V3953" s="12">
        <f t="shared" si="678"/>
        <v>42433.825717592597</v>
      </c>
      <c r="W3953" s="12">
        <f t="shared" si="679"/>
        <v>42493.784050925926</v>
      </c>
      <c r="X3953" s="17" t="str">
        <f t="shared" si="680"/>
        <v>March</v>
      </c>
      <c r="Y3953" t="str">
        <f t="shared" si="681"/>
        <v>2016</v>
      </c>
    </row>
    <row r="3954" spans="1:25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671"/>
        <v>9.6153846153846159E-2</v>
      </c>
      <c r="P3954" s="8">
        <f t="shared" si="672"/>
        <v>25</v>
      </c>
      <c r="Q3954" t="str">
        <f t="shared" si="673"/>
        <v>theater</v>
      </c>
      <c r="R3954" t="str">
        <f t="shared" si="674"/>
        <v>plays</v>
      </c>
      <c r="S3954">
        <f t="shared" si="675"/>
        <v>13</v>
      </c>
      <c r="T3954">
        <f t="shared" si="676"/>
        <v>8</v>
      </c>
      <c r="U3954">
        <f t="shared" si="677"/>
        <v>5</v>
      </c>
      <c r="V3954" s="12">
        <f t="shared" si="678"/>
        <v>42243.790393518517</v>
      </c>
      <c r="W3954" s="12">
        <f t="shared" si="679"/>
        <v>42303.790393518517</v>
      </c>
      <c r="X3954" s="17" t="str">
        <f t="shared" si="680"/>
        <v>August</v>
      </c>
      <c r="Y3954" t="str">
        <f t="shared" si="681"/>
        <v>2015</v>
      </c>
    </row>
    <row r="3955" spans="1:25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671"/>
        <v>0</v>
      </c>
      <c r="P3955" s="8" t="e">
        <f t="shared" si="672"/>
        <v>#DIV/0!</v>
      </c>
      <c r="Q3955" t="str">
        <f t="shared" si="673"/>
        <v>theater</v>
      </c>
      <c r="R3955" t="str">
        <f t="shared" si="674"/>
        <v>plays</v>
      </c>
      <c r="S3955">
        <f t="shared" si="675"/>
        <v>13</v>
      </c>
      <c r="T3955">
        <f t="shared" si="676"/>
        <v>8</v>
      </c>
      <c r="U3955">
        <f t="shared" si="677"/>
        <v>5</v>
      </c>
      <c r="V3955" s="12">
        <f t="shared" si="678"/>
        <v>42550.048449074078</v>
      </c>
      <c r="W3955" s="12">
        <f t="shared" si="679"/>
        <v>42580.978472222225</v>
      </c>
      <c r="X3955" s="17" t="str">
        <f t="shared" si="680"/>
        <v>June</v>
      </c>
      <c r="Y3955" t="str">
        <f t="shared" si="681"/>
        <v>2016</v>
      </c>
    </row>
    <row r="3956" spans="1:25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671"/>
        <v>0</v>
      </c>
      <c r="P3956" s="8" t="e">
        <f t="shared" si="672"/>
        <v>#DIV/0!</v>
      </c>
      <c r="Q3956" t="str">
        <f t="shared" si="673"/>
        <v>theater</v>
      </c>
      <c r="R3956" t="str">
        <f t="shared" si="674"/>
        <v>plays</v>
      </c>
      <c r="S3956">
        <f t="shared" si="675"/>
        <v>13</v>
      </c>
      <c r="T3956">
        <f t="shared" si="676"/>
        <v>8</v>
      </c>
      <c r="U3956">
        <f t="shared" si="677"/>
        <v>5</v>
      </c>
      <c r="V3956" s="12">
        <f t="shared" si="678"/>
        <v>41774.651203703703</v>
      </c>
      <c r="W3956" s="12">
        <f t="shared" si="679"/>
        <v>41834.651203703703</v>
      </c>
      <c r="X3956" s="17" t="str">
        <f t="shared" si="680"/>
        <v>May</v>
      </c>
      <c r="Y3956" t="str">
        <f t="shared" si="681"/>
        <v>2014</v>
      </c>
    </row>
    <row r="3957" spans="1:25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671"/>
        <v>24.285714285714285</v>
      </c>
      <c r="P3957" s="8">
        <f t="shared" si="672"/>
        <v>53.125</v>
      </c>
      <c r="Q3957" t="str">
        <f t="shared" si="673"/>
        <v>theater</v>
      </c>
      <c r="R3957" t="str">
        <f t="shared" si="674"/>
        <v>plays</v>
      </c>
      <c r="S3957">
        <f t="shared" si="675"/>
        <v>13</v>
      </c>
      <c r="T3957">
        <f t="shared" si="676"/>
        <v>8</v>
      </c>
      <c r="U3957">
        <f t="shared" si="677"/>
        <v>5</v>
      </c>
      <c r="V3957" s="12">
        <f t="shared" si="678"/>
        <v>42306.848854166667</v>
      </c>
      <c r="W3957" s="12">
        <f t="shared" si="679"/>
        <v>42336.890520833331</v>
      </c>
      <c r="X3957" s="17" t="str">
        <f t="shared" si="680"/>
        <v>October</v>
      </c>
      <c r="Y3957" t="str">
        <f t="shared" si="681"/>
        <v>2015</v>
      </c>
    </row>
    <row r="3958" spans="1:25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671"/>
        <v>0</v>
      </c>
      <c r="P3958" s="8" t="e">
        <f t="shared" si="672"/>
        <v>#DIV/0!</v>
      </c>
      <c r="Q3958" t="str">
        <f t="shared" si="673"/>
        <v>theater</v>
      </c>
      <c r="R3958" t="str">
        <f t="shared" si="674"/>
        <v>plays</v>
      </c>
      <c r="S3958">
        <f t="shared" si="675"/>
        <v>13</v>
      </c>
      <c r="T3958">
        <f t="shared" si="676"/>
        <v>8</v>
      </c>
      <c r="U3958">
        <f t="shared" si="677"/>
        <v>5</v>
      </c>
      <c r="V3958" s="12">
        <f t="shared" si="678"/>
        <v>42457.932025462964</v>
      </c>
      <c r="W3958" s="12">
        <f t="shared" si="679"/>
        <v>42485.013888888891</v>
      </c>
      <c r="X3958" s="17" t="str">
        <f t="shared" si="680"/>
        <v>March</v>
      </c>
      <c r="Y3958" t="str">
        <f t="shared" si="681"/>
        <v>2016</v>
      </c>
    </row>
    <row r="3959" spans="1:25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671"/>
        <v>2.5000000000000001E-2</v>
      </c>
      <c r="P3959" s="8">
        <f t="shared" si="672"/>
        <v>7</v>
      </c>
      <c r="Q3959" t="str">
        <f t="shared" si="673"/>
        <v>theater</v>
      </c>
      <c r="R3959" t="str">
        <f t="shared" si="674"/>
        <v>plays</v>
      </c>
      <c r="S3959">
        <f t="shared" si="675"/>
        <v>13</v>
      </c>
      <c r="T3959">
        <f t="shared" si="676"/>
        <v>8</v>
      </c>
      <c r="U3959">
        <f t="shared" si="677"/>
        <v>5</v>
      </c>
      <c r="V3959" s="12">
        <f t="shared" si="678"/>
        <v>42513.976319444439</v>
      </c>
      <c r="W3959" s="12">
        <f t="shared" si="679"/>
        <v>42559.976319444439</v>
      </c>
      <c r="X3959" s="17" t="str">
        <f t="shared" si="680"/>
        <v>May</v>
      </c>
      <c r="Y3959" t="str">
        <f t="shared" si="681"/>
        <v>2016</v>
      </c>
    </row>
    <row r="3960" spans="1:25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671"/>
        <v>32.049999999999997</v>
      </c>
      <c r="P3960" s="8">
        <f t="shared" si="672"/>
        <v>40.0625</v>
      </c>
      <c r="Q3960" t="str">
        <f t="shared" si="673"/>
        <v>theater</v>
      </c>
      <c r="R3960" t="str">
        <f t="shared" si="674"/>
        <v>plays</v>
      </c>
      <c r="S3960">
        <f t="shared" si="675"/>
        <v>13</v>
      </c>
      <c r="T3960">
        <f t="shared" si="676"/>
        <v>8</v>
      </c>
      <c r="U3960">
        <f t="shared" si="677"/>
        <v>5</v>
      </c>
      <c r="V3960" s="12">
        <f t="shared" si="678"/>
        <v>41816.950370370374</v>
      </c>
      <c r="W3960" s="12">
        <f t="shared" si="679"/>
        <v>41853.583333333336</v>
      </c>
      <c r="X3960" s="17" t="str">
        <f t="shared" si="680"/>
        <v>June</v>
      </c>
      <c r="Y3960" t="str">
        <f t="shared" si="681"/>
        <v>2014</v>
      </c>
    </row>
    <row r="3961" spans="1:25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671"/>
        <v>24.333333333333336</v>
      </c>
      <c r="P3961" s="8">
        <f t="shared" si="672"/>
        <v>24.333333333333332</v>
      </c>
      <c r="Q3961" t="str">
        <f t="shared" si="673"/>
        <v>theater</v>
      </c>
      <c r="R3961" t="str">
        <f t="shared" si="674"/>
        <v>plays</v>
      </c>
      <c r="S3961">
        <f t="shared" si="675"/>
        <v>13</v>
      </c>
      <c r="T3961">
        <f t="shared" si="676"/>
        <v>8</v>
      </c>
      <c r="U3961">
        <f t="shared" si="677"/>
        <v>5</v>
      </c>
      <c r="V3961" s="12">
        <f t="shared" si="678"/>
        <v>41880.788842592592</v>
      </c>
      <c r="W3961" s="12">
        <f t="shared" si="679"/>
        <v>41910.788842592592</v>
      </c>
      <c r="X3961" s="17" t="str">
        <f t="shared" si="680"/>
        <v>August</v>
      </c>
      <c r="Y3961" t="str">
        <f t="shared" si="681"/>
        <v>2014</v>
      </c>
    </row>
    <row r="3962" spans="1:25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671"/>
        <v>1.5</v>
      </c>
      <c r="P3962" s="8">
        <f t="shared" si="672"/>
        <v>11.25</v>
      </c>
      <c r="Q3962" t="str">
        <f t="shared" si="673"/>
        <v>theater</v>
      </c>
      <c r="R3962" t="str">
        <f t="shared" si="674"/>
        <v>plays</v>
      </c>
      <c r="S3962">
        <f t="shared" si="675"/>
        <v>13</v>
      </c>
      <c r="T3962">
        <f t="shared" si="676"/>
        <v>8</v>
      </c>
      <c r="U3962">
        <f t="shared" si="677"/>
        <v>5</v>
      </c>
      <c r="V3962" s="12">
        <f t="shared" si="678"/>
        <v>42342.845555555556</v>
      </c>
      <c r="W3962" s="12">
        <f t="shared" si="679"/>
        <v>42372.845555555556</v>
      </c>
      <c r="X3962" s="17" t="str">
        <f t="shared" si="680"/>
        <v>December</v>
      </c>
      <c r="Y3962" t="str">
        <f t="shared" si="681"/>
        <v>2015</v>
      </c>
    </row>
    <row r="3963" spans="1:25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671"/>
        <v>0.42</v>
      </c>
      <c r="P3963" s="8">
        <f t="shared" si="672"/>
        <v>10.5</v>
      </c>
      <c r="Q3963" t="str">
        <f t="shared" si="673"/>
        <v>theater</v>
      </c>
      <c r="R3963" t="str">
        <f t="shared" si="674"/>
        <v>plays</v>
      </c>
      <c r="S3963">
        <f t="shared" si="675"/>
        <v>13</v>
      </c>
      <c r="T3963">
        <f t="shared" si="676"/>
        <v>8</v>
      </c>
      <c r="U3963">
        <f t="shared" si="677"/>
        <v>5</v>
      </c>
      <c r="V3963" s="12">
        <f t="shared" si="678"/>
        <v>41745.891319444447</v>
      </c>
      <c r="W3963" s="12">
        <f t="shared" si="679"/>
        <v>41767.891319444447</v>
      </c>
      <c r="X3963" s="17" t="str">
        <f t="shared" si="680"/>
        <v>April</v>
      </c>
      <c r="Y3963" t="str">
        <f t="shared" si="681"/>
        <v>2014</v>
      </c>
    </row>
    <row r="3964" spans="1:25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671"/>
        <v>3.214285714285714</v>
      </c>
      <c r="P3964" s="8">
        <f t="shared" si="672"/>
        <v>15</v>
      </c>
      <c r="Q3964" t="str">
        <f t="shared" si="673"/>
        <v>theater</v>
      </c>
      <c r="R3964" t="str">
        <f t="shared" si="674"/>
        <v>plays</v>
      </c>
      <c r="S3964">
        <f t="shared" si="675"/>
        <v>13</v>
      </c>
      <c r="T3964">
        <f t="shared" si="676"/>
        <v>8</v>
      </c>
      <c r="U3964">
        <f t="shared" si="677"/>
        <v>5</v>
      </c>
      <c r="V3964" s="12">
        <f t="shared" si="678"/>
        <v>42311.621458333335</v>
      </c>
      <c r="W3964" s="12">
        <f t="shared" si="679"/>
        <v>42336.621458333335</v>
      </c>
      <c r="X3964" s="17" t="str">
        <f t="shared" si="680"/>
        <v>November</v>
      </c>
      <c r="Y3964" t="str">
        <f t="shared" si="681"/>
        <v>2015</v>
      </c>
    </row>
    <row r="3965" spans="1:25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671"/>
        <v>0</v>
      </c>
      <c r="P3965" s="8" t="e">
        <f t="shared" si="672"/>
        <v>#DIV/0!</v>
      </c>
      <c r="Q3965" t="str">
        <f t="shared" si="673"/>
        <v>theater</v>
      </c>
      <c r="R3965" t="str">
        <f t="shared" si="674"/>
        <v>plays</v>
      </c>
      <c r="S3965">
        <f t="shared" si="675"/>
        <v>13</v>
      </c>
      <c r="T3965">
        <f t="shared" si="676"/>
        <v>8</v>
      </c>
      <c r="U3965">
        <f t="shared" si="677"/>
        <v>5</v>
      </c>
      <c r="V3965" s="12">
        <f t="shared" si="678"/>
        <v>42296.154131944444</v>
      </c>
      <c r="W3965" s="12">
        <f t="shared" si="679"/>
        <v>42326.195798611108</v>
      </c>
      <c r="X3965" s="17" t="str">
        <f t="shared" si="680"/>
        <v>October</v>
      </c>
      <c r="Y3965" t="str">
        <f t="shared" si="681"/>
        <v>2015</v>
      </c>
    </row>
    <row r="3966" spans="1:25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671"/>
        <v>6.3</v>
      </c>
      <c r="P3966" s="8">
        <f t="shared" si="672"/>
        <v>42</v>
      </c>
      <c r="Q3966" t="str">
        <f t="shared" si="673"/>
        <v>theater</v>
      </c>
      <c r="R3966" t="str">
        <f t="shared" si="674"/>
        <v>plays</v>
      </c>
      <c r="S3966">
        <f t="shared" si="675"/>
        <v>13</v>
      </c>
      <c r="T3966">
        <f t="shared" si="676"/>
        <v>8</v>
      </c>
      <c r="U3966">
        <f t="shared" si="677"/>
        <v>5</v>
      </c>
      <c r="V3966" s="12">
        <f t="shared" si="678"/>
        <v>42053.722060185188</v>
      </c>
      <c r="W3966" s="12">
        <f t="shared" si="679"/>
        <v>42113.680393518516</v>
      </c>
      <c r="X3966" s="17" t="str">
        <f t="shared" si="680"/>
        <v>February</v>
      </c>
      <c r="Y3966" t="str">
        <f t="shared" si="681"/>
        <v>2015</v>
      </c>
    </row>
    <row r="3967" spans="1:25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671"/>
        <v>14.249999999999998</v>
      </c>
      <c r="P3967" s="8">
        <f t="shared" si="672"/>
        <v>71.25</v>
      </c>
      <c r="Q3967" t="str">
        <f t="shared" si="673"/>
        <v>theater</v>
      </c>
      <c r="R3967" t="str">
        <f t="shared" si="674"/>
        <v>plays</v>
      </c>
      <c r="S3967">
        <f t="shared" si="675"/>
        <v>13</v>
      </c>
      <c r="T3967">
        <f t="shared" si="676"/>
        <v>8</v>
      </c>
      <c r="U3967">
        <f t="shared" si="677"/>
        <v>5</v>
      </c>
      <c r="V3967" s="12">
        <f t="shared" si="678"/>
        <v>42414.235879629632</v>
      </c>
      <c r="W3967" s="12">
        <f t="shared" si="679"/>
        <v>42474.194212962961</v>
      </c>
      <c r="X3967" s="17" t="str">
        <f t="shared" si="680"/>
        <v>February</v>
      </c>
      <c r="Y3967" t="str">
        <f t="shared" si="681"/>
        <v>2016</v>
      </c>
    </row>
    <row r="3968" spans="1:25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671"/>
        <v>0.6</v>
      </c>
      <c r="P3968" s="8">
        <f t="shared" si="672"/>
        <v>22.5</v>
      </c>
      <c r="Q3968" t="str">
        <f t="shared" si="673"/>
        <v>theater</v>
      </c>
      <c r="R3968" t="str">
        <f t="shared" si="674"/>
        <v>plays</v>
      </c>
      <c r="S3968">
        <f t="shared" si="675"/>
        <v>13</v>
      </c>
      <c r="T3968">
        <f t="shared" si="676"/>
        <v>8</v>
      </c>
      <c r="U3968">
        <f t="shared" si="677"/>
        <v>5</v>
      </c>
      <c r="V3968" s="12">
        <f t="shared" si="678"/>
        <v>41801.711550925924</v>
      </c>
      <c r="W3968" s="12">
        <f t="shared" si="679"/>
        <v>41844.124305555553</v>
      </c>
      <c r="X3968" s="17" t="str">
        <f t="shared" si="680"/>
        <v>June</v>
      </c>
      <c r="Y3968" t="str">
        <f t="shared" si="681"/>
        <v>2014</v>
      </c>
    </row>
    <row r="3969" spans="1:25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671"/>
        <v>24.117647058823529</v>
      </c>
      <c r="P3969" s="8">
        <f t="shared" si="672"/>
        <v>41</v>
      </c>
      <c r="Q3969" t="str">
        <f t="shared" si="673"/>
        <v>theater</v>
      </c>
      <c r="R3969" t="str">
        <f t="shared" si="674"/>
        <v>plays</v>
      </c>
      <c r="S3969">
        <f t="shared" si="675"/>
        <v>13</v>
      </c>
      <c r="T3969">
        <f t="shared" si="676"/>
        <v>8</v>
      </c>
      <c r="U3969">
        <f t="shared" si="677"/>
        <v>5</v>
      </c>
      <c r="V3969" s="12">
        <f t="shared" si="678"/>
        <v>42770.290590277778</v>
      </c>
      <c r="W3969" s="12">
        <f t="shared" si="679"/>
        <v>42800.290590277778</v>
      </c>
      <c r="X3969" s="17" t="str">
        <f t="shared" si="680"/>
        <v>February</v>
      </c>
      <c r="Y3969" t="str">
        <f t="shared" si="681"/>
        <v>2017</v>
      </c>
    </row>
    <row r="3970" spans="1:25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682">E3970/D3970*100</f>
        <v>10.54</v>
      </c>
      <c r="P3970" s="8">
        <f t="shared" ref="P3970:P4033" si="683">E3970/L3970</f>
        <v>47.909090909090907</v>
      </c>
      <c r="Q3970" t="str">
        <f t="shared" ref="Q3970:Q4033" si="684">LEFT(N3970,T3970-1)</f>
        <v>theater</v>
      </c>
      <c r="R3970" t="str">
        <f t="shared" ref="R3970:R4033" si="685">RIGHT(N3970,U3970)</f>
        <v>plays</v>
      </c>
      <c r="S3970">
        <f t="shared" ref="S3970:S4033" si="686">LEN(N3970)</f>
        <v>13</v>
      </c>
      <c r="T3970">
        <f t="shared" ref="T3970:T4033" si="687">FIND("/",N3970)</f>
        <v>8</v>
      </c>
      <c r="U3970">
        <f t="shared" ref="U3970:U4033" si="688">S3970-T3970</f>
        <v>5</v>
      </c>
      <c r="V3970" s="12">
        <f t="shared" ref="V3970:V4033" si="689">(((J3970/60)/60)/24)+DATE(1970,1,1)</f>
        <v>42452.815659722226</v>
      </c>
      <c r="W3970" s="12">
        <f t="shared" ref="W3970:W4033" si="690">(((I3970/60)/60)/24)+DATE(1970,1,1)</f>
        <v>42512.815659722226</v>
      </c>
      <c r="X3970" s="17" t="str">
        <f t="shared" ref="X3970:X4033" si="691">TEXT(V3970,"mmmm")</f>
        <v>March</v>
      </c>
      <c r="Y3970" t="str">
        <f t="shared" ref="Y3970:Y4033" si="692">TEXT(V3970,"yyyy")</f>
        <v>2016</v>
      </c>
    </row>
    <row r="3971" spans="1:25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682"/>
        <v>7.4690265486725664</v>
      </c>
      <c r="P3971" s="8">
        <f t="shared" si="683"/>
        <v>35.166666666666664</v>
      </c>
      <c r="Q3971" t="str">
        <f t="shared" si="684"/>
        <v>theater</v>
      </c>
      <c r="R3971" t="str">
        <f t="shared" si="685"/>
        <v>plays</v>
      </c>
      <c r="S3971">
        <f t="shared" si="686"/>
        <v>13</v>
      </c>
      <c r="T3971">
        <f t="shared" si="687"/>
        <v>8</v>
      </c>
      <c r="U3971">
        <f t="shared" si="688"/>
        <v>5</v>
      </c>
      <c r="V3971" s="12">
        <f t="shared" si="689"/>
        <v>42601.854699074072</v>
      </c>
      <c r="W3971" s="12">
        <f t="shared" si="690"/>
        <v>42611.163194444445</v>
      </c>
      <c r="X3971" s="17" t="str">
        <f t="shared" si="691"/>
        <v>August</v>
      </c>
      <c r="Y3971" t="str">
        <f t="shared" si="692"/>
        <v>2016</v>
      </c>
    </row>
    <row r="3972" spans="1:25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682"/>
        <v>7.3333333333333334E-2</v>
      </c>
      <c r="P3972" s="8">
        <f t="shared" si="683"/>
        <v>5.5</v>
      </c>
      <c r="Q3972" t="str">
        <f t="shared" si="684"/>
        <v>theater</v>
      </c>
      <c r="R3972" t="str">
        <f t="shared" si="685"/>
        <v>plays</v>
      </c>
      <c r="S3972">
        <f t="shared" si="686"/>
        <v>13</v>
      </c>
      <c r="T3972">
        <f t="shared" si="687"/>
        <v>8</v>
      </c>
      <c r="U3972">
        <f t="shared" si="688"/>
        <v>5</v>
      </c>
      <c r="V3972" s="12">
        <f t="shared" si="689"/>
        <v>42447.863553240735</v>
      </c>
      <c r="W3972" s="12">
        <f t="shared" si="690"/>
        <v>42477.863553240735</v>
      </c>
      <c r="X3972" s="17" t="str">
        <f t="shared" si="691"/>
        <v>March</v>
      </c>
      <c r="Y3972" t="str">
        <f t="shared" si="692"/>
        <v>2016</v>
      </c>
    </row>
    <row r="3973" spans="1:25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682"/>
        <v>0.97142857142857131</v>
      </c>
      <c r="P3973" s="8">
        <f t="shared" si="683"/>
        <v>22.666666666666668</v>
      </c>
      <c r="Q3973" t="str">
        <f t="shared" si="684"/>
        <v>theater</v>
      </c>
      <c r="R3973" t="str">
        <f t="shared" si="685"/>
        <v>plays</v>
      </c>
      <c r="S3973">
        <f t="shared" si="686"/>
        <v>13</v>
      </c>
      <c r="T3973">
        <f t="shared" si="687"/>
        <v>8</v>
      </c>
      <c r="U3973">
        <f t="shared" si="688"/>
        <v>5</v>
      </c>
      <c r="V3973" s="12">
        <f t="shared" si="689"/>
        <v>41811.536180555559</v>
      </c>
      <c r="W3973" s="12">
        <f t="shared" si="690"/>
        <v>41841.536180555559</v>
      </c>
      <c r="X3973" s="17" t="str">
        <f t="shared" si="691"/>
        <v>June</v>
      </c>
      <c r="Y3973" t="str">
        <f t="shared" si="692"/>
        <v>2014</v>
      </c>
    </row>
    <row r="3974" spans="1:25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682"/>
        <v>21.099999999999998</v>
      </c>
      <c r="P3974" s="8">
        <f t="shared" si="683"/>
        <v>26.375</v>
      </c>
      <c r="Q3974" t="str">
        <f t="shared" si="684"/>
        <v>theater</v>
      </c>
      <c r="R3974" t="str">
        <f t="shared" si="685"/>
        <v>plays</v>
      </c>
      <c r="S3974">
        <f t="shared" si="686"/>
        <v>13</v>
      </c>
      <c r="T3974">
        <f t="shared" si="687"/>
        <v>8</v>
      </c>
      <c r="U3974">
        <f t="shared" si="688"/>
        <v>5</v>
      </c>
      <c r="V3974" s="12">
        <f t="shared" si="689"/>
        <v>41981.067523148144</v>
      </c>
      <c r="W3974" s="12">
        <f t="shared" si="690"/>
        <v>42041.067523148144</v>
      </c>
      <c r="X3974" s="17" t="str">
        <f t="shared" si="691"/>
        <v>December</v>
      </c>
      <c r="Y3974" t="str">
        <f t="shared" si="692"/>
        <v>2014</v>
      </c>
    </row>
    <row r="3975" spans="1:25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682"/>
        <v>78.100000000000009</v>
      </c>
      <c r="P3975" s="8">
        <f t="shared" si="683"/>
        <v>105.54054054054055</v>
      </c>
      <c r="Q3975" t="str">
        <f t="shared" si="684"/>
        <v>theater</v>
      </c>
      <c r="R3975" t="str">
        <f t="shared" si="685"/>
        <v>plays</v>
      </c>
      <c r="S3975">
        <f t="shared" si="686"/>
        <v>13</v>
      </c>
      <c r="T3975">
        <f t="shared" si="687"/>
        <v>8</v>
      </c>
      <c r="U3975">
        <f t="shared" si="688"/>
        <v>5</v>
      </c>
      <c r="V3975" s="12">
        <f t="shared" si="689"/>
        <v>42469.68414351852</v>
      </c>
      <c r="W3975" s="12">
        <f t="shared" si="690"/>
        <v>42499.166666666672</v>
      </c>
      <c r="X3975" s="17" t="str">
        <f t="shared" si="691"/>
        <v>April</v>
      </c>
      <c r="Y3975" t="str">
        <f t="shared" si="692"/>
        <v>2016</v>
      </c>
    </row>
    <row r="3976" spans="1:25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682"/>
        <v>32</v>
      </c>
      <c r="P3976" s="8">
        <f t="shared" si="683"/>
        <v>29.09090909090909</v>
      </c>
      <c r="Q3976" t="str">
        <f t="shared" si="684"/>
        <v>theater</v>
      </c>
      <c r="R3976" t="str">
        <f t="shared" si="685"/>
        <v>plays</v>
      </c>
      <c r="S3976">
        <f t="shared" si="686"/>
        <v>13</v>
      </c>
      <c r="T3976">
        <f t="shared" si="687"/>
        <v>8</v>
      </c>
      <c r="U3976">
        <f t="shared" si="688"/>
        <v>5</v>
      </c>
      <c r="V3976" s="12">
        <f t="shared" si="689"/>
        <v>42493.546851851846</v>
      </c>
      <c r="W3976" s="12">
        <f t="shared" si="690"/>
        <v>42523.546851851846</v>
      </c>
      <c r="X3976" s="17" t="str">
        <f t="shared" si="691"/>
        <v>May</v>
      </c>
      <c r="Y3976" t="str">
        <f t="shared" si="692"/>
        <v>2016</v>
      </c>
    </row>
    <row r="3977" spans="1:25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682"/>
        <v>0</v>
      </c>
      <c r="P3977" s="8" t="e">
        <f t="shared" si="683"/>
        <v>#DIV/0!</v>
      </c>
      <c r="Q3977" t="str">
        <f t="shared" si="684"/>
        <v>theater</v>
      </c>
      <c r="R3977" t="str">
        <f t="shared" si="685"/>
        <v>plays</v>
      </c>
      <c r="S3977">
        <f t="shared" si="686"/>
        <v>13</v>
      </c>
      <c r="T3977">
        <f t="shared" si="687"/>
        <v>8</v>
      </c>
      <c r="U3977">
        <f t="shared" si="688"/>
        <v>5</v>
      </c>
      <c r="V3977" s="12">
        <f t="shared" si="689"/>
        <v>42534.866875</v>
      </c>
      <c r="W3977" s="12">
        <f t="shared" si="690"/>
        <v>42564.866875</v>
      </c>
      <c r="X3977" s="17" t="str">
        <f t="shared" si="691"/>
        <v>June</v>
      </c>
      <c r="Y3977" t="str">
        <f t="shared" si="692"/>
        <v>2016</v>
      </c>
    </row>
    <row r="3978" spans="1:25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682"/>
        <v>47.692307692307693</v>
      </c>
      <c r="P3978" s="8">
        <f t="shared" si="683"/>
        <v>62</v>
      </c>
      <c r="Q3978" t="str">
        <f t="shared" si="684"/>
        <v>theater</v>
      </c>
      <c r="R3978" t="str">
        <f t="shared" si="685"/>
        <v>plays</v>
      </c>
      <c r="S3978">
        <f t="shared" si="686"/>
        <v>13</v>
      </c>
      <c r="T3978">
        <f t="shared" si="687"/>
        <v>8</v>
      </c>
      <c r="U3978">
        <f t="shared" si="688"/>
        <v>5</v>
      </c>
      <c r="V3978" s="12">
        <f t="shared" si="689"/>
        <v>41830.858344907407</v>
      </c>
      <c r="W3978" s="12">
        <f t="shared" si="690"/>
        <v>41852.291666666664</v>
      </c>
      <c r="X3978" s="17" t="str">
        <f t="shared" si="691"/>
        <v>July</v>
      </c>
      <c r="Y3978" t="str">
        <f t="shared" si="692"/>
        <v>2014</v>
      </c>
    </row>
    <row r="3979" spans="1:25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682"/>
        <v>1.4500000000000002</v>
      </c>
      <c r="P3979" s="8">
        <f t="shared" si="683"/>
        <v>217.5</v>
      </c>
      <c r="Q3979" t="str">
        <f t="shared" si="684"/>
        <v>theater</v>
      </c>
      <c r="R3979" t="str">
        <f t="shared" si="685"/>
        <v>plays</v>
      </c>
      <c r="S3979">
        <f t="shared" si="686"/>
        <v>13</v>
      </c>
      <c r="T3979">
        <f t="shared" si="687"/>
        <v>8</v>
      </c>
      <c r="U3979">
        <f t="shared" si="688"/>
        <v>5</v>
      </c>
      <c r="V3979" s="12">
        <f t="shared" si="689"/>
        <v>42543.788564814815</v>
      </c>
      <c r="W3979" s="12">
        <f t="shared" si="690"/>
        <v>42573.788564814815</v>
      </c>
      <c r="X3979" s="17" t="str">
        <f t="shared" si="691"/>
        <v>June</v>
      </c>
      <c r="Y3979" t="str">
        <f t="shared" si="692"/>
        <v>2016</v>
      </c>
    </row>
    <row r="3980" spans="1:25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682"/>
        <v>10.7</v>
      </c>
      <c r="P3980" s="8">
        <f t="shared" si="683"/>
        <v>26.75</v>
      </c>
      <c r="Q3980" t="str">
        <f t="shared" si="684"/>
        <v>theater</v>
      </c>
      <c r="R3980" t="str">
        <f t="shared" si="685"/>
        <v>plays</v>
      </c>
      <c r="S3980">
        <f t="shared" si="686"/>
        <v>13</v>
      </c>
      <c r="T3980">
        <f t="shared" si="687"/>
        <v>8</v>
      </c>
      <c r="U3980">
        <f t="shared" si="688"/>
        <v>5</v>
      </c>
      <c r="V3980" s="12">
        <f t="shared" si="689"/>
        <v>41975.642974537041</v>
      </c>
      <c r="W3980" s="12">
        <f t="shared" si="690"/>
        <v>42035.642974537041</v>
      </c>
      <c r="X3980" s="17" t="str">
        <f t="shared" si="691"/>
        <v>December</v>
      </c>
      <c r="Y3980" t="str">
        <f t="shared" si="692"/>
        <v>2014</v>
      </c>
    </row>
    <row r="3981" spans="1:25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682"/>
        <v>1.8333333333333333</v>
      </c>
      <c r="P3981" s="8">
        <f t="shared" si="683"/>
        <v>18.333333333333332</v>
      </c>
      <c r="Q3981" t="str">
        <f t="shared" si="684"/>
        <v>theater</v>
      </c>
      <c r="R3981" t="str">
        <f t="shared" si="685"/>
        <v>plays</v>
      </c>
      <c r="S3981">
        <f t="shared" si="686"/>
        <v>13</v>
      </c>
      <c r="T3981">
        <f t="shared" si="687"/>
        <v>8</v>
      </c>
      <c r="U3981">
        <f t="shared" si="688"/>
        <v>5</v>
      </c>
      <c r="V3981" s="12">
        <f t="shared" si="689"/>
        <v>42069.903437500005</v>
      </c>
      <c r="W3981" s="12">
        <f t="shared" si="690"/>
        <v>42092.833333333328</v>
      </c>
      <c r="X3981" s="17" t="str">
        <f t="shared" si="691"/>
        <v>March</v>
      </c>
      <c r="Y3981" t="str">
        <f t="shared" si="692"/>
        <v>2015</v>
      </c>
    </row>
    <row r="3982" spans="1:25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682"/>
        <v>18</v>
      </c>
      <c r="P3982" s="8">
        <f t="shared" si="683"/>
        <v>64.285714285714292</v>
      </c>
      <c r="Q3982" t="str">
        <f t="shared" si="684"/>
        <v>theater</v>
      </c>
      <c r="R3982" t="str">
        <f t="shared" si="685"/>
        <v>plays</v>
      </c>
      <c r="S3982">
        <f t="shared" si="686"/>
        <v>13</v>
      </c>
      <c r="T3982">
        <f t="shared" si="687"/>
        <v>8</v>
      </c>
      <c r="U3982">
        <f t="shared" si="688"/>
        <v>5</v>
      </c>
      <c r="V3982" s="12">
        <f t="shared" si="689"/>
        <v>41795.598923611113</v>
      </c>
      <c r="W3982" s="12">
        <f t="shared" si="690"/>
        <v>41825.598923611113</v>
      </c>
      <c r="X3982" s="17" t="str">
        <f t="shared" si="691"/>
        <v>June</v>
      </c>
      <c r="Y3982" t="str">
        <f t="shared" si="692"/>
        <v>2014</v>
      </c>
    </row>
    <row r="3983" spans="1:25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682"/>
        <v>4.083333333333333</v>
      </c>
      <c r="P3983" s="8">
        <f t="shared" si="683"/>
        <v>175</v>
      </c>
      <c r="Q3983" t="str">
        <f t="shared" si="684"/>
        <v>theater</v>
      </c>
      <c r="R3983" t="str">
        <f t="shared" si="685"/>
        <v>plays</v>
      </c>
      <c r="S3983">
        <f t="shared" si="686"/>
        <v>13</v>
      </c>
      <c r="T3983">
        <f t="shared" si="687"/>
        <v>8</v>
      </c>
      <c r="U3983">
        <f t="shared" si="688"/>
        <v>5</v>
      </c>
      <c r="V3983" s="12">
        <f t="shared" si="689"/>
        <v>42508.179965277777</v>
      </c>
      <c r="W3983" s="12">
        <f t="shared" si="690"/>
        <v>42568.179965277777</v>
      </c>
      <c r="X3983" s="17" t="str">
        <f t="shared" si="691"/>
        <v>May</v>
      </c>
      <c r="Y3983" t="str">
        <f t="shared" si="692"/>
        <v>2016</v>
      </c>
    </row>
    <row r="3984" spans="1:25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682"/>
        <v>20</v>
      </c>
      <c r="P3984" s="8">
        <f t="shared" si="683"/>
        <v>34</v>
      </c>
      <c r="Q3984" t="str">
        <f t="shared" si="684"/>
        <v>theater</v>
      </c>
      <c r="R3984" t="str">
        <f t="shared" si="685"/>
        <v>plays</v>
      </c>
      <c r="S3984">
        <f t="shared" si="686"/>
        <v>13</v>
      </c>
      <c r="T3984">
        <f t="shared" si="687"/>
        <v>8</v>
      </c>
      <c r="U3984">
        <f t="shared" si="688"/>
        <v>5</v>
      </c>
      <c r="V3984" s="12">
        <f t="shared" si="689"/>
        <v>42132.809953703705</v>
      </c>
      <c r="W3984" s="12">
        <f t="shared" si="690"/>
        <v>42192.809953703705</v>
      </c>
      <c r="X3984" s="17" t="str">
        <f t="shared" si="691"/>
        <v>May</v>
      </c>
      <c r="Y3984" t="str">
        <f t="shared" si="692"/>
        <v>2015</v>
      </c>
    </row>
    <row r="3985" spans="1:25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682"/>
        <v>34.802513464991023</v>
      </c>
      <c r="P3985" s="8">
        <f t="shared" si="683"/>
        <v>84.282608695652172</v>
      </c>
      <c r="Q3985" t="str">
        <f t="shared" si="684"/>
        <v>theater</v>
      </c>
      <c r="R3985" t="str">
        <f t="shared" si="685"/>
        <v>plays</v>
      </c>
      <c r="S3985">
        <f t="shared" si="686"/>
        <v>13</v>
      </c>
      <c r="T3985">
        <f t="shared" si="687"/>
        <v>8</v>
      </c>
      <c r="U3985">
        <f t="shared" si="688"/>
        <v>5</v>
      </c>
      <c r="V3985" s="12">
        <f t="shared" si="689"/>
        <v>41747.86986111111</v>
      </c>
      <c r="W3985" s="12">
        <f t="shared" si="690"/>
        <v>41779.290972222225</v>
      </c>
      <c r="X3985" s="17" t="str">
        <f t="shared" si="691"/>
        <v>April</v>
      </c>
      <c r="Y3985" t="str">
        <f t="shared" si="692"/>
        <v>2014</v>
      </c>
    </row>
    <row r="3986" spans="1:25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682"/>
        <v>6.3333333333333339</v>
      </c>
      <c r="P3986" s="8">
        <f t="shared" si="683"/>
        <v>9.5</v>
      </c>
      <c r="Q3986" t="str">
        <f t="shared" si="684"/>
        <v>theater</v>
      </c>
      <c r="R3986" t="str">
        <f t="shared" si="685"/>
        <v>plays</v>
      </c>
      <c r="S3986">
        <f t="shared" si="686"/>
        <v>13</v>
      </c>
      <c r="T3986">
        <f t="shared" si="687"/>
        <v>8</v>
      </c>
      <c r="U3986">
        <f t="shared" si="688"/>
        <v>5</v>
      </c>
      <c r="V3986" s="12">
        <f t="shared" si="689"/>
        <v>41920.963472222218</v>
      </c>
      <c r="W3986" s="12">
        <f t="shared" si="690"/>
        <v>41951</v>
      </c>
      <c r="X3986" s="17" t="str">
        <f t="shared" si="691"/>
        <v>October</v>
      </c>
      <c r="Y3986" t="str">
        <f t="shared" si="692"/>
        <v>2014</v>
      </c>
    </row>
    <row r="3987" spans="1:25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682"/>
        <v>32.049999999999997</v>
      </c>
      <c r="P3987" s="8">
        <f t="shared" si="683"/>
        <v>33.736842105263158</v>
      </c>
      <c r="Q3987" t="str">
        <f t="shared" si="684"/>
        <v>theater</v>
      </c>
      <c r="R3987" t="str">
        <f t="shared" si="685"/>
        <v>plays</v>
      </c>
      <c r="S3987">
        <f t="shared" si="686"/>
        <v>13</v>
      </c>
      <c r="T3987">
        <f t="shared" si="687"/>
        <v>8</v>
      </c>
      <c r="U3987">
        <f t="shared" si="688"/>
        <v>5</v>
      </c>
      <c r="V3987" s="12">
        <f t="shared" si="689"/>
        <v>42399.707407407404</v>
      </c>
      <c r="W3987" s="12">
        <f t="shared" si="690"/>
        <v>42420.878472222219</v>
      </c>
      <c r="X3987" s="17" t="str">
        <f t="shared" si="691"/>
        <v>January</v>
      </c>
      <c r="Y3987" t="str">
        <f t="shared" si="692"/>
        <v>2016</v>
      </c>
    </row>
    <row r="3988" spans="1:25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682"/>
        <v>9.76</v>
      </c>
      <c r="P3988" s="8">
        <f t="shared" si="683"/>
        <v>37.53846153846154</v>
      </c>
      <c r="Q3988" t="str">
        <f t="shared" si="684"/>
        <v>theater</v>
      </c>
      <c r="R3988" t="str">
        <f t="shared" si="685"/>
        <v>plays</v>
      </c>
      <c r="S3988">
        <f t="shared" si="686"/>
        <v>13</v>
      </c>
      <c r="T3988">
        <f t="shared" si="687"/>
        <v>8</v>
      </c>
      <c r="U3988">
        <f t="shared" si="688"/>
        <v>5</v>
      </c>
      <c r="V3988" s="12">
        <f t="shared" si="689"/>
        <v>42467.548541666663</v>
      </c>
      <c r="W3988" s="12">
        <f t="shared" si="690"/>
        <v>42496.544444444444</v>
      </c>
      <c r="X3988" s="17" t="str">
        <f t="shared" si="691"/>
        <v>April</v>
      </c>
      <c r="Y3988" t="str">
        <f t="shared" si="692"/>
        <v>2016</v>
      </c>
    </row>
    <row r="3989" spans="1:25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682"/>
        <v>37.75</v>
      </c>
      <c r="P3989" s="8">
        <f t="shared" si="683"/>
        <v>11.615384615384615</v>
      </c>
      <c r="Q3989" t="str">
        <f t="shared" si="684"/>
        <v>theater</v>
      </c>
      <c r="R3989" t="str">
        <f t="shared" si="685"/>
        <v>plays</v>
      </c>
      <c r="S3989">
        <f t="shared" si="686"/>
        <v>13</v>
      </c>
      <c r="T3989">
        <f t="shared" si="687"/>
        <v>8</v>
      </c>
      <c r="U3989">
        <f t="shared" si="688"/>
        <v>5</v>
      </c>
      <c r="V3989" s="12">
        <f t="shared" si="689"/>
        <v>41765.92465277778</v>
      </c>
      <c r="W3989" s="12">
        <f t="shared" si="690"/>
        <v>41775.92465277778</v>
      </c>
      <c r="X3989" s="17" t="str">
        <f t="shared" si="691"/>
        <v>May</v>
      </c>
      <c r="Y3989" t="str">
        <f t="shared" si="692"/>
        <v>2014</v>
      </c>
    </row>
    <row r="3990" spans="1:25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682"/>
        <v>2.1333333333333333</v>
      </c>
      <c r="P3990" s="8">
        <f t="shared" si="683"/>
        <v>8</v>
      </c>
      <c r="Q3990" t="str">
        <f t="shared" si="684"/>
        <v>theater</v>
      </c>
      <c r="R3990" t="str">
        <f t="shared" si="685"/>
        <v>plays</v>
      </c>
      <c r="S3990">
        <f t="shared" si="686"/>
        <v>13</v>
      </c>
      <c r="T3990">
        <f t="shared" si="687"/>
        <v>8</v>
      </c>
      <c r="U3990">
        <f t="shared" si="688"/>
        <v>5</v>
      </c>
      <c r="V3990" s="12">
        <f t="shared" si="689"/>
        <v>42230.08116898148</v>
      </c>
      <c r="W3990" s="12">
        <f t="shared" si="690"/>
        <v>42245.08116898148</v>
      </c>
      <c r="X3990" s="17" t="str">
        <f t="shared" si="691"/>
        <v>August</v>
      </c>
      <c r="Y3990" t="str">
        <f t="shared" si="692"/>
        <v>2015</v>
      </c>
    </row>
    <row r="3991" spans="1:25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682"/>
        <v>0</v>
      </c>
      <c r="P3991" s="8" t="e">
        <f t="shared" si="683"/>
        <v>#DIV/0!</v>
      </c>
      <c r="Q3991" t="str">
        <f t="shared" si="684"/>
        <v>theater</v>
      </c>
      <c r="R3991" t="str">
        <f t="shared" si="685"/>
        <v>plays</v>
      </c>
      <c r="S3991">
        <f t="shared" si="686"/>
        <v>13</v>
      </c>
      <c r="T3991">
        <f t="shared" si="687"/>
        <v>8</v>
      </c>
      <c r="U3991">
        <f t="shared" si="688"/>
        <v>5</v>
      </c>
      <c r="V3991" s="12">
        <f t="shared" si="689"/>
        <v>42286.749780092592</v>
      </c>
      <c r="W3991" s="12">
        <f t="shared" si="690"/>
        <v>42316.791446759264</v>
      </c>
      <c r="X3991" s="17" t="str">
        <f t="shared" si="691"/>
        <v>October</v>
      </c>
      <c r="Y3991" t="str">
        <f t="shared" si="692"/>
        <v>2015</v>
      </c>
    </row>
    <row r="3992" spans="1:25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682"/>
        <v>4.1818181818181817</v>
      </c>
      <c r="P3992" s="8">
        <f t="shared" si="683"/>
        <v>23</v>
      </c>
      <c r="Q3992" t="str">
        <f t="shared" si="684"/>
        <v>theater</v>
      </c>
      <c r="R3992" t="str">
        <f t="shared" si="685"/>
        <v>plays</v>
      </c>
      <c r="S3992">
        <f t="shared" si="686"/>
        <v>13</v>
      </c>
      <c r="T3992">
        <f t="shared" si="687"/>
        <v>8</v>
      </c>
      <c r="U3992">
        <f t="shared" si="688"/>
        <v>5</v>
      </c>
      <c r="V3992" s="12">
        <f t="shared" si="689"/>
        <v>42401.672372685185</v>
      </c>
      <c r="W3992" s="12">
        <f t="shared" si="690"/>
        <v>42431.672372685185</v>
      </c>
      <c r="X3992" s="17" t="str">
        <f t="shared" si="691"/>
        <v>February</v>
      </c>
      <c r="Y3992" t="str">
        <f t="shared" si="692"/>
        <v>2016</v>
      </c>
    </row>
    <row r="3993" spans="1:25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682"/>
        <v>20</v>
      </c>
      <c r="P3993" s="8">
        <f t="shared" si="683"/>
        <v>100</v>
      </c>
      <c r="Q3993" t="str">
        <f t="shared" si="684"/>
        <v>theater</v>
      </c>
      <c r="R3993" t="str">
        <f t="shared" si="685"/>
        <v>plays</v>
      </c>
      <c r="S3993">
        <f t="shared" si="686"/>
        <v>13</v>
      </c>
      <c r="T3993">
        <f t="shared" si="687"/>
        <v>8</v>
      </c>
      <c r="U3993">
        <f t="shared" si="688"/>
        <v>5</v>
      </c>
      <c r="V3993" s="12">
        <f t="shared" si="689"/>
        <v>42125.644467592589</v>
      </c>
      <c r="W3993" s="12">
        <f t="shared" si="690"/>
        <v>42155.644467592589</v>
      </c>
      <c r="X3993" s="17" t="str">
        <f t="shared" si="691"/>
        <v>May</v>
      </c>
      <c r="Y3993" t="str">
        <f t="shared" si="692"/>
        <v>2015</v>
      </c>
    </row>
    <row r="3994" spans="1:25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682"/>
        <v>5.41</v>
      </c>
      <c r="P3994" s="8">
        <f t="shared" si="683"/>
        <v>60.111111111111114</v>
      </c>
      <c r="Q3994" t="str">
        <f t="shared" si="684"/>
        <v>theater</v>
      </c>
      <c r="R3994" t="str">
        <f t="shared" si="685"/>
        <v>plays</v>
      </c>
      <c r="S3994">
        <f t="shared" si="686"/>
        <v>13</v>
      </c>
      <c r="T3994">
        <f t="shared" si="687"/>
        <v>8</v>
      </c>
      <c r="U3994">
        <f t="shared" si="688"/>
        <v>5</v>
      </c>
      <c r="V3994" s="12">
        <f t="shared" si="689"/>
        <v>42289.94049768518</v>
      </c>
      <c r="W3994" s="12">
        <f t="shared" si="690"/>
        <v>42349.982164351852</v>
      </c>
      <c r="X3994" s="17" t="str">
        <f t="shared" si="691"/>
        <v>October</v>
      </c>
      <c r="Y3994" t="str">
        <f t="shared" si="692"/>
        <v>2015</v>
      </c>
    </row>
    <row r="3995" spans="1:25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682"/>
        <v>6.0000000000000001E-3</v>
      </c>
      <c r="P3995" s="8">
        <f t="shared" si="683"/>
        <v>3</v>
      </c>
      <c r="Q3995" t="str">
        <f t="shared" si="684"/>
        <v>theater</v>
      </c>
      <c r="R3995" t="str">
        <f t="shared" si="685"/>
        <v>plays</v>
      </c>
      <c r="S3995">
        <f t="shared" si="686"/>
        <v>13</v>
      </c>
      <c r="T3995">
        <f t="shared" si="687"/>
        <v>8</v>
      </c>
      <c r="U3995">
        <f t="shared" si="688"/>
        <v>5</v>
      </c>
      <c r="V3995" s="12">
        <f t="shared" si="689"/>
        <v>42107.864722222221</v>
      </c>
      <c r="W3995" s="12">
        <f t="shared" si="690"/>
        <v>42137.864722222221</v>
      </c>
      <c r="X3995" s="17" t="str">
        <f t="shared" si="691"/>
        <v>April</v>
      </c>
      <c r="Y3995" t="str">
        <f t="shared" si="692"/>
        <v>2015</v>
      </c>
    </row>
    <row r="3996" spans="1:25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682"/>
        <v>0.25</v>
      </c>
      <c r="P3996" s="8">
        <f t="shared" si="683"/>
        <v>5</v>
      </c>
      <c r="Q3996" t="str">
        <f t="shared" si="684"/>
        <v>theater</v>
      </c>
      <c r="R3996" t="str">
        <f t="shared" si="685"/>
        <v>plays</v>
      </c>
      <c r="S3996">
        <f t="shared" si="686"/>
        <v>13</v>
      </c>
      <c r="T3996">
        <f t="shared" si="687"/>
        <v>8</v>
      </c>
      <c r="U3996">
        <f t="shared" si="688"/>
        <v>5</v>
      </c>
      <c r="V3996" s="12">
        <f t="shared" si="689"/>
        <v>41809.389930555553</v>
      </c>
      <c r="W3996" s="12">
        <f t="shared" si="690"/>
        <v>41839.389930555553</v>
      </c>
      <c r="X3996" s="17" t="str">
        <f t="shared" si="691"/>
        <v>June</v>
      </c>
      <c r="Y3996" t="str">
        <f t="shared" si="692"/>
        <v>2014</v>
      </c>
    </row>
    <row r="3997" spans="1:25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682"/>
        <v>35</v>
      </c>
      <c r="P3997" s="8">
        <f t="shared" si="683"/>
        <v>17.5</v>
      </c>
      <c r="Q3997" t="str">
        <f t="shared" si="684"/>
        <v>theater</v>
      </c>
      <c r="R3997" t="str">
        <f t="shared" si="685"/>
        <v>plays</v>
      </c>
      <c r="S3997">
        <f t="shared" si="686"/>
        <v>13</v>
      </c>
      <c r="T3997">
        <f t="shared" si="687"/>
        <v>8</v>
      </c>
      <c r="U3997">
        <f t="shared" si="688"/>
        <v>5</v>
      </c>
      <c r="V3997" s="12">
        <f t="shared" si="689"/>
        <v>42019.683761574073</v>
      </c>
      <c r="W3997" s="12">
        <f t="shared" si="690"/>
        <v>42049.477083333331</v>
      </c>
      <c r="X3997" s="17" t="str">
        <f t="shared" si="691"/>
        <v>January</v>
      </c>
      <c r="Y3997" t="str">
        <f t="shared" si="692"/>
        <v>2015</v>
      </c>
    </row>
    <row r="3998" spans="1:25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682"/>
        <v>16.566666666666666</v>
      </c>
      <c r="P3998" s="8">
        <f t="shared" si="683"/>
        <v>29.235294117647058</v>
      </c>
      <c r="Q3998" t="str">
        <f t="shared" si="684"/>
        <v>theater</v>
      </c>
      <c r="R3998" t="str">
        <f t="shared" si="685"/>
        <v>plays</v>
      </c>
      <c r="S3998">
        <f t="shared" si="686"/>
        <v>13</v>
      </c>
      <c r="T3998">
        <f t="shared" si="687"/>
        <v>8</v>
      </c>
      <c r="U3998">
        <f t="shared" si="688"/>
        <v>5</v>
      </c>
      <c r="V3998" s="12">
        <f t="shared" si="689"/>
        <v>41950.26694444444</v>
      </c>
      <c r="W3998" s="12">
        <f t="shared" si="690"/>
        <v>41963.669444444444</v>
      </c>
      <c r="X3998" s="17" t="str">
        <f t="shared" si="691"/>
        <v>November</v>
      </c>
      <c r="Y3998" t="str">
        <f t="shared" si="692"/>
        <v>2014</v>
      </c>
    </row>
    <row r="3999" spans="1:25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682"/>
        <v>0</v>
      </c>
      <c r="P3999" s="8" t="e">
        <f t="shared" si="683"/>
        <v>#DIV/0!</v>
      </c>
      <c r="Q3999" t="str">
        <f t="shared" si="684"/>
        <v>theater</v>
      </c>
      <c r="R3999" t="str">
        <f t="shared" si="685"/>
        <v>plays</v>
      </c>
      <c r="S3999">
        <f t="shared" si="686"/>
        <v>13</v>
      </c>
      <c r="T3999">
        <f t="shared" si="687"/>
        <v>8</v>
      </c>
      <c r="U3999">
        <f t="shared" si="688"/>
        <v>5</v>
      </c>
      <c r="V3999" s="12">
        <f t="shared" si="689"/>
        <v>42069.391446759255</v>
      </c>
      <c r="W3999" s="12">
        <f t="shared" si="690"/>
        <v>42099.349780092598</v>
      </c>
      <c r="X3999" s="17" t="str">
        <f t="shared" si="691"/>
        <v>March</v>
      </c>
      <c r="Y3999" t="str">
        <f t="shared" si="692"/>
        <v>2015</v>
      </c>
    </row>
    <row r="4000" spans="1:25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682"/>
        <v>57.199999999999996</v>
      </c>
      <c r="P4000" s="8">
        <f t="shared" si="683"/>
        <v>59.583333333333336</v>
      </c>
      <c r="Q4000" t="str">
        <f t="shared" si="684"/>
        <v>theater</v>
      </c>
      <c r="R4000" t="str">
        <f t="shared" si="685"/>
        <v>plays</v>
      </c>
      <c r="S4000">
        <f t="shared" si="686"/>
        <v>13</v>
      </c>
      <c r="T4000">
        <f t="shared" si="687"/>
        <v>8</v>
      </c>
      <c r="U4000">
        <f t="shared" si="688"/>
        <v>5</v>
      </c>
      <c r="V4000" s="12">
        <f t="shared" si="689"/>
        <v>42061.963263888887</v>
      </c>
      <c r="W4000" s="12">
        <f t="shared" si="690"/>
        <v>42091.921597222223</v>
      </c>
      <c r="X4000" s="17" t="str">
        <f t="shared" si="691"/>
        <v>February</v>
      </c>
      <c r="Y4000" t="str">
        <f t="shared" si="692"/>
        <v>2015</v>
      </c>
    </row>
    <row r="4001" spans="1:25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682"/>
        <v>16.514285714285716</v>
      </c>
      <c r="P4001" s="8">
        <f t="shared" si="683"/>
        <v>82.571428571428569</v>
      </c>
      <c r="Q4001" t="str">
        <f t="shared" si="684"/>
        <v>theater</v>
      </c>
      <c r="R4001" t="str">
        <f t="shared" si="685"/>
        <v>plays</v>
      </c>
      <c r="S4001">
        <f t="shared" si="686"/>
        <v>13</v>
      </c>
      <c r="T4001">
        <f t="shared" si="687"/>
        <v>8</v>
      </c>
      <c r="U4001">
        <f t="shared" si="688"/>
        <v>5</v>
      </c>
      <c r="V4001" s="12">
        <f t="shared" si="689"/>
        <v>41842.828680555554</v>
      </c>
      <c r="W4001" s="12">
        <f t="shared" si="690"/>
        <v>41882.827650462961</v>
      </c>
      <c r="X4001" s="17" t="str">
        <f t="shared" si="691"/>
        <v>July</v>
      </c>
      <c r="Y4001" t="str">
        <f t="shared" si="692"/>
        <v>2014</v>
      </c>
    </row>
    <row r="4002" spans="1:25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682"/>
        <v>0.125</v>
      </c>
      <c r="P4002" s="8">
        <f t="shared" si="683"/>
        <v>10</v>
      </c>
      <c r="Q4002" t="str">
        <f t="shared" si="684"/>
        <v>theater</v>
      </c>
      <c r="R4002" t="str">
        <f t="shared" si="685"/>
        <v>plays</v>
      </c>
      <c r="S4002">
        <f t="shared" si="686"/>
        <v>13</v>
      </c>
      <c r="T4002">
        <f t="shared" si="687"/>
        <v>8</v>
      </c>
      <c r="U4002">
        <f t="shared" si="688"/>
        <v>5</v>
      </c>
      <c r="V4002" s="12">
        <f t="shared" si="689"/>
        <v>42437.64534722222</v>
      </c>
      <c r="W4002" s="12">
        <f t="shared" si="690"/>
        <v>42497.603680555556</v>
      </c>
      <c r="X4002" s="17" t="str">
        <f t="shared" si="691"/>
        <v>March</v>
      </c>
      <c r="Y4002" t="str">
        <f t="shared" si="692"/>
        <v>2016</v>
      </c>
    </row>
    <row r="4003" spans="1:25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682"/>
        <v>37.75</v>
      </c>
      <c r="P4003" s="8">
        <f t="shared" si="683"/>
        <v>32.357142857142854</v>
      </c>
      <c r="Q4003" t="str">
        <f t="shared" si="684"/>
        <v>theater</v>
      </c>
      <c r="R4003" t="str">
        <f t="shared" si="685"/>
        <v>plays</v>
      </c>
      <c r="S4003">
        <f t="shared" si="686"/>
        <v>13</v>
      </c>
      <c r="T4003">
        <f t="shared" si="687"/>
        <v>8</v>
      </c>
      <c r="U4003">
        <f t="shared" si="688"/>
        <v>5</v>
      </c>
      <c r="V4003" s="12">
        <f t="shared" si="689"/>
        <v>42775.964212962965</v>
      </c>
      <c r="W4003" s="12">
        <f t="shared" si="690"/>
        <v>42795.791666666672</v>
      </c>
      <c r="X4003" s="17" t="str">
        <f t="shared" si="691"/>
        <v>February</v>
      </c>
      <c r="Y4003" t="str">
        <f t="shared" si="692"/>
        <v>2017</v>
      </c>
    </row>
    <row r="4004" spans="1:25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682"/>
        <v>1.8399999999999999</v>
      </c>
      <c r="P4004" s="8">
        <f t="shared" si="683"/>
        <v>5.75</v>
      </c>
      <c r="Q4004" t="str">
        <f t="shared" si="684"/>
        <v>theater</v>
      </c>
      <c r="R4004" t="str">
        <f t="shared" si="685"/>
        <v>plays</v>
      </c>
      <c r="S4004">
        <f t="shared" si="686"/>
        <v>13</v>
      </c>
      <c r="T4004">
        <f t="shared" si="687"/>
        <v>8</v>
      </c>
      <c r="U4004">
        <f t="shared" si="688"/>
        <v>5</v>
      </c>
      <c r="V4004" s="12">
        <f t="shared" si="689"/>
        <v>41879.043530092589</v>
      </c>
      <c r="W4004" s="12">
        <f t="shared" si="690"/>
        <v>41909.043530092589</v>
      </c>
      <c r="X4004" s="17" t="str">
        <f t="shared" si="691"/>
        <v>August</v>
      </c>
      <c r="Y4004" t="str">
        <f t="shared" si="692"/>
        <v>2014</v>
      </c>
    </row>
    <row r="4005" spans="1:25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682"/>
        <v>10.050000000000001</v>
      </c>
      <c r="P4005" s="8">
        <f t="shared" si="683"/>
        <v>100.5</v>
      </c>
      <c r="Q4005" t="str">
        <f t="shared" si="684"/>
        <v>theater</v>
      </c>
      <c r="R4005" t="str">
        <f t="shared" si="685"/>
        <v>plays</v>
      </c>
      <c r="S4005">
        <f t="shared" si="686"/>
        <v>13</v>
      </c>
      <c r="T4005">
        <f t="shared" si="687"/>
        <v>8</v>
      </c>
      <c r="U4005">
        <f t="shared" si="688"/>
        <v>5</v>
      </c>
      <c r="V4005" s="12">
        <f t="shared" si="689"/>
        <v>42020.587349537032</v>
      </c>
      <c r="W4005" s="12">
        <f t="shared" si="690"/>
        <v>42050.587349537032</v>
      </c>
      <c r="X4005" s="17" t="str">
        <f t="shared" si="691"/>
        <v>January</v>
      </c>
      <c r="Y4005" t="str">
        <f t="shared" si="692"/>
        <v>2015</v>
      </c>
    </row>
    <row r="4006" spans="1:25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682"/>
        <v>0.2</v>
      </c>
      <c r="P4006" s="8">
        <f t="shared" si="683"/>
        <v>1</v>
      </c>
      <c r="Q4006" t="str">
        <f t="shared" si="684"/>
        <v>theater</v>
      </c>
      <c r="R4006" t="str">
        <f t="shared" si="685"/>
        <v>plays</v>
      </c>
      <c r="S4006">
        <f t="shared" si="686"/>
        <v>13</v>
      </c>
      <c r="T4006">
        <f t="shared" si="687"/>
        <v>8</v>
      </c>
      <c r="U4006">
        <f t="shared" si="688"/>
        <v>5</v>
      </c>
      <c r="V4006" s="12">
        <f t="shared" si="689"/>
        <v>41890.16269675926</v>
      </c>
      <c r="W4006" s="12">
        <f t="shared" si="690"/>
        <v>41920.16269675926</v>
      </c>
      <c r="X4006" s="17" t="str">
        <f t="shared" si="691"/>
        <v>September</v>
      </c>
      <c r="Y4006" t="str">
        <f t="shared" si="692"/>
        <v>2014</v>
      </c>
    </row>
    <row r="4007" spans="1:25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682"/>
        <v>1.3333333333333335</v>
      </c>
      <c r="P4007" s="8">
        <f t="shared" si="683"/>
        <v>20</v>
      </c>
      <c r="Q4007" t="str">
        <f t="shared" si="684"/>
        <v>theater</v>
      </c>
      <c r="R4007" t="str">
        <f t="shared" si="685"/>
        <v>plays</v>
      </c>
      <c r="S4007">
        <f t="shared" si="686"/>
        <v>13</v>
      </c>
      <c r="T4007">
        <f t="shared" si="687"/>
        <v>8</v>
      </c>
      <c r="U4007">
        <f t="shared" si="688"/>
        <v>5</v>
      </c>
      <c r="V4007" s="12">
        <f t="shared" si="689"/>
        <v>41872.807696759257</v>
      </c>
      <c r="W4007" s="12">
        <f t="shared" si="690"/>
        <v>41932.807696759257</v>
      </c>
      <c r="X4007" s="17" t="str">
        <f t="shared" si="691"/>
        <v>August</v>
      </c>
      <c r="Y4007" t="str">
        <f t="shared" si="692"/>
        <v>2014</v>
      </c>
    </row>
    <row r="4008" spans="1:25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682"/>
        <v>6.6666666666666671E-3</v>
      </c>
      <c r="P4008" s="8">
        <f t="shared" si="683"/>
        <v>2</v>
      </c>
      <c r="Q4008" t="str">
        <f t="shared" si="684"/>
        <v>theater</v>
      </c>
      <c r="R4008" t="str">
        <f t="shared" si="685"/>
        <v>plays</v>
      </c>
      <c r="S4008">
        <f t="shared" si="686"/>
        <v>13</v>
      </c>
      <c r="T4008">
        <f t="shared" si="687"/>
        <v>8</v>
      </c>
      <c r="U4008">
        <f t="shared" si="688"/>
        <v>5</v>
      </c>
      <c r="V4008" s="12">
        <f t="shared" si="689"/>
        <v>42391.772997685184</v>
      </c>
      <c r="W4008" s="12">
        <f t="shared" si="690"/>
        <v>42416.772997685184</v>
      </c>
      <c r="X4008" s="17" t="str">
        <f t="shared" si="691"/>
        <v>January</v>
      </c>
      <c r="Y4008" t="str">
        <f t="shared" si="692"/>
        <v>2016</v>
      </c>
    </row>
    <row r="4009" spans="1:25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682"/>
        <v>0.25</v>
      </c>
      <c r="P4009" s="8">
        <f t="shared" si="683"/>
        <v>5</v>
      </c>
      <c r="Q4009" t="str">
        <f t="shared" si="684"/>
        <v>theater</v>
      </c>
      <c r="R4009" t="str">
        <f t="shared" si="685"/>
        <v>plays</v>
      </c>
      <c r="S4009">
        <f t="shared" si="686"/>
        <v>13</v>
      </c>
      <c r="T4009">
        <f t="shared" si="687"/>
        <v>8</v>
      </c>
      <c r="U4009">
        <f t="shared" si="688"/>
        <v>5</v>
      </c>
      <c r="V4009" s="12">
        <f t="shared" si="689"/>
        <v>41848.772928240738</v>
      </c>
      <c r="W4009" s="12">
        <f t="shared" si="690"/>
        <v>41877.686111111114</v>
      </c>
      <c r="X4009" s="17" t="str">
        <f t="shared" si="691"/>
        <v>July</v>
      </c>
      <c r="Y4009" t="str">
        <f t="shared" si="692"/>
        <v>2014</v>
      </c>
    </row>
    <row r="4010" spans="1:25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682"/>
        <v>6</v>
      </c>
      <c r="P4010" s="8">
        <f t="shared" si="683"/>
        <v>15</v>
      </c>
      <c r="Q4010" t="str">
        <f t="shared" si="684"/>
        <v>theater</v>
      </c>
      <c r="R4010" t="str">
        <f t="shared" si="685"/>
        <v>plays</v>
      </c>
      <c r="S4010">
        <f t="shared" si="686"/>
        <v>13</v>
      </c>
      <c r="T4010">
        <f t="shared" si="687"/>
        <v>8</v>
      </c>
      <c r="U4010">
        <f t="shared" si="688"/>
        <v>5</v>
      </c>
      <c r="V4010" s="12">
        <f t="shared" si="689"/>
        <v>42177.964201388888</v>
      </c>
      <c r="W4010" s="12">
        <f t="shared" si="690"/>
        <v>42207.964201388888</v>
      </c>
      <c r="X4010" s="17" t="str">
        <f t="shared" si="691"/>
        <v>June</v>
      </c>
      <c r="Y4010" t="str">
        <f t="shared" si="692"/>
        <v>2015</v>
      </c>
    </row>
    <row r="4011" spans="1:25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682"/>
        <v>3.8860103626943006</v>
      </c>
      <c r="P4011" s="8">
        <f t="shared" si="683"/>
        <v>25</v>
      </c>
      <c r="Q4011" t="str">
        <f t="shared" si="684"/>
        <v>theater</v>
      </c>
      <c r="R4011" t="str">
        <f t="shared" si="685"/>
        <v>plays</v>
      </c>
      <c r="S4011">
        <f t="shared" si="686"/>
        <v>13</v>
      </c>
      <c r="T4011">
        <f t="shared" si="687"/>
        <v>8</v>
      </c>
      <c r="U4011">
        <f t="shared" si="688"/>
        <v>5</v>
      </c>
      <c r="V4011" s="12">
        <f t="shared" si="689"/>
        <v>41851.700925925928</v>
      </c>
      <c r="W4011" s="12">
        <f t="shared" si="690"/>
        <v>41891.700925925928</v>
      </c>
      <c r="X4011" s="17" t="str">
        <f t="shared" si="691"/>
        <v>July</v>
      </c>
      <c r="Y4011" t="str">
        <f t="shared" si="692"/>
        <v>2014</v>
      </c>
    </row>
    <row r="4012" spans="1:25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682"/>
        <v>24.194444444444443</v>
      </c>
      <c r="P4012" s="8">
        <f t="shared" si="683"/>
        <v>45.842105263157897</v>
      </c>
      <c r="Q4012" t="str">
        <f t="shared" si="684"/>
        <v>theater</v>
      </c>
      <c r="R4012" t="str">
        <f t="shared" si="685"/>
        <v>plays</v>
      </c>
      <c r="S4012">
        <f t="shared" si="686"/>
        <v>13</v>
      </c>
      <c r="T4012">
        <f t="shared" si="687"/>
        <v>8</v>
      </c>
      <c r="U4012">
        <f t="shared" si="688"/>
        <v>5</v>
      </c>
      <c r="V4012" s="12">
        <f t="shared" si="689"/>
        <v>41921.770439814813</v>
      </c>
      <c r="W4012" s="12">
        <f t="shared" si="690"/>
        <v>41938.770439814813</v>
      </c>
      <c r="X4012" s="17" t="str">
        <f t="shared" si="691"/>
        <v>October</v>
      </c>
      <c r="Y4012" t="str">
        <f t="shared" si="692"/>
        <v>2014</v>
      </c>
    </row>
    <row r="4013" spans="1:25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682"/>
        <v>7.6</v>
      </c>
      <c r="P4013" s="8">
        <f t="shared" si="683"/>
        <v>4.75</v>
      </c>
      <c r="Q4013" t="str">
        <f t="shared" si="684"/>
        <v>theater</v>
      </c>
      <c r="R4013" t="str">
        <f t="shared" si="685"/>
        <v>plays</v>
      </c>
      <c r="S4013">
        <f t="shared" si="686"/>
        <v>13</v>
      </c>
      <c r="T4013">
        <f t="shared" si="687"/>
        <v>8</v>
      </c>
      <c r="U4013">
        <f t="shared" si="688"/>
        <v>5</v>
      </c>
      <c r="V4013" s="12">
        <f t="shared" si="689"/>
        <v>42002.54488425926</v>
      </c>
      <c r="W4013" s="12">
        <f t="shared" si="690"/>
        <v>42032.54488425926</v>
      </c>
      <c r="X4013" s="17" t="str">
        <f t="shared" si="691"/>
        <v>December</v>
      </c>
      <c r="Y4013" t="str">
        <f t="shared" si="692"/>
        <v>2014</v>
      </c>
    </row>
    <row r="4014" spans="1:25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682"/>
        <v>0</v>
      </c>
      <c r="P4014" s="8" t="e">
        <f t="shared" si="683"/>
        <v>#DIV/0!</v>
      </c>
      <c r="Q4014" t="str">
        <f t="shared" si="684"/>
        <v>theater</v>
      </c>
      <c r="R4014" t="str">
        <f t="shared" si="685"/>
        <v>plays</v>
      </c>
      <c r="S4014">
        <f t="shared" si="686"/>
        <v>13</v>
      </c>
      <c r="T4014">
        <f t="shared" si="687"/>
        <v>8</v>
      </c>
      <c r="U4014">
        <f t="shared" si="688"/>
        <v>5</v>
      </c>
      <c r="V4014" s="12">
        <f t="shared" si="689"/>
        <v>42096.544548611113</v>
      </c>
      <c r="W4014" s="12">
        <f t="shared" si="690"/>
        <v>42126.544548611113</v>
      </c>
      <c r="X4014" s="17" t="str">
        <f t="shared" si="691"/>
        <v>April</v>
      </c>
      <c r="Y4014" t="str">
        <f t="shared" si="692"/>
        <v>2015</v>
      </c>
    </row>
    <row r="4015" spans="1:25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682"/>
        <v>1.3</v>
      </c>
      <c r="P4015" s="8">
        <f t="shared" si="683"/>
        <v>13</v>
      </c>
      <c r="Q4015" t="str">
        <f t="shared" si="684"/>
        <v>theater</v>
      </c>
      <c r="R4015" t="str">
        <f t="shared" si="685"/>
        <v>plays</v>
      </c>
      <c r="S4015">
        <f t="shared" si="686"/>
        <v>13</v>
      </c>
      <c r="T4015">
        <f t="shared" si="687"/>
        <v>8</v>
      </c>
      <c r="U4015">
        <f t="shared" si="688"/>
        <v>5</v>
      </c>
      <c r="V4015" s="12">
        <f t="shared" si="689"/>
        <v>42021.301192129627</v>
      </c>
      <c r="W4015" s="12">
        <f t="shared" si="690"/>
        <v>42051.301192129627</v>
      </c>
      <c r="X4015" s="17" t="str">
        <f t="shared" si="691"/>
        <v>January</v>
      </c>
      <c r="Y4015" t="str">
        <f t="shared" si="692"/>
        <v>2015</v>
      </c>
    </row>
    <row r="4016" spans="1:25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682"/>
        <v>0</v>
      </c>
      <c r="P4016" s="8" t="e">
        <f t="shared" si="683"/>
        <v>#DIV/0!</v>
      </c>
      <c r="Q4016" t="str">
        <f t="shared" si="684"/>
        <v>theater</v>
      </c>
      <c r="R4016" t="str">
        <f t="shared" si="685"/>
        <v>plays</v>
      </c>
      <c r="S4016">
        <f t="shared" si="686"/>
        <v>13</v>
      </c>
      <c r="T4016">
        <f t="shared" si="687"/>
        <v>8</v>
      </c>
      <c r="U4016">
        <f t="shared" si="688"/>
        <v>5</v>
      </c>
      <c r="V4016" s="12">
        <f t="shared" si="689"/>
        <v>42419.246168981481</v>
      </c>
      <c r="W4016" s="12">
        <f t="shared" si="690"/>
        <v>42434.246168981481</v>
      </c>
      <c r="X4016" s="17" t="str">
        <f t="shared" si="691"/>
        <v>February</v>
      </c>
      <c r="Y4016" t="str">
        <f t="shared" si="692"/>
        <v>2016</v>
      </c>
    </row>
    <row r="4017" spans="1:25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682"/>
        <v>1.4285714285714287E-2</v>
      </c>
      <c r="P4017" s="8">
        <f t="shared" si="683"/>
        <v>1</v>
      </c>
      <c r="Q4017" t="str">
        <f t="shared" si="684"/>
        <v>theater</v>
      </c>
      <c r="R4017" t="str">
        <f t="shared" si="685"/>
        <v>plays</v>
      </c>
      <c r="S4017">
        <f t="shared" si="686"/>
        <v>13</v>
      </c>
      <c r="T4017">
        <f t="shared" si="687"/>
        <v>8</v>
      </c>
      <c r="U4017">
        <f t="shared" si="688"/>
        <v>5</v>
      </c>
      <c r="V4017" s="12">
        <f t="shared" si="689"/>
        <v>42174.780821759254</v>
      </c>
      <c r="W4017" s="12">
        <f t="shared" si="690"/>
        <v>42204.780821759254</v>
      </c>
      <c r="X4017" s="17" t="str">
        <f t="shared" si="691"/>
        <v>June</v>
      </c>
      <c r="Y4017" t="str">
        <f t="shared" si="692"/>
        <v>2015</v>
      </c>
    </row>
    <row r="4018" spans="1:25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682"/>
        <v>14.000000000000002</v>
      </c>
      <c r="P4018" s="8">
        <f t="shared" si="683"/>
        <v>10</v>
      </c>
      <c r="Q4018" t="str">
        <f t="shared" si="684"/>
        <v>theater</v>
      </c>
      <c r="R4018" t="str">
        <f t="shared" si="685"/>
        <v>plays</v>
      </c>
      <c r="S4018">
        <f t="shared" si="686"/>
        <v>13</v>
      </c>
      <c r="T4018">
        <f t="shared" si="687"/>
        <v>8</v>
      </c>
      <c r="U4018">
        <f t="shared" si="688"/>
        <v>5</v>
      </c>
      <c r="V4018" s="12">
        <f t="shared" si="689"/>
        <v>41869.872685185182</v>
      </c>
      <c r="W4018" s="12">
        <f t="shared" si="690"/>
        <v>41899.872685185182</v>
      </c>
      <c r="X4018" s="17" t="str">
        <f t="shared" si="691"/>
        <v>August</v>
      </c>
      <c r="Y4018" t="str">
        <f t="shared" si="692"/>
        <v>2014</v>
      </c>
    </row>
    <row r="4019" spans="1:25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682"/>
        <v>1.05</v>
      </c>
      <c r="P4019" s="8">
        <f t="shared" si="683"/>
        <v>52.5</v>
      </c>
      <c r="Q4019" t="str">
        <f t="shared" si="684"/>
        <v>theater</v>
      </c>
      <c r="R4019" t="str">
        <f t="shared" si="685"/>
        <v>plays</v>
      </c>
      <c r="S4019">
        <f t="shared" si="686"/>
        <v>13</v>
      </c>
      <c r="T4019">
        <f t="shared" si="687"/>
        <v>8</v>
      </c>
      <c r="U4019">
        <f t="shared" si="688"/>
        <v>5</v>
      </c>
      <c r="V4019" s="12">
        <f t="shared" si="689"/>
        <v>41856.672152777777</v>
      </c>
      <c r="W4019" s="12">
        <f t="shared" si="690"/>
        <v>41886.672152777777</v>
      </c>
      <c r="X4019" s="17" t="str">
        <f t="shared" si="691"/>
        <v>August</v>
      </c>
      <c r="Y4019" t="str">
        <f t="shared" si="692"/>
        <v>2014</v>
      </c>
    </row>
    <row r="4020" spans="1:25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682"/>
        <v>8.6666666666666679</v>
      </c>
      <c r="P4020" s="8">
        <f t="shared" si="683"/>
        <v>32.5</v>
      </c>
      <c r="Q4020" t="str">
        <f t="shared" si="684"/>
        <v>theater</v>
      </c>
      <c r="R4020" t="str">
        <f t="shared" si="685"/>
        <v>plays</v>
      </c>
      <c r="S4020">
        <f t="shared" si="686"/>
        <v>13</v>
      </c>
      <c r="T4020">
        <f t="shared" si="687"/>
        <v>8</v>
      </c>
      <c r="U4020">
        <f t="shared" si="688"/>
        <v>5</v>
      </c>
      <c r="V4020" s="12">
        <f t="shared" si="689"/>
        <v>42620.91097222222</v>
      </c>
      <c r="W4020" s="12">
        <f t="shared" si="690"/>
        <v>42650.91097222222</v>
      </c>
      <c r="X4020" s="17" t="str">
        <f t="shared" si="691"/>
        <v>September</v>
      </c>
      <c r="Y4020" t="str">
        <f t="shared" si="692"/>
        <v>2016</v>
      </c>
    </row>
    <row r="4021" spans="1:25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682"/>
        <v>0.82857142857142851</v>
      </c>
      <c r="P4021" s="8">
        <f t="shared" si="683"/>
        <v>7.25</v>
      </c>
      <c r="Q4021" t="str">
        <f t="shared" si="684"/>
        <v>theater</v>
      </c>
      <c r="R4021" t="str">
        <f t="shared" si="685"/>
        <v>plays</v>
      </c>
      <c r="S4021">
        <f t="shared" si="686"/>
        <v>13</v>
      </c>
      <c r="T4021">
        <f t="shared" si="687"/>
        <v>8</v>
      </c>
      <c r="U4021">
        <f t="shared" si="688"/>
        <v>5</v>
      </c>
      <c r="V4021" s="12">
        <f t="shared" si="689"/>
        <v>42417.675879629634</v>
      </c>
      <c r="W4021" s="12">
        <f t="shared" si="690"/>
        <v>42475.686111111107</v>
      </c>
      <c r="X4021" s="17" t="str">
        <f t="shared" si="691"/>
        <v>February</v>
      </c>
      <c r="Y4021" t="str">
        <f t="shared" si="692"/>
        <v>2016</v>
      </c>
    </row>
    <row r="4022" spans="1:25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682"/>
        <v>16.666666666666664</v>
      </c>
      <c r="P4022" s="8">
        <f t="shared" si="683"/>
        <v>33.333333333333336</v>
      </c>
      <c r="Q4022" t="str">
        <f t="shared" si="684"/>
        <v>theater</v>
      </c>
      <c r="R4022" t="str">
        <f t="shared" si="685"/>
        <v>plays</v>
      </c>
      <c r="S4022">
        <f t="shared" si="686"/>
        <v>13</v>
      </c>
      <c r="T4022">
        <f t="shared" si="687"/>
        <v>8</v>
      </c>
      <c r="U4022">
        <f t="shared" si="688"/>
        <v>5</v>
      </c>
      <c r="V4022" s="12">
        <f t="shared" si="689"/>
        <v>42057.190960648149</v>
      </c>
      <c r="W4022" s="12">
        <f t="shared" si="690"/>
        <v>42087.149293981478</v>
      </c>
      <c r="X4022" s="17" t="str">
        <f t="shared" si="691"/>
        <v>February</v>
      </c>
      <c r="Y4022" t="str">
        <f t="shared" si="692"/>
        <v>2015</v>
      </c>
    </row>
    <row r="4023" spans="1:25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682"/>
        <v>0.83333333333333337</v>
      </c>
      <c r="P4023" s="8">
        <f t="shared" si="683"/>
        <v>62.5</v>
      </c>
      <c r="Q4023" t="str">
        <f t="shared" si="684"/>
        <v>theater</v>
      </c>
      <c r="R4023" t="str">
        <f t="shared" si="685"/>
        <v>plays</v>
      </c>
      <c r="S4023">
        <f t="shared" si="686"/>
        <v>13</v>
      </c>
      <c r="T4023">
        <f t="shared" si="687"/>
        <v>8</v>
      </c>
      <c r="U4023">
        <f t="shared" si="688"/>
        <v>5</v>
      </c>
      <c r="V4023" s="12">
        <f t="shared" si="689"/>
        <v>41878.911550925928</v>
      </c>
      <c r="W4023" s="12">
        <f t="shared" si="690"/>
        <v>41938.911550925928</v>
      </c>
      <c r="X4023" s="17" t="str">
        <f t="shared" si="691"/>
        <v>August</v>
      </c>
      <c r="Y4023" t="str">
        <f t="shared" si="692"/>
        <v>2014</v>
      </c>
    </row>
    <row r="4024" spans="1:25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682"/>
        <v>69.561111111111103</v>
      </c>
      <c r="P4024" s="8">
        <f t="shared" si="683"/>
        <v>63.558375634517766</v>
      </c>
      <c r="Q4024" t="str">
        <f t="shared" si="684"/>
        <v>theater</v>
      </c>
      <c r="R4024" t="str">
        <f t="shared" si="685"/>
        <v>plays</v>
      </c>
      <c r="S4024">
        <f t="shared" si="686"/>
        <v>13</v>
      </c>
      <c r="T4024">
        <f t="shared" si="687"/>
        <v>8</v>
      </c>
      <c r="U4024">
        <f t="shared" si="688"/>
        <v>5</v>
      </c>
      <c r="V4024" s="12">
        <f t="shared" si="689"/>
        <v>41990.584108796291</v>
      </c>
      <c r="W4024" s="12">
        <f t="shared" si="690"/>
        <v>42036.120833333334</v>
      </c>
      <c r="X4024" s="17" t="str">
        <f t="shared" si="691"/>
        <v>December</v>
      </c>
      <c r="Y4024" t="str">
        <f t="shared" si="692"/>
        <v>2014</v>
      </c>
    </row>
    <row r="4025" spans="1:25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682"/>
        <v>0</v>
      </c>
      <c r="P4025" s="8" t="e">
        <f t="shared" si="683"/>
        <v>#DIV/0!</v>
      </c>
      <c r="Q4025" t="str">
        <f t="shared" si="684"/>
        <v>theater</v>
      </c>
      <c r="R4025" t="str">
        <f t="shared" si="685"/>
        <v>plays</v>
      </c>
      <c r="S4025">
        <f t="shared" si="686"/>
        <v>13</v>
      </c>
      <c r="T4025">
        <f t="shared" si="687"/>
        <v>8</v>
      </c>
      <c r="U4025">
        <f t="shared" si="688"/>
        <v>5</v>
      </c>
      <c r="V4025" s="12">
        <f t="shared" si="689"/>
        <v>42408.999571759254</v>
      </c>
      <c r="W4025" s="12">
        <f t="shared" si="690"/>
        <v>42453.957905092597</v>
      </c>
      <c r="X4025" s="17" t="str">
        <f t="shared" si="691"/>
        <v>February</v>
      </c>
      <c r="Y4025" t="str">
        <f t="shared" si="692"/>
        <v>2016</v>
      </c>
    </row>
    <row r="4026" spans="1:25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682"/>
        <v>1.25</v>
      </c>
      <c r="P4026" s="8">
        <f t="shared" si="683"/>
        <v>10</v>
      </c>
      <c r="Q4026" t="str">
        <f t="shared" si="684"/>
        <v>theater</v>
      </c>
      <c r="R4026" t="str">
        <f t="shared" si="685"/>
        <v>plays</v>
      </c>
      <c r="S4026">
        <f t="shared" si="686"/>
        <v>13</v>
      </c>
      <c r="T4026">
        <f t="shared" si="687"/>
        <v>8</v>
      </c>
      <c r="U4026">
        <f t="shared" si="688"/>
        <v>5</v>
      </c>
      <c r="V4026" s="12">
        <f t="shared" si="689"/>
        <v>42217.670104166667</v>
      </c>
      <c r="W4026" s="12">
        <f t="shared" si="690"/>
        <v>42247.670104166667</v>
      </c>
      <c r="X4026" s="17" t="str">
        <f t="shared" si="691"/>
        <v>August</v>
      </c>
      <c r="Y4026" t="str">
        <f t="shared" si="692"/>
        <v>2015</v>
      </c>
    </row>
    <row r="4027" spans="1:25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682"/>
        <v>5</v>
      </c>
      <c r="P4027" s="8">
        <f t="shared" si="683"/>
        <v>62.5</v>
      </c>
      <c r="Q4027" t="str">
        <f t="shared" si="684"/>
        <v>theater</v>
      </c>
      <c r="R4027" t="str">
        <f t="shared" si="685"/>
        <v>plays</v>
      </c>
      <c r="S4027">
        <f t="shared" si="686"/>
        <v>13</v>
      </c>
      <c r="T4027">
        <f t="shared" si="687"/>
        <v>8</v>
      </c>
      <c r="U4027">
        <f t="shared" si="688"/>
        <v>5</v>
      </c>
      <c r="V4027" s="12">
        <f t="shared" si="689"/>
        <v>42151.237685185188</v>
      </c>
      <c r="W4027" s="12">
        <f t="shared" si="690"/>
        <v>42211.237685185188</v>
      </c>
      <c r="X4027" s="17" t="str">
        <f t="shared" si="691"/>
        <v>May</v>
      </c>
      <c r="Y4027" t="str">
        <f t="shared" si="692"/>
        <v>2015</v>
      </c>
    </row>
    <row r="4028" spans="1:25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682"/>
        <v>0</v>
      </c>
      <c r="P4028" s="8" t="e">
        <f t="shared" si="683"/>
        <v>#DIV/0!</v>
      </c>
      <c r="Q4028" t="str">
        <f t="shared" si="684"/>
        <v>theater</v>
      </c>
      <c r="R4028" t="str">
        <f t="shared" si="685"/>
        <v>plays</v>
      </c>
      <c r="S4028">
        <f t="shared" si="686"/>
        <v>13</v>
      </c>
      <c r="T4028">
        <f t="shared" si="687"/>
        <v>8</v>
      </c>
      <c r="U4028">
        <f t="shared" si="688"/>
        <v>5</v>
      </c>
      <c r="V4028" s="12">
        <f t="shared" si="689"/>
        <v>42282.655543981484</v>
      </c>
      <c r="W4028" s="12">
        <f t="shared" si="690"/>
        <v>42342.697210648148</v>
      </c>
      <c r="X4028" s="17" t="str">
        <f t="shared" si="691"/>
        <v>October</v>
      </c>
      <c r="Y4028" t="str">
        <f t="shared" si="692"/>
        <v>2015</v>
      </c>
    </row>
    <row r="4029" spans="1:25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682"/>
        <v>7.166666666666667</v>
      </c>
      <c r="P4029" s="8">
        <f t="shared" si="683"/>
        <v>30.714285714285715</v>
      </c>
      <c r="Q4029" t="str">
        <f t="shared" si="684"/>
        <v>theater</v>
      </c>
      <c r="R4029" t="str">
        <f t="shared" si="685"/>
        <v>plays</v>
      </c>
      <c r="S4029">
        <f t="shared" si="686"/>
        <v>13</v>
      </c>
      <c r="T4029">
        <f t="shared" si="687"/>
        <v>8</v>
      </c>
      <c r="U4029">
        <f t="shared" si="688"/>
        <v>5</v>
      </c>
      <c r="V4029" s="12">
        <f t="shared" si="689"/>
        <v>42768.97084490741</v>
      </c>
      <c r="W4029" s="12">
        <f t="shared" si="690"/>
        <v>42789.041666666672</v>
      </c>
      <c r="X4029" s="17" t="str">
        <f t="shared" si="691"/>
        <v>February</v>
      </c>
      <c r="Y4029" t="str">
        <f t="shared" si="692"/>
        <v>2017</v>
      </c>
    </row>
    <row r="4030" spans="1:25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682"/>
        <v>28.050000000000004</v>
      </c>
      <c r="P4030" s="8">
        <f t="shared" si="683"/>
        <v>51</v>
      </c>
      <c r="Q4030" t="str">
        <f t="shared" si="684"/>
        <v>theater</v>
      </c>
      <c r="R4030" t="str">
        <f t="shared" si="685"/>
        <v>plays</v>
      </c>
      <c r="S4030">
        <f t="shared" si="686"/>
        <v>13</v>
      </c>
      <c r="T4030">
        <f t="shared" si="687"/>
        <v>8</v>
      </c>
      <c r="U4030">
        <f t="shared" si="688"/>
        <v>5</v>
      </c>
      <c r="V4030" s="12">
        <f t="shared" si="689"/>
        <v>41765.938657407409</v>
      </c>
      <c r="W4030" s="12">
        <f t="shared" si="690"/>
        <v>41795.938657407409</v>
      </c>
      <c r="X4030" s="17" t="str">
        <f t="shared" si="691"/>
        <v>May</v>
      </c>
      <c r="Y4030" t="str">
        <f t="shared" si="692"/>
        <v>2014</v>
      </c>
    </row>
    <row r="4031" spans="1:25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682"/>
        <v>0</v>
      </c>
      <c r="P4031" s="8" t="e">
        <f t="shared" si="683"/>
        <v>#DIV/0!</v>
      </c>
      <c r="Q4031" t="str">
        <f t="shared" si="684"/>
        <v>theater</v>
      </c>
      <c r="R4031" t="str">
        <f t="shared" si="685"/>
        <v>plays</v>
      </c>
      <c r="S4031">
        <f t="shared" si="686"/>
        <v>13</v>
      </c>
      <c r="T4031">
        <f t="shared" si="687"/>
        <v>8</v>
      </c>
      <c r="U4031">
        <f t="shared" si="688"/>
        <v>5</v>
      </c>
      <c r="V4031" s="12">
        <f t="shared" si="689"/>
        <v>42322.025115740747</v>
      </c>
      <c r="W4031" s="12">
        <f t="shared" si="690"/>
        <v>42352.025115740747</v>
      </c>
      <c r="X4031" s="17" t="str">
        <f t="shared" si="691"/>
        <v>November</v>
      </c>
      <c r="Y4031" t="str">
        <f t="shared" si="692"/>
        <v>2015</v>
      </c>
    </row>
    <row r="4032" spans="1:25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682"/>
        <v>16</v>
      </c>
      <c r="P4032" s="8">
        <f t="shared" si="683"/>
        <v>66.666666666666671</v>
      </c>
      <c r="Q4032" t="str">
        <f t="shared" si="684"/>
        <v>theater</v>
      </c>
      <c r="R4032" t="str">
        <f t="shared" si="685"/>
        <v>plays</v>
      </c>
      <c r="S4032">
        <f t="shared" si="686"/>
        <v>13</v>
      </c>
      <c r="T4032">
        <f t="shared" si="687"/>
        <v>8</v>
      </c>
      <c r="U4032">
        <f t="shared" si="688"/>
        <v>5</v>
      </c>
      <c r="V4032" s="12">
        <f t="shared" si="689"/>
        <v>42374.655081018514</v>
      </c>
      <c r="W4032" s="12">
        <f t="shared" si="690"/>
        <v>42403.784027777772</v>
      </c>
      <c r="X4032" s="17" t="str">
        <f t="shared" si="691"/>
        <v>January</v>
      </c>
      <c r="Y4032" t="str">
        <f t="shared" si="692"/>
        <v>2016</v>
      </c>
    </row>
    <row r="4033" spans="1:25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682"/>
        <v>0</v>
      </c>
      <c r="P4033" s="8" t="e">
        <f t="shared" si="683"/>
        <v>#DIV/0!</v>
      </c>
      <c r="Q4033" t="str">
        <f t="shared" si="684"/>
        <v>theater</v>
      </c>
      <c r="R4033" t="str">
        <f t="shared" si="685"/>
        <v>plays</v>
      </c>
      <c r="S4033">
        <f t="shared" si="686"/>
        <v>13</v>
      </c>
      <c r="T4033">
        <f t="shared" si="687"/>
        <v>8</v>
      </c>
      <c r="U4033">
        <f t="shared" si="688"/>
        <v>5</v>
      </c>
      <c r="V4033" s="12">
        <f t="shared" si="689"/>
        <v>41941.585231481484</v>
      </c>
      <c r="W4033" s="12">
        <f t="shared" si="690"/>
        <v>41991.626898148148</v>
      </c>
      <c r="X4033" s="17" t="str">
        <f t="shared" si="691"/>
        <v>October</v>
      </c>
      <c r="Y4033" t="str">
        <f t="shared" si="692"/>
        <v>2014</v>
      </c>
    </row>
    <row r="4034" spans="1:25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693">E4034/D4034*100</f>
        <v>6.8287037037037033</v>
      </c>
      <c r="P4034" s="8">
        <f t="shared" ref="P4034:P4097" si="694">E4034/L4034</f>
        <v>59</v>
      </c>
      <c r="Q4034" t="str">
        <f t="shared" ref="Q4034:Q4097" si="695">LEFT(N4034,T4034-1)</f>
        <v>theater</v>
      </c>
      <c r="R4034" t="str">
        <f t="shared" ref="R4034:R4097" si="696">RIGHT(N4034,U4034)</f>
        <v>plays</v>
      </c>
      <c r="S4034">
        <f t="shared" ref="S4034:S4097" si="697">LEN(N4034)</f>
        <v>13</v>
      </c>
      <c r="T4034">
        <f t="shared" ref="T4034:T4097" si="698">FIND("/",N4034)</f>
        <v>8</v>
      </c>
      <c r="U4034">
        <f t="shared" ref="U4034:U4097" si="699">S4034-T4034</f>
        <v>5</v>
      </c>
      <c r="V4034" s="12">
        <f t="shared" ref="V4034:V4097" si="700">(((J4034/60)/60)/24)+DATE(1970,1,1)</f>
        <v>42293.809212962966</v>
      </c>
      <c r="W4034" s="12">
        <f t="shared" ref="W4034:W4097" si="701">(((I4034/60)/60)/24)+DATE(1970,1,1)</f>
        <v>42353.85087962963</v>
      </c>
      <c r="X4034" s="17" t="str">
        <f t="shared" ref="X4034:X4097" si="702">TEXT(V4034,"mmmm")</f>
        <v>October</v>
      </c>
      <c r="Y4034" t="str">
        <f t="shared" ref="Y4034:Y4097" si="703">TEXT(V4034,"yyyy")</f>
        <v>2015</v>
      </c>
    </row>
    <row r="4035" spans="1:25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693"/>
        <v>25.698702928870294</v>
      </c>
      <c r="P4035" s="8">
        <f t="shared" si="694"/>
        <v>65.340319148936175</v>
      </c>
      <c r="Q4035" t="str">
        <f t="shared" si="695"/>
        <v>theater</v>
      </c>
      <c r="R4035" t="str">
        <f t="shared" si="696"/>
        <v>plays</v>
      </c>
      <c r="S4035">
        <f t="shared" si="697"/>
        <v>13</v>
      </c>
      <c r="T4035">
        <f t="shared" si="698"/>
        <v>8</v>
      </c>
      <c r="U4035">
        <f t="shared" si="699"/>
        <v>5</v>
      </c>
      <c r="V4035" s="12">
        <f t="shared" si="700"/>
        <v>42614.268796296295</v>
      </c>
      <c r="W4035" s="12">
        <f t="shared" si="701"/>
        <v>42645.375</v>
      </c>
      <c r="X4035" s="17" t="str">
        <f t="shared" si="702"/>
        <v>September</v>
      </c>
      <c r="Y4035" t="str">
        <f t="shared" si="703"/>
        <v>2016</v>
      </c>
    </row>
    <row r="4036" spans="1:25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693"/>
        <v>1.4814814814814816</v>
      </c>
      <c r="P4036" s="8">
        <f t="shared" si="694"/>
        <v>100</v>
      </c>
      <c r="Q4036" t="str">
        <f t="shared" si="695"/>
        <v>theater</v>
      </c>
      <c r="R4036" t="str">
        <f t="shared" si="696"/>
        <v>plays</v>
      </c>
      <c r="S4036">
        <f t="shared" si="697"/>
        <v>13</v>
      </c>
      <c r="T4036">
        <f t="shared" si="698"/>
        <v>8</v>
      </c>
      <c r="U4036">
        <f t="shared" si="699"/>
        <v>5</v>
      </c>
      <c r="V4036" s="12">
        <f t="shared" si="700"/>
        <v>42067.947337962964</v>
      </c>
      <c r="W4036" s="12">
        <f t="shared" si="701"/>
        <v>42097.905671296292</v>
      </c>
      <c r="X4036" s="17" t="str">
        <f t="shared" si="702"/>
        <v>March</v>
      </c>
      <c r="Y4036" t="str">
        <f t="shared" si="703"/>
        <v>2015</v>
      </c>
    </row>
    <row r="4037" spans="1:25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693"/>
        <v>36.85</v>
      </c>
      <c r="P4037" s="8">
        <f t="shared" si="694"/>
        <v>147.4</v>
      </c>
      <c r="Q4037" t="str">
        <f t="shared" si="695"/>
        <v>theater</v>
      </c>
      <c r="R4037" t="str">
        <f t="shared" si="696"/>
        <v>plays</v>
      </c>
      <c r="S4037">
        <f t="shared" si="697"/>
        <v>13</v>
      </c>
      <c r="T4037">
        <f t="shared" si="698"/>
        <v>8</v>
      </c>
      <c r="U4037">
        <f t="shared" si="699"/>
        <v>5</v>
      </c>
      <c r="V4037" s="12">
        <f t="shared" si="700"/>
        <v>41903.882951388885</v>
      </c>
      <c r="W4037" s="12">
        <f t="shared" si="701"/>
        <v>41933.882951388885</v>
      </c>
      <c r="X4037" s="17" t="str">
        <f t="shared" si="702"/>
        <v>September</v>
      </c>
      <c r="Y4037" t="str">
        <f t="shared" si="703"/>
        <v>2014</v>
      </c>
    </row>
    <row r="4038" spans="1:25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693"/>
        <v>47.05</v>
      </c>
      <c r="P4038" s="8">
        <f t="shared" si="694"/>
        <v>166.05882352941177</v>
      </c>
      <c r="Q4038" t="str">
        <f t="shared" si="695"/>
        <v>theater</v>
      </c>
      <c r="R4038" t="str">
        <f t="shared" si="696"/>
        <v>plays</v>
      </c>
      <c r="S4038">
        <f t="shared" si="697"/>
        <v>13</v>
      </c>
      <c r="T4038">
        <f t="shared" si="698"/>
        <v>8</v>
      </c>
      <c r="U4038">
        <f t="shared" si="699"/>
        <v>5</v>
      </c>
      <c r="V4038" s="12">
        <f t="shared" si="700"/>
        <v>41804.937083333331</v>
      </c>
      <c r="W4038" s="12">
        <f t="shared" si="701"/>
        <v>41821.9375</v>
      </c>
      <c r="X4038" s="17" t="str">
        <f t="shared" si="702"/>
        <v>June</v>
      </c>
      <c r="Y4038" t="str">
        <f t="shared" si="703"/>
        <v>2014</v>
      </c>
    </row>
    <row r="4039" spans="1:25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693"/>
        <v>11.428571428571429</v>
      </c>
      <c r="P4039" s="8">
        <f t="shared" si="694"/>
        <v>40</v>
      </c>
      <c r="Q4039" t="str">
        <f t="shared" si="695"/>
        <v>theater</v>
      </c>
      <c r="R4039" t="str">
        <f t="shared" si="696"/>
        <v>plays</v>
      </c>
      <c r="S4039">
        <f t="shared" si="697"/>
        <v>13</v>
      </c>
      <c r="T4039">
        <f t="shared" si="698"/>
        <v>8</v>
      </c>
      <c r="U4039">
        <f t="shared" si="699"/>
        <v>5</v>
      </c>
      <c r="V4039" s="12">
        <f t="shared" si="700"/>
        <v>42497.070775462969</v>
      </c>
      <c r="W4039" s="12">
        <f t="shared" si="701"/>
        <v>42514.600694444445</v>
      </c>
      <c r="X4039" s="17" t="str">
        <f t="shared" si="702"/>
        <v>May</v>
      </c>
      <c r="Y4039" t="str">
        <f t="shared" si="703"/>
        <v>2016</v>
      </c>
    </row>
    <row r="4040" spans="1:25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693"/>
        <v>12.04</v>
      </c>
      <c r="P4040" s="8">
        <f t="shared" si="694"/>
        <v>75.25</v>
      </c>
      <c r="Q4040" t="str">
        <f t="shared" si="695"/>
        <v>theater</v>
      </c>
      <c r="R4040" t="str">
        <f t="shared" si="696"/>
        <v>plays</v>
      </c>
      <c r="S4040">
        <f t="shared" si="697"/>
        <v>13</v>
      </c>
      <c r="T4040">
        <f t="shared" si="698"/>
        <v>8</v>
      </c>
      <c r="U4040">
        <f t="shared" si="699"/>
        <v>5</v>
      </c>
      <c r="V4040" s="12">
        <f t="shared" si="700"/>
        <v>41869.798726851855</v>
      </c>
      <c r="W4040" s="12">
        <f t="shared" si="701"/>
        <v>41929.798726851855</v>
      </c>
      <c r="X4040" s="17" t="str">
        <f t="shared" si="702"/>
        <v>August</v>
      </c>
      <c r="Y4040" t="str">
        <f t="shared" si="703"/>
        <v>2014</v>
      </c>
    </row>
    <row r="4041" spans="1:25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693"/>
        <v>60</v>
      </c>
      <c r="P4041" s="8">
        <f t="shared" si="694"/>
        <v>60</v>
      </c>
      <c r="Q4041" t="str">
        <f t="shared" si="695"/>
        <v>theater</v>
      </c>
      <c r="R4041" t="str">
        <f t="shared" si="696"/>
        <v>plays</v>
      </c>
      <c r="S4041">
        <f t="shared" si="697"/>
        <v>13</v>
      </c>
      <c r="T4041">
        <f t="shared" si="698"/>
        <v>8</v>
      </c>
      <c r="U4041">
        <f t="shared" si="699"/>
        <v>5</v>
      </c>
      <c r="V4041" s="12">
        <f t="shared" si="700"/>
        <v>42305.670914351853</v>
      </c>
      <c r="W4041" s="12">
        <f t="shared" si="701"/>
        <v>42339.249305555553</v>
      </c>
      <c r="X4041" s="17" t="str">
        <f t="shared" si="702"/>
        <v>October</v>
      </c>
      <c r="Y4041" t="str">
        <f t="shared" si="703"/>
        <v>2015</v>
      </c>
    </row>
    <row r="4042" spans="1:25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693"/>
        <v>31.25</v>
      </c>
      <c r="P4042" s="8">
        <f t="shared" si="694"/>
        <v>1250</v>
      </c>
      <c r="Q4042" t="str">
        <f t="shared" si="695"/>
        <v>theater</v>
      </c>
      <c r="R4042" t="str">
        <f t="shared" si="696"/>
        <v>plays</v>
      </c>
      <c r="S4042">
        <f t="shared" si="697"/>
        <v>13</v>
      </c>
      <c r="T4042">
        <f t="shared" si="698"/>
        <v>8</v>
      </c>
      <c r="U4042">
        <f t="shared" si="699"/>
        <v>5</v>
      </c>
      <c r="V4042" s="12">
        <f t="shared" si="700"/>
        <v>42144.231527777782</v>
      </c>
      <c r="W4042" s="12">
        <f t="shared" si="701"/>
        <v>42203.125</v>
      </c>
      <c r="X4042" s="17" t="str">
        <f t="shared" si="702"/>
        <v>May</v>
      </c>
      <c r="Y4042" t="str">
        <f t="shared" si="703"/>
        <v>2015</v>
      </c>
    </row>
    <row r="4043" spans="1:25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693"/>
        <v>0.42</v>
      </c>
      <c r="P4043" s="8">
        <f t="shared" si="694"/>
        <v>10.5</v>
      </c>
      <c r="Q4043" t="str">
        <f t="shared" si="695"/>
        <v>theater</v>
      </c>
      <c r="R4043" t="str">
        <f t="shared" si="696"/>
        <v>plays</v>
      </c>
      <c r="S4043">
        <f t="shared" si="697"/>
        <v>13</v>
      </c>
      <c r="T4043">
        <f t="shared" si="698"/>
        <v>8</v>
      </c>
      <c r="U4043">
        <f t="shared" si="699"/>
        <v>5</v>
      </c>
      <c r="V4043" s="12">
        <f t="shared" si="700"/>
        <v>42559.474004629628</v>
      </c>
      <c r="W4043" s="12">
        <f t="shared" si="701"/>
        <v>42619.474004629628</v>
      </c>
      <c r="X4043" s="17" t="str">
        <f t="shared" si="702"/>
        <v>July</v>
      </c>
      <c r="Y4043" t="str">
        <f t="shared" si="703"/>
        <v>2016</v>
      </c>
    </row>
    <row r="4044" spans="1:25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693"/>
        <v>0.21</v>
      </c>
      <c r="P4044" s="8">
        <f t="shared" si="694"/>
        <v>7</v>
      </c>
      <c r="Q4044" t="str">
        <f t="shared" si="695"/>
        <v>theater</v>
      </c>
      <c r="R4044" t="str">
        <f t="shared" si="696"/>
        <v>plays</v>
      </c>
      <c r="S4044">
        <f t="shared" si="697"/>
        <v>13</v>
      </c>
      <c r="T4044">
        <f t="shared" si="698"/>
        <v>8</v>
      </c>
      <c r="U4044">
        <f t="shared" si="699"/>
        <v>5</v>
      </c>
      <c r="V4044" s="12">
        <f t="shared" si="700"/>
        <v>41995.084074074075</v>
      </c>
      <c r="W4044" s="12">
        <f t="shared" si="701"/>
        <v>42024.802777777775</v>
      </c>
      <c r="X4044" s="17" t="str">
        <f t="shared" si="702"/>
        <v>December</v>
      </c>
      <c r="Y4044" t="str">
        <f t="shared" si="703"/>
        <v>2014</v>
      </c>
    </row>
    <row r="4045" spans="1:25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693"/>
        <v>0</v>
      </c>
      <c r="P4045" s="8" t="e">
        <f t="shared" si="694"/>
        <v>#DIV/0!</v>
      </c>
      <c r="Q4045" t="str">
        <f t="shared" si="695"/>
        <v>theater</v>
      </c>
      <c r="R4045" t="str">
        <f t="shared" si="696"/>
        <v>plays</v>
      </c>
      <c r="S4045">
        <f t="shared" si="697"/>
        <v>13</v>
      </c>
      <c r="T4045">
        <f t="shared" si="698"/>
        <v>8</v>
      </c>
      <c r="U4045">
        <f t="shared" si="699"/>
        <v>5</v>
      </c>
      <c r="V4045" s="12">
        <f t="shared" si="700"/>
        <v>41948.957465277781</v>
      </c>
      <c r="W4045" s="12">
        <f t="shared" si="701"/>
        <v>41963.957465277781</v>
      </c>
      <c r="X4045" s="17" t="str">
        <f t="shared" si="702"/>
        <v>November</v>
      </c>
      <c r="Y4045" t="str">
        <f t="shared" si="703"/>
        <v>2014</v>
      </c>
    </row>
    <row r="4046" spans="1:25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693"/>
        <v>37.5</v>
      </c>
      <c r="P4046" s="8">
        <f t="shared" si="694"/>
        <v>56.25</v>
      </c>
      <c r="Q4046" t="str">
        <f t="shared" si="695"/>
        <v>theater</v>
      </c>
      <c r="R4046" t="str">
        <f t="shared" si="696"/>
        <v>plays</v>
      </c>
      <c r="S4046">
        <f t="shared" si="697"/>
        <v>13</v>
      </c>
      <c r="T4046">
        <f t="shared" si="698"/>
        <v>8</v>
      </c>
      <c r="U4046">
        <f t="shared" si="699"/>
        <v>5</v>
      </c>
      <c r="V4046" s="12">
        <f t="shared" si="700"/>
        <v>42074.219699074078</v>
      </c>
      <c r="W4046" s="12">
        <f t="shared" si="701"/>
        <v>42104.208333333328</v>
      </c>
      <c r="X4046" s="17" t="str">
        <f t="shared" si="702"/>
        <v>March</v>
      </c>
      <c r="Y4046" t="str">
        <f t="shared" si="703"/>
        <v>2015</v>
      </c>
    </row>
    <row r="4047" spans="1:25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693"/>
        <v>0.02</v>
      </c>
      <c r="P4047" s="8">
        <f t="shared" si="694"/>
        <v>1</v>
      </c>
      <c r="Q4047" t="str">
        <f t="shared" si="695"/>
        <v>theater</v>
      </c>
      <c r="R4047" t="str">
        <f t="shared" si="696"/>
        <v>plays</v>
      </c>
      <c r="S4047">
        <f t="shared" si="697"/>
        <v>13</v>
      </c>
      <c r="T4047">
        <f t="shared" si="698"/>
        <v>8</v>
      </c>
      <c r="U4047">
        <f t="shared" si="699"/>
        <v>5</v>
      </c>
      <c r="V4047" s="12">
        <f t="shared" si="700"/>
        <v>41842.201261574075</v>
      </c>
      <c r="W4047" s="12">
        <f t="shared" si="701"/>
        <v>41872.201261574075</v>
      </c>
      <c r="X4047" s="17" t="str">
        <f t="shared" si="702"/>
        <v>July</v>
      </c>
      <c r="Y4047" t="str">
        <f t="shared" si="703"/>
        <v>2014</v>
      </c>
    </row>
    <row r="4048" spans="1:25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693"/>
        <v>8.2142857142857135</v>
      </c>
      <c r="P4048" s="8">
        <f t="shared" si="694"/>
        <v>38.333333333333336</v>
      </c>
      <c r="Q4048" t="str">
        <f t="shared" si="695"/>
        <v>theater</v>
      </c>
      <c r="R4048" t="str">
        <f t="shared" si="696"/>
        <v>plays</v>
      </c>
      <c r="S4048">
        <f t="shared" si="697"/>
        <v>13</v>
      </c>
      <c r="T4048">
        <f t="shared" si="698"/>
        <v>8</v>
      </c>
      <c r="U4048">
        <f t="shared" si="699"/>
        <v>5</v>
      </c>
      <c r="V4048" s="12">
        <f t="shared" si="700"/>
        <v>41904.650578703702</v>
      </c>
      <c r="W4048" s="12">
        <f t="shared" si="701"/>
        <v>41934.650578703702</v>
      </c>
      <c r="X4048" s="17" t="str">
        <f t="shared" si="702"/>
        <v>September</v>
      </c>
      <c r="Y4048" t="str">
        <f t="shared" si="703"/>
        <v>2014</v>
      </c>
    </row>
    <row r="4049" spans="1:25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693"/>
        <v>2.1999999999999997</v>
      </c>
      <c r="P4049" s="8">
        <f t="shared" si="694"/>
        <v>27.5</v>
      </c>
      <c r="Q4049" t="str">
        <f t="shared" si="695"/>
        <v>theater</v>
      </c>
      <c r="R4049" t="str">
        <f t="shared" si="696"/>
        <v>plays</v>
      </c>
      <c r="S4049">
        <f t="shared" si="697"/>
        <v>13</v>
      </c>
      <c r="T4049">
        <f t="shared" si="698"/>
        <v>8</v>
      </c>
      <c r="U4049">
        <f t="shared" si="699"/>
        <v>5</v>
      </c>
      <c r="V4049" s="12">
        <f t="shared" si="700"/>
        <v>41991.022488425922</v>
      </c>
      <c r="W4049" s="12">
        <f t="shared" si="701"/>
        <v>42015.041666666672</v>
      </c>
      <c r="X4049" s="17" t="str">
        <f t="shared" si="702"/>
        <v>December</v>
      </c>
      <c r="Y4049" t="str">
        <f t="shared" si="703"/>
        <v>2014</v>
      </c>
    </row>
    <row r="4050" spans="1:25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693"/>
        <v>17.652941176470588</v>
      </c>
      <c r="P4050" s="8">
        <f t="shared" si="694"/>
        <v>32.978021978021978</v>
      </c>
      <c r="Q4050" t="str">
        <f t="shared" si="695"/>
        <v>theater</v>
      </c>
      <c r="R4050" t="str">
        <f t="shared" si="696"/>
        <v>plays</v>
      </c>
      <c r="S4050">
        <f t="shared" si="697"/>
        <v>13</v>
      </c>
      <c r="T4050">
        <f t="shared" si="698"/>
        <v>8</v>
      </c>
      <c r="U4050">
        <f t="shared" si="699"/>
        <v>5</v>
      </c>
      <c r="V4050" s="12">
        <f t="shared" si="700"/>
        <v>42436.509108796294</v>
      </c>
      <c r="W4050" s="12">
        <f t="shared" si="701"/>
        <v>42471.467442129629</v>
      </c>
      <c r="X4050" s="17" t="str">
        <f t="shared" si="702"/>
        <v>March</v>
      </c>
      <c r="Y4050" t="str">
        <f t="shared" si="703"/>
        <v>2016</v>
      </c>
    </row>
    <row r="4051" spans="1:25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693"/>
        <v>0.08</v>
      </c>
      <c r="P4051" s="8">
        <f t="shared" si="694"/>
        <v>16</v>
      </c>
      <c r="Q4051" t="str">
        <f t="shared" si="695"/>
        <v>theater</v>
      </c>
      <c r="R4051" t="str">
        <f t="shared" si="696"/>
        <v>plays</v>
      </c>
      <c r="S4051">
        <f t="shared" si="697"/>
        <v>13</v>
      </c>
      <c r="T4051">
        <f t="shared" si="698"/>
        <v>8</v>
      </c>
      <c r="U4051">
        <f t="shared" si="699"/>
        <v>5</v>
      </c>
      <c r="V4051" s="12">
        <f t="shared" si="700"/>
        <v>42169.958506944444</v>
      </c>
      <c r="W4051" s="12">
        <f t="shared" si="701"/>
        <v>42199.958506944444</v>
      </c>
      <c r="X4051" s="17" t="str">
        <f t="shared" si="702"/>
        <v>June</v>
      </c>
      <c r="Y4051" t="str">
        <f t="shared" si="703"/>
        <v>2015</v>
      </c>
    </row>
    <row r="4052" spans="1:25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693"/>
        <v>6.6666666666666666E-2</v>
      </c>
      <c r="P4052" s="8">
        <f t="shared" si="694"/>
        <v>1</v>
      </c>
      <c r="Q4052" t="str">
        <f t="shared" si="695"/>
        <v>theater</v>
      </c>
      <c r="R4052" t="str">
        <f t="shared" si="696"/>
        <v>plays</v>
      </c>
      <c r="S4052">
        <f t="shared" si="697"/>
        <v>13</v>
      </c>
      <c r="T4052">
        <f t="shared" si="698"/>
        <v>8</v>
      </c>
      <c r="U4052">
        <f t="shared" si="699"/>
        <v>5</v>
      </c>
      <c r="V4052" s="12">
        <f t="shared" si="700"/>
        <v>41905.636469907404</v>
      </c>
      <c r="W4052" s="12">
        <f t="shared" si="701"/>
        <v>41935.636469907404</v>
      </c>
      <c r="X4052" s="17" t="str">
        <f t="shared" si="702"/>
        <v>September</v>
      </c>
      <c r="Y4052" t="str">
        <f t="shared" si="703"/>
        <v>2014</v>
      </c>
    </row>
    <row r="4053" spans="1:25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693"/>
        <v>0</v>
      </c>
      <c r="P4053" s="8" t="e">
        <f t="shared" si="694"/>
        <v>#DIV/0!</v>
      </c>
      <c r="Q4053" t="str">
        <f t="shared" si="695"/>
        <v>theater</v>
      </c>
      <c r="R4053" t="str">
        <f t="shared" si="696"/>
        <v>plays</v>
      </c>
      <c r="S4053">
        <f t="shared" si="697"/>
        <v>13</v>
      </c>
      <c r="T4053">
        <f t="shared" si="698"/>
        <v>8</v>
      </c>
      <c r="U4053">
        <f t="shared" si="699"/>
        <v>5</v>
      </c>
      <c r="V4053" s="12">
        <f t="shared" si="700"/>
        <v>41761.810150462967</v>
      </c>
      <c r="W4053" s="12">
        <f t="shared" si="701"/>
        <v>41768.286805555559</v>
      </c>
      <c r="X4053" s="17" t="str">
        <f t="shared" si="702"/>
        <v>May</v>
      </c>
      <c r="Y4053" t="str">
        <f t="shared" si="703"/>
        <v>2014</v>
      </c>
    </row>
    <row r="4054" spans="1:25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693"/>
        <v>37.533333333333339</v>
      </c>
      <c r="P4054" s="8">
        <f t="shared" si="694"/>
        <v>86.615384615384613</v>
      </c>
      <c r="Q4054" t="str">
        <f t="shared" si="695"/>
        <v>theater</v>
      </c>
      <c r="R4054" t="str">
        <f t="shared" si="696"/>
        <v>plays</v>
      </c>
      <c r="S4054">
        <f t="shared" si="697"/>
        <v>13</v>
      </c>
      <c r="T4054">
        <f t="shared" si="698"/>
        <v>8</v>
      </c>
      <c r="U4054">
        <f t="shared" si="699"/>
        <v>5</v>
      </c>
      <c r="V4054" s="12">
        <f t="shared" si="700"/>
        <v>41865.878657407404</v>
      </c>
      <c r="W4054" s="12">
        <f t="shared" si="701"/>
        <v>41925.878657407404</v>
      </c>
      <c r="X4054" s="17" t="str">
        <f t="shared" si="702"/>
        <v>August</v>
      </c>
      <c r="Y4054" t="str">
        <f t="shared" si="703"/>
        <v>2014</v>
      </c>
    </row>
    <row r="4055" spans="1:25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693"/>
        <v>22</v>
      </c>
      <c r="P4055" s="8">
        <f t="shared" si="694"/>
        <v>55</v>
      </c>
      <c r="Q4055" t="str">
        <f t="shared" si="695"/>
        <v>theater</v>
      </c>
      <c r="R4055" t="str">
        <f t="shared" si="696"/>
        <v>plays</v>
      </c>
      <c r="S4055">
        <f t="shared" si="697"/>
        <v>13</v>
      </c>
      <c r="T4055">
        <f t="shared" si="698"/>
        <v>8</v>
      </c>
      <c r="U4055">
        <f t="shared" si="699"/>
        <v>5</v>
      </c>
      <c r="V4055" s="12">
        <f t="shared" si="700"/>
        <v>41928.690138888887</v>
      </c>
      <c r="W4055" s="12">
        <f t="shared" si="701"/>
        <v>41958.833333333328</v>
      </c>
      <c r="X4055" s="17" t="str">
        <f t="shared" si="702"/>
        <v>October</v>
      </c>
      <c r="Y4055" t="str">
        <f t="shared" si="703"/>
        <v>2014</v>
      </c>
    </row>
    <row r="4056" spans="1:25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693"/>
        <v>0</v>
      </c>
      <c r="P4056" s="8" t="e">
        <f t="shared" si="694"/>
        <v>#DIV/0!</v>
      </c>
      <c r="Q4056" t="str">
        <f t="shared" si="695"/>
        <v>theater</v>
      </c>
      <c r="R4056" t="str">
        <f t="shared" si="696"/>
        <v>plays</v>
      </c>
      <c r="S4056">
        <f t="shared" si="697"/>
        <v>13</v>
      </c>
      <c r="T4056">
        <f t="shared" si="698"/>
        <v>8</v>
      </c>
      <c r="U4056">
        <f t="shared" si="699"/>
        <v>5</v>
      </c>
      <c r="V4056" s="12">
        <f t="shared" si="700"/>
        <v>42613.841261574074</v>
      </c>
      <c r="W4056" s="12">
        <f t="shared" si="701"/>
        <v>42644.166666666672</v>
      </c>
      <c r="X4056" s="17" t="str">
        <f t="shared" si="702"/>
        <v>August</v>
      </c>
      <c r="Y4056" t="str">
        <f t="shared" si="703"/>
        <v>2016</v>
      </c>
    </row>
    <row r="4057" spans="1:25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693"/>
        <v>17.62</v>
      </c>
      <c r="P4057" s="8">
        <f t="shared" si="694"/>
        <v>41.952380952380949</v>
      </c>
      <c r="Q4057" t="str">
        <f t="shared" si="695"/>
        <v>theater</v>
      </c>
      <c r="R4057" t="str">
        <f t="shared" si="696"/>
        <v>plays</v>
      </c>
      <c r="S4057">
        <f t="shared" si="697"/>
        <v>13</v>
      </c>
      <c r="T4057">
        <f t="shared" si="698"/>
        <v>8</v>
      </c>
      <c r="U4057">
        <f t="shared" si="699"/>
        <v>5</v>
      </c>
      <c r="V4057" s="12">
        <f t="shared" si="700"/>
        <v>41779.648506944446</v>
      </c>
      <c r="W4057" s="12">
        <f t="shared" si="701"/>
        <v>41809.648506944446</v>
      </c>
      <c r="X4057" s="17" t="str">
        <f t="shared" si="702"/>
        <v>May</v>
      </c>
      <c r="Y4057" t="str">
        <f t="shared" si="703"/>
        <v>2014</v>
      </c>
    </row>
    <row r="4058" spans="1:25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693"/>
        <v>53</v>
      </c>
      <c r="P4058" s="8">
        <f t="shared" si="694"/>
        <v>88.333333333333329</v>
      </c>
      <c r="Q4058" t="str">
        <f t="shared" si="695"/>
        <v>theater</v>
      </c>
      <c r="R4058" t="str">
        <f t="shared" si="696"/>
        <v>plays</v>
      </c>
      <c r="S4058">
        <f t="shared" si="697"/>
        <v>13</v>
      </c>
      <c r="T4058">
        <f t="shared" si="698"/>
        <v>8</v>
      </c>
      <c r="U4058">
        <f t="shared" si="699"/>
        <v>5</v>
      </c>
      <c r="V4058" s="12">
        <f t="shared" si="700"/>
        <v>42534.933321759265</v>
      </c>
      <c r="W4058" s="12">
        <f t="shared" si="701"/>
        <v>42554.832638888889</v>
      </c>
      <c r="X4058" s="17" t="str">
        <f t="shared" si="702"/>
        <v>June</v>
      </c>
      <c r="Y4058" t="str">
        <f t="shared" si="703"/>
        <v>2016</v>
      </c>
    </row>
    <row r="4059" spans="1:25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693"/>
        <v>22.142857142857142</v>
      </c>
      <c r="P4059" s="8">
        <f t="shared" si="694"/>
        <v>129.16666666666666</v>
      </c>
      <c r="Q4059" t="str">
        <f t="shared" si="695"/>
        <v>theater</v>
      </c>
      <c r="R4059" t="str">
        <f t="shared" si="696"/>
        <v>plays</v>
      </c>
      <c r="S4059">
        <f t="shared" si="697"/>
        <v>13</v>
      </c>
      <c r="T4059">
        <f t="shared" si="698"/>
        <v>8</v>
      </c>
      <c r="U4059">
        <f t="shared" si="699"/>
        <v>5</v>
      </c>
      <c r="V4059" s="12">
        <f t="shared" si="700"/>
        <v>42310.968518518523</v>
      </c>
      <c r="W4059" s="12">
        <f t="shared" si="701"/>
        <v>42333.958333333328</v>
      </c>
      <c r="X4059" s="17" t="str">
        <f t="shared" si="702"/>
        <v>November</v>
      </c>
      <c r="Y4059" t="str">
        <f t="shared" si="703"/>
        <v>2015</v>
      </c>
    </row>
    <row r="4060" spans="1:25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693"/>
        <v>2.5333333333333332</v>
      </c>
      <c r="P4060" s="8">
        <f t="shared" si="694"/>
        <v>23.75</v>
      </c>
      <c r="Q4060" t="str">
        <f t="shared" si="695"/>
        <v>theater</v>
      </c>
      <c r="R4060" t="str">
        <f t="shared" si="696"/>
        <v>plays</v>
      </c>
      <c r="S4060">
        <f t="shared" si="697"/>
        <v>13</v>
      </c>
      <c r="T4060">
        <f t="shared" si="698"/>
        <v>8</v>
      </c>
      <c r="U4060">
        <f t="shared" si="699"/>
        <v>5</v>
      </c>
      <c r="V4060" s="12">
        <f t="shared" si="700"/>
        <v>42446.060694444444</v>
      </c>
      <c r="W4060" s="12">
        <f t="shared" si="701"/>
        <v>42461.165972222225</v>
      </c>
      <c r="X4060" s="17" t="str">
        <f t="shared" si="702"/>
        <v>March</v>
      </c>
      <c r="Y4060" t="str">
        <f t="shared" si="703"/>
        <v>2016</v>
      </c>
    </row>
    <row r="4061" spans="1:25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693"/>
        <v>2.5</v>
      </c>
      <c r="P4061" s="8">
        <f t="shared" si="694"/>
        <v>35.714285714285715</v>
      </c>
      <c r="Q4061" t="str">
        <f t="shared" si="695"/>
        <v>theater</v>
      </c>
      <c r="R4061" t="str">
        <f t="shared" si="696"/>
        <v>plays</v>
      </c>
      <c r="S4061">
        <f t="shared" si="697"/>
        <v>13</v>
      </c>
      <c r="T4061">
        <f t="shared" si="698"/>
        <v>8</v>
      </c>
      <c r="U4061">
        <f t="shared" si="699"/>
        <v>5</v>
      </c>
      <c r="V4061" s="12">
        <f t="shared" si="700"/>
        <v>41866.640648148146</v>
      </c>
      <c r="W4061" s="12">
        <f t="shared" si="701"/>
        <v>41898.125</v>
      </c>
      <c r="X4061" s="17" t="str">
        <f t="shared" si="702"/>
        <v>August</v>
      </c>
      <c r="Y4061" t="str">
        <f t="shared" si="703"/>
        <v>2014</v>
      </c>
    </row>
    <row r="4062" spans="1:25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693"/>
        <v>2.85</v>
      </c>
      <c r="P4062" s="8">
        <f t="shared" si="694"/>
        <v>57</v>
      </c>
      <c r="Q4062" t="str">
        <f t="shared" si="695"/>
        <v>theater</v>
      </c>
      <c r="R4062" t="str">
        <f t="shared" si="696"/>
        <v>plays</v>
      </c>
      <c r="S4062">
        <f t="shared" si="697"/>
        <v>13</v>
      </c>
      <c r="T4062">
        <f t="shared" si="698"/>
        <v>8</v>
      </c>
      <c r="U4062">
        <f t="shared" si="699"/>
        <v>5</v>
      </c>
      <c r="V4062" s="12">
        <f t="shared" si="700"/>
        <v>41779.695092592592</v>
      </c>
      <c r="W4062" s="12">
        <f t="shared" si="701"/>
        <v>41813.666666666664</v>
      </c>
      <c r="X4062" s="17" t="str">
        <f t="shared" si="702"/>
        <v>May</v>
      </c>
      <c r="Y4062" t="str">
        <f t="shared" si="703"/>
        <v>2014</v>
      </c>
    </row>
    <row r="4063" spans="1:25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693"/>
        <v>0</v>
      </c>
      <c r="P4063" s="8" t="e">
        <f t="shared" si="694"/>
        <v>#DIV/0!</v>
      </c>
      <c r="Q4063" t="str">
        <f t="shared" si="695"/>
        <v>theater</v>
      </c>
      <c r="R4063" t="str">
        <f t="shared" si="696"/>
        <v>plays</v>
      </c>
      <c r="S4063">
        <f t="shared" si="697"/>
        <v>13</v>
      </c>
      <c r="T4063">
        <f t="shared" si="698"/>
        <v>8</v>
      </c>
      <c r="U4063">
        <f t="shared" si="699"/>
        <v>5</v>
      </c>
      <c r="V4063" s="12">
        <f t="shared" si="700"/>
        <v>42421.141469907408</v>
      </c>
      <c r="W4063" s="12">
        <f t="shared" si="701"/>
        <v>42481.099803240737</v>
      </c>
      <c r="X4063" s="17" t="str">
        <f t="shared" si="702"/>
        <v>February</v>
      </c>
      <c r="Y4063" t="str">
        <f t="shared" si="703"/>
        <v>2016</v>
      </c>
    </row>
    <row r="4064" spans="1:25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693"/>
        <v>2.4500000000000002</v>
      </c>
      <c r="P4064" s="8">
        <f t="shared" si="694"/>
        <v>163.33333333333334</v>
      </c>
      <c r="Q4064" t="str">
        <f t="shared" si="695"/>
        <v>theater</v>
      </c>
      <c r="R4064" t="str">
        <f t="shared" si="696"/>
        <v>plays</v>
      </c>
      <c r="S4064">
        <f t="shared" si="697"/>
        <v>13</v>
      </c>
      <c r="T4064">
        <f t="shared" si="698"/>
        <v>8</v>
      </c>
      <c r="U4064">
        <f t="shared" si="699"/>
        <v>5</v>
      </c>
      <c r="V4064" s="12">
        <f t="shared" si="700"/>
        <v>42523.739212962959</v>
      </c>
      <c r="W4064" s="12">
        <f t="shared" si="701"/>
        <v>42553.739212962959</v>
      </c>
      <c r="X4064" s="17" t="str">
        <f t="shared" si="702"/>
        <v>June</v>
      </c>
      <c r="Y4064" t="str">
        <f t="shared" si="703"/>
        <v>2016</v>
      </c>
    </row>
    <row r="4065" spans="1:25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693"/>
        <v>1.4210526315789473</v>
      </c>
      <c r="P4065" s="8">
        <f t="shared" si="694"/>
        <v>15</v>
      </c>
      <c r="Q4065" t="str">
        <f t="shared" si="695"/>
        <v>theater</v>
      </c>
      <c r="R4065" t="str">
        <f t="shared" si="696"/>
        <v>plays</v>
      </c>
      <c r="S4065">
        <f t="shared" si="697"/>
        <v>13</v>
      </c>
      <c r="T4065">
        <f t="shared" si="698"/>
        <v>8</v>
      </c>
      <c r="U4065">
        <f t="shared" si="699"/>
        <v>5</v>
      </c>
      <c r="V4065" s="12">
        <f t="shared" si="700"/>
        <v>41787.681527777779</v>
      </c>
      <c r="W4065" s="12">
        <f t="shared" si="701"/>
        <v>41817.681527777779</v>
      </c>
      <c r="X4065" s="17" t="str">
        <f t="shared" si="702"/>
        <v>May</v>
      </c>
      <c r="Y4065" t="str">
        <f t="shared" si="703"/>
        <v>2014</v>
      </c>
    </row>
    <row r="4066" spans="1:25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693"/>
        <v>19.25</v>
      </c>
      <c r="P4066" s="8">
        <f t="shared" si="694"/>
        <v>64.166666666666671</v>
      </c>
      <c r="Q4066" t="str">
        <f t="shared" si="695"/>
        <v>theater</v>
      </c>
      <c r="R4066" t="str">
        <f t="shared" si="696"/>
        <v>plays</v>
      </c>
      <c r="S4066">
        <f t="shared" si="697"/>
        <v>13</v>
      </c>
      <c r="T4066">
        <f t="shared" si="698"/>
        <v>8</v>
      </c>
      <c r="U4066">
        <f t="shared" si="699"/>
        <v>5</v>
      </c>
      <c r="V4066" s="12">
        <f t="shared" si="700"/>
        <v>42093.588263888887</v>
      </c>
      <c r="W4066" s="12">
        <f t="shared" si="701"/>
        <v>42123.588263888887</v>
      </c>
      <c r="X4066" s="17" t="str">
        <f t="shared" si="702"/>
        <v>March</v>
      </c>
      <c r="Y4066" t="str">
        <f t="shared" si="703"/>
        <v>2015</v>
      </c>
    </row>
    <row r="4067" spans="1:25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693"/>
        <v>0.67500000000000004</v>
      </c>
      <c r="P4067" s="8">
        <f t="shared" si="694"/>
        <v>6.75</v>
      </c>
      <c r="Q4067" t="str">
        <f t="shared" si="695"/>
        <v>theater</v>
      </c>
      <c r="R4067" t="str">
        <f t="shared" si="696"/>
        <v>plays</v>
      </c>
      <c r="S4067">
        <f t="shared" si="697"/>
        <v>13</v>
      </c>
      <c r="T4067">
        <f t="shared" si="698"/>
        <v>8</v>
      </c>
      <c r="U4067">
        <f t="shared" si="699"/>
        <v>5</v>
      </c>
      <c r="V4067" s="12">
        <f t="shared" si="700"/>
        <v>41833.951516203706</v>
      </c>
      <c r="W4067" s="12">
        <f t="shared" si="701"/>
        <v>41863.951516203706</v>
      </c>
      <c r="X4067" s="17" t="str">
        <f t="shared" si="702"/>
        <v>July</v>
      </c>
      <c r="Y4067" t="str">
        <f t="shared" si="703"/>
        <v>2014</v>
      </c>
    </row>
    <row r="4068" spans="1:25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693"/>
        <v>0.16666666666666669</v>
      </c>
      <c r="P4068" s="8">
        <f t="shared" si="694"/>
        <v>25</v>
      </c>
      <c r="Q4068" t="str">
        <f t="shared" si="695"/>
        <v>theater</v>
      </c>
      <c r="R4068" t="str">
        <f t="shared" si="696"/>
        <v>plays</v>
      </c>
      <c r="S4068">
        <f t="shared" si="697"/>
        <v>13</v>
      </c>
      <c r="T4068">
        <f t="shared" si="698"/>
        <v>8</v>
      </c>
      <c r="U4068">
        <f t="shared" si="699"/>
        <v>5</v>
      </c>
      <c r="V4068" s="12">
        <f t="shared" si="700"/>
        <v>42479.039212962962</v>
      </c>
      <c r="W4068" s="12">
        <f t="shared" si="701"/>
        <v>42509.039212962962</v>
      </c>
      <c r="X4068" s="17" t="str">
        <f t="shared" si="702"/>
        <v>April</v>
      </c>
      <c r="Y4068" t="str">
        <f t="shared" si="703"/>
        <v>2016</v>
      </c>
    </row>
    <row r="4069" spans="1:25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693"/>
        <v>60.9</v>
      </c>
      <c r="P4069" s="8">
        <f t="shared" si="694"/>
        <v>179.11764705882354</v>
      </c>
      <c r="Q4069" t="str">
        <f t="shared" si="695"/>
        <v>theater</v>
      </c>
      <c r="R4069" t="str">
        <f t="shared" si="696"/>
        <v>plays</v>
      </c>
      <c r="S4069">
        <f t="shared" si="697"/>
        <v>13</v>
      </c>
      <c r="T4069">
        <f t="shared" si="698"/>
        <v>8</v>
      </c>
      <c r="U4069">
        <f t="shared" si="699"/>
        <v>5</v>
      </c>
      <c r="V4069" s="12">
        <f t="shared" si="700"/>
        <v>42235.117476851854</v>
      </c>
      <c r="W4069" s="12">
        <f t="shared" si="701"/>
        <v>42275.117476851854</v>
      </c>
      <c r="X4069" s="17" t="str">
        <f t="shared" si="702"/>
        <v>August</v>
      </c>
      <c r="Y4069" t="str">
        <f t="shared" si="703"/>
        <v>2015</v>
      </c>
    </row>
    <row r="4070" spans="1:25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693"/>
        <v>1</v>
      </c>
      <c r="P4070" s="8">
        <f t="shared" si="694"/>
        <v>34.950000000000003</v>
      </c>
      <c r="Q4070" t="str">
        <f t="shared" si="695"/>
        <v>theater</v>
      </c>
      <c r="R4070" t="str">
        <f t="shared" si="696"/>
        <v>plays</v>
      </c>
      <c r="S4070">
        <f t="shared" si="697"/>
        <v>13</v>
      </c>
      <c r="T4070">
        <f t="shared" si="698"/>
        <v>8</v>
      </c>
      <c r="U4070">
        <f t="shared" si="699"/>
        <v>5</v>
      </c>
      <c r="V4070" s="12">
        <f t="shared" si="700"/>
        <v>42718.963599537034</v>
      </c>
      <c r="W4070" s="12">
        <f t="shared" si="701"/>
        <v>42748.961805555555</v>
      </c>
      <c r="X4070" s="17" t="str">
        <f t="shared" si="702"/>
        <v>December</v>
      </c>
      <c r="Y4070" t="str">
        <f t="shared" si="703"/>
        <v>2016</v>
      </c>
    </row>
    <row r="4071" spans="1:25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693"/>
        <v>34.4</v>
      </c>
      <c r="P4071" s="8">
        <f t="shared" si="694"/>
        <v>33.07692307692308</v>
      </c>
      <c r="Q4071" t="str">
        <f t="shared" si="695"/>
        <v>theater</v>
      </c>
      <c r="R4071" t="str">
        <f t="shared" si="696"/>
        <v>plays</v>
      </c>
      <c r="S4071">
        <f t="shared" si="697"/>
        <v>13</v>
      </c>
      <c r="T4071">
        <f t="shared" si="698"/>
        <v>8</v>
      </c>
      <c r="U4071">
        <f t="shared" si="699"/>
        <v>5</v>
      </c>
      <c r="V4071" s="12">
        <f t="shared" si="700"/>
        <v>42022.661527777775</v>
      </c>
      <c r="W4071" s="12">
        <f t="shared" si="701"/>
        <v>42063.5</v>
      </c>
      <c r="X4071" s="17" t="str">
        <f t="shared" si="702"/>
        <v>January</v>
      </c>
      <c r="Y4071" t="str">
        <f t="shared" si="703"/>
        <v>2015</v>
      </c>
    </row>
    <row r="4072" spans="1:25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693"/>
        <v>16.5</v>
      </c>
      <c r="P4072" s="8">
        <f t="shared" si="694"/>
        <v>27.5</v>
      </c>
      <c r="Q4072" t="str">
        <f t="shared" si="695"/>
        <v>theater</v>
      </c>
      <c r="R4072" t="str">
        <f t="shared" si="696"/>
        <v>plays</v>
      </c>
      <c r="S4072">
        <f t="shared" si="697"/>
        <v>13</v>
      </c>
      <c r="T4072">
        <f t="shared" si="698"/>
        <v>8</v>
      </c>
      <c r="U4072">
        <f t="shared" si="699"/>
        <v>5</v>
      </c>
      <c r="V4072" s="12">
        <f t="shared" si="700"/>
        <v>42031.666898148149</v>
      </c>
      <c r="W4072" s="12">
        <f t="shared" si="701"/>
        <v>42064.125</v>
      </c>
      <c r="X4072" s="17" t="str">
        <f t="shared" si="702"/>
        <v>January</v>
      </c>
      <c r="Y4072" t="str">
        <f t="shared" si="703"/>
        <v>2015</v>
      </c>
    </row>
    <row r="4073" spans="1:25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693"/>
        <v>0</v>
      </c>
      <c r="P4073" s="8" t="e">
        <f t="shared" si="694"/>
        <v>#DIV/0!</v>
      </c>
      <c r="Q4073" t="str">
        <f t="shared" si="695"/>
        <v>theater</v>
      </c>
      <c r="R4073" t="str">
        <f t="shared" si="696"/>
        <v>plays</v>
      </c>
      <c r="S4073">
        <f t="shared" si="697"/>
        <v>13</v>
      </c>
      <c r="T4073">
        <f t="shared" si="698"/>
        <v>8</v>
      </c>
      <c r="U4073">
        <f t="shared" si="699"/>
        <v>5</v>
      </c>
      <c r="V4073" s="12">
        <f t="shared" si="700"/>
        <v>42700.804756944446</v>
      </c>
      <c r="W4073" s="12">
        <f t="shared" si="701"/>
        <v>42730.804756944446</v>
      </c>
      <c r="X4073" s="17" t="str">
        <f t="shared" si="702"/>
        <v>November</v>
      </c>
      <c r="Y4073" t="str">
        <f t="shared" si="703"/>
        <v>2016</v>
      </c>
    </row>
    <row r="4074" spans="1:25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693"/>
        <v>0.4</v>
      </c>
      <c r="P4074" s="8">
        <f t="shared" si="694"/>
        <v>2</v>
      </c>
      <c r="Q4074" t="str">
        <f t="shared" si="695"/>
        <v>theater</v>
      </c>
      <c r="R4074" t="str">
        <f t="shared" si="696"/>
        <v>plays</v>
      </c>
      <c r="S4074">
        <f t="shared" si="697"/>
        <v>13</v>
      </c>
      <c r="T4074">
        <f t="shared" si="698"/>
        <v>8</v>
      </c>
      <c r="U4074">
        <f t="shared" si="699"/>
        <v>5</v>
      </c>
      <c r="V4074" s="12">
        <f t="shared" si="700"/>
        <v>41812.77443287037</v>
      </c>
      <c r="W4074" s="12">
        <f t="shared" si="701"/>
        <v>41872.77443287037</v>
      </c>
      <c r="X4074" s="17" t="str">
        <f t="shared" si="702"/>
        <v>June</v>
      </c>
      <c r="Y4074" t="str">
        <f t="shared" si="703"/>
        <v>2014</v>
      </c>
    </row>
    <row r="4075" spans="1:25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693"/>
        <v>1.0571428571428572</v>
      </c>
      <c r="P4075" s="8">
        <f t="shared" si="694"/>
        <v>18.5</v>
      </c>
      <c r="Q4075" t="str">
        <f t="shared" si="695"/>
        <v>theater</v>
      </c>
      <c r="R4075" t="str">
        <f t="shared" si="696"/>
        <v>plays</v>
      </c>
      <c r="S4075">
        <f t="shared" si="697"/>
        <v>13</v>
      </c>
      <c r="T4075">
        <f t="shared" si="698"/>
        <v>8</v>
      </c>
      <c r="U4075">
        <f t="shared" si="699"/>
        <v>5</v>
      </c>
      <c r="V4075" s="12">
        <f t="shared" si="700"/>
        <v>42078.34520833334</v>
      </c>
      <c r="W4075" s="12">
        <f t="shared" si="701"/>
        <v>42133.166666666672</v>
      </c>
      <c r="X4075" s="17" t="str">
        <f t="shared" si="702"/>
        <v>March</v>
      </c>
      <c r="Y4075" t="str">
        <f t="shared" si="703"/>
        <v>2015</v>
      </c>
    </row>
    <row r="4076" spans="1:25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693"/>
        <v>26.727272727272727</v>
      </c>
      <c r="P4076" s="8">
        <f t="shared" si="694"/>
        <v>35</v>
      </c>
      <c r="Q4076" t="str">
        <f t="shared" si="695"/>
        <v>theater</v>
      </c>
      <c r="R4076" t="str">
        <f t="shared" si="696"/>
        <v>plays</v>
      </c>
      <c r="S4076">
        <f t="shared" si="697"/>
        <v>13</v>
      </c>
      <c r="T4076">
        <f t="shared" si="698"/>
        <v>8</v>
      </c>
      <c r="U4076">
        <f t="shared" si="699"/>
        <v>5</v>
      </c>
      <c r="V4076" s="12">
        <f t="shared" si="700"/>
        <v>42283.552951388891</v>
      </c>
      <c r="W4076" s="12">
        <f t="shared" si="701"/>
        <v>42313.594618055555</v>
      </c>
      <c r="X4076" s="17" t="str">
        <f t="shared" si="702"/>
        <v>October</v>
      </c>
      <c r="Y4076" t="str">
        <f t="shared" si="703"/>
        <v>2015</v>
      </c>
    </row>
    <row r="4077" spans="1:25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693"/>
        <v>28.799999999999997</v>
      </c>
      <c r="P4077" s="8">
        <f t="shared" si="694"/>
        <v>44.307692307692307</v>
      </c>
      <c r="Q4077" t="str">
        <f t="shared" si="695"/>
        <v>theater</v>
      </c>
      <c r="R4077" t="str">
        <f t="shared" si="696"/>
        <v>plays</v>
      </c>
      <c r="S4077">
        <f t="shared" si="697"/>
        <v>13</v>
      </c>
      <c r="T4077">
        <f t="shared" si="698"/>
        <v>8</v>
      </c>
      <c r="U4077">
        <f t="shared" si="699"/>
        <v>5</v>
      </c>
      <c r="V4077" s="12">
        <f t="shared" si="700"/>
        <v>41779.045937499999</v>
      </c>
      <c r="W4077" s="12">
        <f t="shared" si="701"/>
        <v>41820.727777777778</v>
      </c>
      <c r="X4077" s="17" t="str">
        <f t="shared" si="702"/>
        <v>May</v>
      </c>
      <c r="Y4077" t="str">
        <f t="shared" si="703"/>
        <v>2014</v>
      </c>
    </row>
    <row r="4078" spans="1:25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693"/>
        <v>0</v>
      </c>
      <c r="P4078" s="8" t="e">
        <f t="shared" si="694"/>
        <v>#DIV/0!</v>
      </c>
      <c r="Q4078" t="str">
        <f t="shared" si="695"/>
        <v>theater</v>
      </c>
      <c r="R4078" t="str">
        <f t="shared" si="696"/>
        <v>plays</v>
      </c>
      <c r="S4078">
        <f t="shared" si="697"/>
        <v>13</v>
      </c>
      <c r="T4078">
        <f t="shared" si="698"/>
        <v>8</v>
      </c>
      <c r="U4078">
        <f t="shared" si="699"/>
        <v>5</v>
      </c>
      <c r="V4078" s="12">
        <f t="shared" si="700"/>
        <v>41905.795706018522</v>
      </c>
      <c r="W4078" s="12">
        <f t="shared" si="701"/>
        <v>41933.82708333333</v>
      </c>
      <c r="X4078" s="17" t="str">
        <f t="shared" si="702"/>
        <v>September</v>
      </c>
      <c r="Y4078" t="str">
        <f t="shared" si="703"/>
        <v>2014</v>
      </c>
    </row>
    <row r="4079" spans="1:25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693"/>
        <v>8.9</v>
      </c>
      <c r="P4079" s="8">
        <f t="shared" si="694"/>
        <v>222.5</v>
      </c>
      <c r="Q4079" t="str">
        <f t="shared" si="695"/>
        <v>theater</v>
      </c>
      <c r="R4079" t="str">
        <f t="shared" si="696"/>
        <v>plays</v>
      </c>
      <c r="S4079">
        <f t="shared" si="697"/>
        <v>13</v>
      </c>
      <c r="T4079">
        <f t="shared" si="698"/>
        <v>8</v>
      </c>
      <c r="U4079">
        <f t="shared" si="699"/>
        <v>5</v>
      </c>
      <c r="V4079" s="12">
        <f t="shared" si="700"/>
        <v>42695.7105787037</v>
      </c>
      <c r="W4079" s="12">
        <f t="shared" si="701"/>
        <v>42725.7105787037</v>
      </c>
      <c r="X4079" s="17" t="str">
        <f t="shared" si="702"/>
        <v>November</v>
      </c>
      <c r="Y4079" t="str">
        <f t="shared" si="703"/>
        <v>2016</v>
      </c>
    </row>
    <row r="4080" spans="1:25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693"/>
        <v>0</v>
      </c>
      <c r="P4080" s="8" t="e">
        <f t="shared" si="694"/>
        <v>#DIV/0!</v>
      </c>
      <c r="Q4080" t="str">
        <f t="shared" si="695"/>
        <v>theater</v>
      </c>
      <c r="R4080" t="str">
        <f t="shared" si="696"/>
        <v>plays</v>
      </c>
      <c r="S4080">
        <f t="shared" si="697"/>
        <v>13</v>
      </c>
      <c r="T4080">
        <f t="shared" si="698"/>
        <v>8</v>
      </c>
      <c r="U4080">
        <f t="shared" si="699"/>
        <v>5</v>
      </c>
      <c r="V4080" s="12">
        <f t="shared" si="700"/>
        <v>42732.787523148145</v>
      </c>
      <c r="W4080" s="12">
        <f t="shared" si="701"/>
        <v>42762.787523148145</v>
      </c>
      <c r="X4080" s="17" t="str">
        <f t="shared" si="702"/>
        <v>December</v>
      </c>
      <c r="Y4080" t="str">
        <f t="shared" si="703"/>
        <v>2016</v>
      </c>
    </row>
    <row r="4081" spans="1:25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693"/>
        <v>0.16666666666666669</v>
      </c>
      <c r="P4081" s="8">
        <f t="shared" si="694"/>
        <v>5</v>
      </c>
      <c r="Q4081" t="str">
        <f t="shared" si="695"/>
        <v>theater</v>
      </c>
      <c r="R4081" t="str">
        <f t="shared" si="696"/>
        <v>plays</v>
      </c>
      <c r="S4081">
        <f t="shared" si="697"/>
        <v>13</v>
      </c>
      <c r="T4081">
        <f t="shared" si="698"/>
        <v>8</v>
      </c>
      <c r="U4081">
        <f t="shared" si="699"/>
        <v>5</v>
      </c>
      <c r="V4081" s="12">
        <f t="shared" si="700"/>
        <v>42510.938900462963</v>
      </c>
      <c r="W4081" s="12">
        <f t="shared" si="701"/>
        <v>42540.938900462963</v>
      </c>
      <c r="X4081" s="17" t="str">
        <f t="shared" si="702"/>
        <v>May</v>
      </c>
      <c r="Y4081" t="str">
        <f t="shared" si="703"/>
        <v>2016</v>
      </c>
    </row>
    <row r="4082" spans="1:25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693"/>
        <v>0</v>
      </c>
      <c r="P4082" s="8" t="e">
        <f t="shared" si="694"/>
        <v>#DIV/0!</v>
      </c>
      <c r="Q4082" t="str">
        <f t="shared" si="695"/>
        <v>theater</v>
      </c>
      <c r="R4082" t="str">
        <f t="shared" si="696"/>
        <v>plays</v>
      </c>
      <c r="S4082">
        <f t="shared" si="697"/>
        <v>13</v>
      </c>
      <c r="T4082">
        <f t="shared" si="698"/>
        <v>8</v>
      </c>
      <c r="U4082">
        <f t="shared" si="699"/>
        <v>5</v>
      </c>
      <c r="V4082" s="12">
        <f t="shared" si="700"/>
        <v>42511.698101851856</v>
      </c>
      <c r="W4082" s="12">
        <f t="shared" si="701"/>
        <v>42535.787500000006</v>
      </c>
      <c r="X4082" s="17" t="str">
        <f t="shared" si="702"/>
        <v>May</v>
      </c>
      <c r="Y4082" t="str">
        <f t="shared" si="703"/>
        <v>2016</v>
      </c>
    </row>
    <row r="4083" spans="1:25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693"/>
        <v>15.737410071942445</v>
      </c>
      <c r="P4083" s="8">
        <f t="shared" si="694"/>
        <v>29.166666666666668</v>
      </c>
      <c r="Q4083" t="str">
        <f t="shared" si="695"/>
        <v>theater</v>
      </c>
      <c r="R4083" t="str">
        <f t="shared" si="696"/>
        <v>plays</v>
      </c>
      <c r="S4083">
        <f t="shared" si="697"/>
        <v>13</v>
      </c>
      <c r="T4083">
        <f t="shared" si="698"/>
        <v>8</v>
      </c>
      <c r="U4083">
        <f t="shared" si="699"/>
        <v>5</v>
      </c>
      <c r="V4083" s="12">
        <f t="shared" si="700"/>
        <v>42041.581307870365</v>
      </c>
      <c r="W4083" s="12">
        <f t="shared" si="701"/>
        <v>42071.539641203708</v>
      </c>
      <c r="X4083" s="17" t="str">
        <f t="shared" si="702"/>
        <v>February</v>
      </c>
      <c r="Y4083" t="str">
        <f t="shared" si="703"/>
        <v>2015</v>
      </c>
    </row>
    <row r="4084" spans="1:25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693"/>
        <v>2</v>
      </c>
      <c r="P4084" s="8">
        <f t="shared" si="694"/>
        <v>1.5</v>
      </c>
      <c r="Q4084" t="str">
        <f t="shared" si="695"/>
        <v>theater</v>
      </c>
      <c r="R4084" t="str">
        <f t="shared" si="696"/>
        <v>plays</v>
      </c>
      <c r="S4084">
        <f t="shared" si="697"/>
        <v>13</v>
      </c>
      <c r="T4084">
        <f t="shared" si="698"/>
        <v>8</v>
      </c>
      <c r="U4084">
        <f t="shared" si="699"/>
        <v>5</v>
      </c>
      <c r="V4084" s="12">
        <f t="shared" si="700"/>
        <v>42307.189270833333</v>
      </c>
      <c r="W4084" s="12">
        <f t="shared" si="701"/>
        <v>42322.958333333328</v>
      </c>
      <c r="X4084" s="17" t="str">
        <f t="shared" si="702"/>
        <v>October</v>
      </c>
      <c r="Y4084" t="str">
        <f t="shared" si="703"/>
        <v>2015</v>
      </c>
    </row>
    <row r="4085" spans="1:25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693"/>
        <v>21.685714285714287</v>
      </c>
      <c r="P4085" s="8">
        <f t="shared" si="694"/>
        <v>126.5</v>
      </c>
      <c r="Q4085" t="str">
        <f t="shared" si="695"/>
        <v>theater</v>
      </c>
      <c r="R4085" t="str">
        <f t="shared" si="696"/>
        <v>plays</v>
      </c>
      <c r="S4085">
        <f t="shared" si="697"/>
        <v>13</v>
      </c>
      <c r="T4085">
        <f t="shared" si="698"/>
        <v>8</v>
      </c>
      <c r="U4085">
        <f t="shared" si="699"/>
        <v>5</v>
      </c>
      <c r="V4085" s="12">
        <f t="shared" si="700"/>
        <v>42353.761759259258</v>
      </c>
      <c r="W4085" s="12">
        <f t="shared" si="701"/>
        <v>42383.761759259258</v>
      </c>
      <c r="X4085" s="17" t="str">
        <f t="shared" si="702"/>
        <v>December</v>
      </c>
      <c r="Y4085" t="str">
        <f t="shared" si="703"/>
        <v>2015</v>
      </c>
    </row>
    <row r="4086" spans="1:25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693"/>
        <v>0.33333333333333337</v>
      </c>
      <c r="P4086" s="8">
        <f t="shared" si="694"/>
        <v>10</v>
      </c>
      <c r="Q4086" t="str">
        <f t="shared" si="695"/>
        <v>theater</v>
      </c>
      <c r="R4086" t="str">
        <f t="shared" si="696"/>
        <v>plays</v>
      </c>
      <c r="S4086">
        <f t="shared" si="697"/>
        <v>13</v>
      </c>
      <c r="T4086">
        <f t="shared" si="698"/>
        <v>8</v>
      </c>
      <c r="U4086">
        <f t="shared" si="699"/>
        <v>5</v>
      </c>
      <c r="V4086" s="12">
        <f t="shared" si="700"/>
        <v>42622.436412037037</v>
      </c>
      <c r="W4086" s="12">
        <f t="shared" si="701"/>
        <v>42652.436412037037</v>
      </c>
      <c r="X4086" s="17" t="str">
        <f t="shared" si="702"/>
        <v>September</v>
      </c>
      <c r="Y4086" t="str">
        <f t="shared" si="703"/>
        <v>2016</v>
      </c>
    </row>
    <row r="4087" spans="1:25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693"/>
        <v>0.2857142857142857</v>
      </c>
      <c r="P4087" s="8">
        <f t="shared" si="694"/>
        <v>10</v>
      </c>
      <c r="Q4087" t="str">
        <f t="shared" si="695"/>
        <v>theater</v>
      </c>
      <c r="R4087" t="str">
        <f t="shared" si="696"/>
        <v>plays</v>
      </c>
      <c r="S4087">
        <f t="shared" si="697"/>
        <v>13</v>
      </c>
      <c r="T4087">
        <f t="shared" si="698"/>
        <v>8</v>
      </c>
      <c r="U4087">
        <f t="shared" si="699"/>
        <v>5</v>
      </c>
      <c r="V4087" s="12">
        <f t="shared" si="700"/>
        <v>42058.603877314818</v>
      </c>
      <c r="W4087" s="12">
        <f t="shared" si="701"/>
        <v>42087.165972222225</v>
      </c>
      <c r="X4087" s="17" t="str">
        <f t="shared" si="702"/>
        <v>February</v>
      </c>
      <c r="Y4087" t="str">
        <f t="shared" si="703"/>
        <v>2015</v>
      </c>
    </row>
    <row r="4088" spans="1:25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693"/>
        <v>4.7</v>
      </c>
      <c r="P4088" s="8">
        <f t="shared" si="694"/>
        <v>9.4</v>
      </c>
      <c r="Q4088" t="str">
        <f t="shared" si="695"/>
        <v>theater</v>
      </c>
      <c r="R4088" t="str">
        <f t="shared" si="696"/>
        <v>plays</v>
      </c>
      <c r="S4088">
        <f t="shared" si="697"/>
        <v>13</v>
      </c>
      <c r="T4088">
        <f t="shared" si="698"/>
        <v>8</v>
      </c>
      <c r="U4088">
        <f t="shared" si="699"/>
        <v>5</v>
      </c>
      <c r="V4088" s="12">
        <f t="shared" si="700"/>
        <v>42304.940960648149</v>
      </c>
      <c r="W4088" s="12">
        <f t="shared" si="701"/>
        <v>42329.166666666672</v>
      </c>
      <c r="X4088" s="17" t="str">
        <f t="shared" si="702"/>
        <v>October</v>
      </c>
      <c r="Y4088" t="str">
        <f t="shared" si="703"/>
        <v>2015</v>
      </c>
    </row>
    <row r="4089" spans="1:25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693"/>
        <v>0</v>
      </c>
      <c r="P4089" s="8" t="e">
        <f t="shared" si="694"/>
        <v>#DIV/0!</v>
      </c>
      <c r="Q4089" t="str">
        <f t="shared" si="695"/>
        <v>theater</v>
      </c>
      <c r="R4089" t="str">
        <f t="shared" si="696"/>
        <v>plays</v>
      </c>
      <c r="S4089">
        <f t="shared" si="697"/>
        <v>13</v>
      </c>
      <c r="T4089">
        <f t="shared" si="698"/>
        <v>8</v>
      </c>
      <c r="U4089">
        <f t="shared" si="699"/>
        <v>5</v>
      </c>
      <c r="V4089" s="12">
        <f t="shared" si="700"/>
        <v>42538.742893518516</v>
      </c>
      <c r="W4089" s="12">
        <f t="shared" si="701"/>
        <v>42568.742893518516</v>
      </c>
      <c r="X4089" s="17" t="str">
        <f t="shared" si="702"/>
        <v>June</v>
      </c>
      <c r="Y4089" t="str">
        <f t="shared" si="703"/>
        <v>2016</v>
      </c>
    </row>
    <row r="4090" spans="1:25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693"/>
        <v>10.8</v>
      </c>
      <c r="P4090" s="8">
        <f t="shared" si="694"/>
        <v>72</v>
      </c>
      <c r="Q4090" t="str">
        <f t="shared" si="695"/>
        <v>theater</v>
      </c>
      <c r="R4090" t="str">
        <f t="shared" si="696"/>
        <v>plays</v>
      </c>
      <c r="S4090">
        <f t="shared" si="697"/>
        <v>13</v>
      </c>
      <c r="T4090">
        <f t="shared" si="698"/>
        <v>8</v>
      </c>
      <c r="U4090">
        <f t="shared" si="699"/>
        <v>5</v>
      </c>
      <c r="V4090" s="12">
        <f t="shared" si="700"/>
        <v>41990.612546296295</v>
      </c>
      <c r="W4090" s="12">
        <f t="shared" si="701"/>
        <v>42020.434722222228</v>
      </c>
      <c r="X4090" s="17" t="str">
        <f t="shared" si="702"/>
        <v>December</v>
      </c>
      <c r="Y4090" t="str">
        <f t="shared" si="703"/>
        <v>2014</v>
      </c>
    </row>
    <row r="4091" spans="1:25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693"/>
        <v>4.8</v>
      </c>
      <c r="P4091" s="8">
        <f t="shared" si="694"/>
        <v>30</v>
      </c>
      <c r="Q4091" t="str">
        <f t="shared" si="695"/>
        <v>theater</v>
      </c>
      <c r="R4091" t="str">
        <f t="shared" si="696"/>
        <v>plays</v>
      </c>
      <c r="S4091">
        <f t="shared" si="697"/>
        <v>13</v>
      </c>
      <c r="T4091">
        <f t="shared" si="698"/>
        <v>8</v>
      </c>
      <c r="U4091">
        <f t="shared" si="699"/>
        <v>5</v>
      </c>
      <c r="V4091" s="12">
        <f t="shared" si="700"/>
        <v>42122.732499999998</v>
      </c>
      <c r="W4091" s="12">
        <f t="shared" si="701"/>
        <v>42155.732638888891</v>
      </c>
      <c r="X4091" s="17" t="str">
        <f t="shared" si="702"/>
        <v>April</v>
      </c>
      <c r="Y4091" t="str">
        <f t="shared" si="703"/>
        <v>2015</v>
      </c>
    </row>
    <row r="4092" spans="1:25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693"/>
        <v>3.2</v>
      </c>
      <c r="P4092" s="8">
        <f t="shared" si="694"/>
        <v>10.666666666666666</v>
      </c>
      <c r="Q4092" t="str">
        <f t="shared" si="695"/>
        <v>theater</v>
      </c>
      <c r="R4092" t="str">
        <f t="shared" si="696"/>
        <v>plays</v>
      </c>
      <c r="S4092">
        <f t="shared" si="697"/>
        <v>13</v>
      </c>
      <c r="T4092">
        <f t="shared" si="698"/>
        <v>8</v>
      </c>
      <c r="U4092">
        <f t="shared" si="699"/>
        <v>5</v>
      </c>
      <c r="V4092" s="12">
        <f t="shared" si="700"/>
        <v>42209.67288194444</v>
      </c>
      <c r="W4092" s="12">
        <f t="shared" si="701"/>
        <v>42223.625</v>
      </c>
      <c r="X4092" s="17" t="str">
        <f t="shared" si="702"/>
        <v>July</v>
      </c>
      <c r="Y4092" t="str">
        <f t="shared" si="703"/>
        <v>2015</v>
      </c>
    </row>
    <row r="4093" spans="1:25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693"/>
        <v>12.75</v>
      </c>
      <c r="P4093" s="8">
        <f t="shared" si="694"/>
        <v>25.5</v>
      </c>
      <c r="Q4093" t="str">
        <f t="shared" si="695"/>
        <v>theater</v>
      </c>
      <c r="R4093" t="str">
        <f t="shared" si="696"/>
        <v>plays</v>
      </c>
      <c r="S4093">
        <f t="shared" si="697"/>
        <v>13</v>
      </c>
      <c r="T4093">
        <f t="shared" si="698"/>
        <v>8</v>
      </c>
      <c r="U4093">
        <f t="shared" si="699"/>
        <v>5</v>
      </c>
      <c r="V4093" s="12">
        <f t="shared" si="700"/>
        <v>41990.506377314814</v>
      </c>
      <c r="W4093" s="12">
        <f t="shared" si="701"/>
        <v>42020.506377314814</v>
      </c>
      <c r="X4093" s="17" t="str">
        <f t="shared" si="702"/>
        <v>December</v>
      </c>
      <c r="Y4093" t="str">
        <f t="shared" si="703"/>
        <v>2014</v>
      </c>
    </row>
    <row r="4094" spans="1:25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693"/>
        <v>1.8181818181818181E-2</v>
      </c>
      <c r="P4094" s="8">
        <f t="shared" si="694"/>
        <v>20</v>
      </c>
      <c r="Q4094" t="str">
        <f t="shared" si="695"/>
        <v>theater</v>
      </c>
      <c r="R4094" t="str">
        <f t="shared" si="696"/>
        <v>plays</v>
      </c>
      <c r="S4094">
        <f t="shared" si="697"/>
        <v>13</v>
      </c>
      <c r="T4094">
        <f t="shared" si="698"/>
        <v>8</v>
      </c>
      <c r="U4094">
        <f t="shared" si="699"/>
        <v>5</v>
      </c>
      <c r="V4094" s="12">
        <f t="shared" si="700"/>
        <v>42039.194988425923</v>
      </c>
      <c r="W4094" s="12">
        <f t="shared" si="701"/>
        <v>42099.153321759266</v>
      </c>
      <c r="X4094" s="17" t="str">
        <f t="shared" si="702"/>
        <v>February</v>
      </c>
      <c r="Y4094" t="str">
        <f t="shared" si="703"/>
        <v>2015</v>
      </c>
    </row>
    <row r="4095" spans="1:25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693"/>
        <v>2.4</v>
      </c>
      <c r="P4095" s="8">
        <f t="shared" si="694"/>
        <v>15</v>
      </c>
      <c r="Q4095" t="str">
        <f t="shared" si="695"/>
        <v>theater</v>
      </c>
      <c r="R4095" t="str">
        <f t="shared" si="696"/>
        <v>plays</v>
      </c>
      <c r="S4095">
        <f t="shared" si="697"/>
        <v>13</v>
      </c>
      <c r="T4095">
        <f t="shared" si="698"/>
        <v>8</v>
      </c>
      <c r="U4095">
        <f t="shared" si="699"/>
        <v>5</v>
      </c>
      <c r="V4095" s="12">
        <f t="shared" si="700"/>
        <v>42178.815891203703</v>
      </c>
      <c r="W4095" s="12">
        <f t="shared" si="701"/>
        <v>42238.815891203703</v>
      </c>
      <c r="X4095" s="17" t="str">
        <f t="shared" si="702"/>
        <v>June</v>
      </c>
      <c r="Y4095" t="str">
        <f t="shared" si="703"/>
        <v>2015</v>
      </c>
    </row>
    <row r="4096" spans="1:25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693"/>
        <v>36.5</v>
      </c>
      <c r="P4096" s="8">
        <f t="shared" si="694"/>
        <v>91.25</v>
      </c>
      <c r="Q4096" t="str">
        <f t="shared" si="695"/>
        <v>theater</v>
      </c>
      <c r="R4096" t="str">
        <f t="shared" si="696"/>
        <v>plays</v>
      </c>
      <c r="S4096">
        <f t="shared" si="697"/>
        <v>13</v>
      </c>
      <c r="T4096">
        <f t="shared" si="698"/>
        <v>8</v>
      </c>
      <c r="U4096">
        <f t="shared" si="699"/>
        <v>5</v>
      </c>
      <c r="V4096" s="12">
        <f t="shared" si="700"/>
        <v>41890.086805555555</v>
      </c>
      <c r="W4096" s="12">
        <f t="shared" si="701"/>
        <v>41934.207638888889</v>
      </c>
      <c r="X4096" s="17" t="str">
        <f t="shared" si="702"/>
        <v>September</v>
      </c>
      <c r="Y4096" t="str">
        <f t="shared" si="703"/>
        <v>2014</v>
      </c>
    </row>
    <row r="4097" spans="1:25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693"/>
        <v>2.666666666666667</v>
      </c>
      <c r="P4097" s="8">
        <f t="shared" si="694"/>
        <v>800</v>
      </c>
      <c r="Q4097" t="str">
        <f t="shared" si="695"/>
        <v>theater</v>
      </c>
      <c r="R4097" t="str">
        <f t="shared" si="696"/>
        <v>plays</v>
      </c>
      <c r="S4097">
        <f t="shared" si="697"/>
        <v>13</v>
      </c>
      <c r="T4097">
        <f t="shared" si="698"/>
        <v>8</v>
      </c>
      <c r="U4097">
        <f t="shared" si="699"/>
        <v>5</v>
      </c>
      <c r="V4097" s="12">
        <f t="shared" si="700"/>
        <v>42693.031828703708</v>
      </c>
      <c r="W4097" s="12">
        <f t="shared" si="701"/>
        <v>42723.031828703708</v>
      </c>
      <c r="X4097" s="17" t="str">
        <f t="shared" si="702"/>
        <v>November</v>
      </c>
      <c r="Y4097" t="str">
        <f t="shared" si="703"/>
        <v>2016</v>
      </c>
    </row>
    <row r="4098" spans="1:25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704">E4098/D4098*100</f>
        <v>11.428571428571429</v>
      </c>
      <c r="P4098" s="8">
        <f t="shared" ref="P4098:P4115" si="705">E4098/L4098</f>
        <v>80</v>
      </c>
      <c r="Q4098" t="str">
        <f t="shared" ref="Q4098:Q4115" si="706">LEFT(N4098,T4098-1)</f>
        <v>theater</v>
      </c>
      <c r="R4098" t="str">
        <f t="shared" ref="R4098:R4115" si="707">RIGHT(N4098,U4098)</f>
        <v>plays</v>
      </c>
      <c r="S4098">
        <f t="shared" ref="S4098:S4115" si="708">LEN(N4098)</f>
        <v>13</v>
      </c>
      <c r="T4098">
        <f t="shared" ref="T4098:T4115" si="709">FIND("/",N4098)</f>
        <v>8</v>
      </c>
      <c r="U4098">
        <f t="shared" ref="U4098:U4161" si="710">S4098-T4098</f>
        <v>5</v>
      </c>
      <c r="V4098" s="12">
        <f t="shared" ref="V4098:V4115" si="711">(((J4098/60)/60)/24)+DATE(1970,1,1)</f>
        <v>42750.530312499999</v>
      </c>
      <c r="W4098" s="12">
        <f t="shared" ref="W4098:W4115" si="712">(((I4098/60)/60)/24)+DATE(1970,1,1)</f>
        <v>42794.368749999994</v>
      </c>
      <c r="X4098" s="17" t="str">
        <f t="shared" ref="X4098:X4115" si="713">TEXT(V4098,"mmmm")</f>
        <v>January</v>
      </c>
      <c r="Y4098" t="str">
        <f t="shared" ref="Y4098:Y4115" si="714">TEXT(V4098,"yyyy")</f>
        <v>2017</v>
      </c>
    </row>
    <row r="4099" spans="1:25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704"/>
        <v>0</v>
      </c>
      <c r="P4099" s="8" t="e">
        <f t="shared" si="705"/>
        <v>#DIV/0!</v>
      </c>
      <c r="Q4099" t="str">
        <f t="shared" si="706"/>
        <v>theater</v>
      </c>
      <c r="R4099" t="str">
        <f t="shared" si="707"/>
        <v>plays</v>
      </c>
      <c r="S4099">
        <f t="shared" si="708"/>
        <v>13</v>
      </c>
      <c r="T4099">
        <f t="shared" si="709"/>
        <v>8</v>
      </c>
      <c r="U4099">
        <f t="shared" si="710"/>
        <v>5</v>
      </c>
      <c r="V4099" s="12">
        <f t="shared" si="711"/>
        <v>42344.824502314819</v>
      </c>
      <c r="W4099" s="12">
        <f t="shared" si="712"/>
        <v>42400.996527777781</v>
      </c>
      <c r="X4099" s="17" t="str">
        <f t="shared" si="713"/>
        <v>December</v>
      </c>
      <c r="Y4099" t="str">
        <f t="shared" si="714"/>
        <v>2015</v>
      </c>
    </row>
    <row r="4100" spans="1:25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704"/>
        <v>0</v>
      </c>
      <c r="P4100" s="8" t="e">
        <f t="shared" si="705"/>
        <v>#DIV/0!</v>
      </c>
      <c r="Q4100" t="str">
        <f t="shared" si="706"/>
        <v>theater</v>
      </c>
      <c r="R4100" t="str">
        <f t="shared" si="707"/>
        <v>plays</v>
      </c>
      <c r="S4100">
        <f t="shared" si="708"/>
        <v>13</v>
      </c>
      <c r="T4100">
        <f t="shared" si="709"/>
        <v>8</v>
      </c>
      <c r="U4100">
        <f t="shared" si="710"/>
        <v>5</v>
      </c>
      <c r="V4100" s="12">
        <f t="shared" si="711"/>
        <v>42495.722187499996</v>
      </c>
      <c r="W4100" s="12">
        <f t="shared" si="712"/>
        <v>42525.722187499996</v>
      </c>
      <c r="X4100" s="17" t="str">
        <f t="shared" si="713"/>
        <v>May</v>
      </c>
      <c r="Y4100" t="str">
        <f t="shared" si="714"/>
        <v>2016</v>
      </c>
    </row>
    <row r="4101" spans="1:25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704"/>
        <v>1.1111111111111112</v>
      </c>
      <c r="P4101" s="8">
        <f t="shared" si="705"/>
        <v>50</v>
      </c>
      <c r="Q4101" t="str">
        <f t="shared" si="706"/>
        <v>theater</v>
      </c>
      <c r="R4101" t="str">
        <f t="shared" si="707"/>
        <v>plays</v>
      </c>
      <c r="S4101">
        <f t="shared" si="708"/>
        <v>13</v>
      </c>
      <c r="T4101">
        <f t="shared" si="709"/>
        <v>8</v>
      </c>
      <c r="U4101">
        <f t="shared" si="710"/>
        <v>5</v>
      </c>
      <c r="V4101" s="12">
        <f t="shared" si="711"/>
        <v>42570.850381944445</v>
      </c>
      <c r="W4101" s="12">
        <f t="shared" si="712"/>
        <v>42615.850381944445</v>
      </c>
      <c r="X4101" s="17" t="str">
        <f t="shared" si="713"/>
        <v>July</v>
      </c>
      <c r="Y4101" t="str">
        <f t="shared" si="714"/>
        <v>2016</v>
      </c>
    </row>
    <row r="4102" spans="1:25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704"/>
        <v>0</v>
      </c>
      <c r="P4102" s="8" t="e">
        <f t="shared" si="705"/>
        <v>#DIV/0!</v>
      </c>
      <c r="Q4102" t="str">
        <f t="shared" si="706"/>
        <v>theater</v>
      </c>
      <c r="R4102" t="str">
        <f t="shared" si="707"/>
        <v>plays</v>
      </c>
      <c r="S4102">
        <f t="shared" si="708"/>
        <v>13</v>
      </c>
      <c r="T4102">
        <f t="shared" si="709"/>
        <v>8</v>
      </c>
      <c r="U4102">
        <f t="shared" si="710"/>
        <v>5</v>
      </c>
      <c r="V4102" s="12">
        <f t="shared" si="711"/>
        <v>41927.124884259261</v>
      </c>
      <c r="W4102" s="12">
        <f t="shared" si="712"/>
        <v>41937.124884259261</v>
      </c>
      <c r="X4102" s="17" t="str">
        <f t="shared" si="713"/>
        <v>October</v>
      </c>
      <c r="Y4102" t="str">
        <f t="shared" si="714"/>
        <v>2014</v>
      </c>
    </row>
    <row r="4103" spans="1:25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704"/>
        <v>0</v>
      </c>
      <c r="P4103" s="8" t="e">
        <f t="shared" si="705"/>
        <v>#DIV/0!</v>
      </c>
      <c r="Q4103" t="str">
        <f t="shared" si="706"/>
        <v>theater</v>
      </c>
      <c r="R4103" t="str">
        <f t="shared" si="707"/>
        <v>plays</v>
      </c>
      <c r="S4103">
        <f t="shared" si="708"/>
        <v>13</v>
      </c>
      <c r="T4103">
        <f t="shared" si="709"/>
        <v>8</v>
      </c>
      <c r="U4103">
        <f t="shared" si="710"/>
        <v>5</v>
      </c>
      <c r="V4103" s="12">
        <f t="shared" si="711"/>
        <v>42730.903726851851</v>
      </c>
      <c r="W4103" s="12">
        <f t="shared" si="712"/>
        <v>42760.903726851851</v>
      </c>
      <c r="X4103" s="17" t="str">
        <f t="shared" si="713"/>
        <v>December</v>
      </c>
      <c r="Y4103" t="str">
        <f t="shared" si="714"/>
        <v>2016</v>
      </c>
    </row>
    <row r="4104" spans="1:25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704"/>
        <v>27.400000000000002</v>
      </c>
      <c r="P4104" s="8">
        <f t="shared" si="705"/>
        <v>22.833333333333332</v>
      </c>
      <c r="Q4104" t="str">
        <f t="shared" si="706"/>
        <v>theater</v>
      </c>
      <c r="R4104" t="str">
        <f t="shared" si="707"/>
        <v>plays</v>
      </c>
      <c r="S4104">
        <f t="shared" si="708"/>
        <v>13</v>
      </c>
      <c r="T4104">
        <f t="shared" si="709"/>
        <v>8</v>
      </c>
      <c r="U4104">
        <f t="shared" si="710"/>
        <v>5</v>
      </c>
      <c r="V4104" s="12">
        <f t="shared" si="711"/>
        <v>42475.848067129627</v>
      </c>
      <c r="W4104" s="12">
        <f t="shared" si="712"/>
        <v>42505.848067129627</v>
      </c>
      <c r="X4104" s="17" t="str">
        <f t="shared" si="713"/>
        <v>April</v>
      </c>
      <c r="Y4104" t="str">
        <f t="shared" si="714"/>
        <v>2016</v>
      </c>
    </row>
    <row r="4105" spans="1:25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704"/>
        <v>10</v>
      </c>
      <c r="P4105" s="8">
        <f t="shared" si="705"/>
        <v>16.666666666666668</v>
      </c>
      <c r="Q4105" t="str">
        <f t="shared" si="706"/>
        <v>theater</v>
      </c>
      <c r="R4105" t="str">
        <f t="shared" si="707"/>
        <v>plays</v>
      </c>
      <c r="S4105">
        <f t="shared" si="708"/>
        <v>13</v>
      </c>
      <c r="T4105">
        <f t="shared" si="709"/>
        <v>8</v>
      </c>
      <c r="U4105">
        <f t="shared" si="710"/>
        <v>5</v>
      </c>
      <c r="V4105" s="12">
        <f t="shared" si="711"/>
        <v>42188.83293981482</v>
      </c>
      <c r="W4105" s="12">
        <f t="shared" si="712"/>
        <v>42242.772222222222</v>
      </c>
      <c r="X4105" s="17" t="str">
        <f t="shared" si="713"/>
        <v>July</v>
      </c>
      <c r="Y4105" t="str">
        <f t="shared" si="714"/>
        <v>2015</v>
      </c>
    </row>
    <row r="4106" spans="1:25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704"/>
        <v>21.366666666666667</v>
      </c>
      <c r="P4106" s="8">
        <f t="shared" si="705"/>
        <v>45.785714285714285</v>
      </c>
      <c r="Q4106" t="str">
        <f t="shared" si="706"/>
        <v>theater</v>
      </c>
      <c r="R4106" t="str">
        <f t="shared" si="707"/>
        <v>plays</v>
      </c>
      <c r="S4106">
        <f t="shared" si="708"/>
        <v>13</v>
      </c>
      <c r="T4106">
        <f t="shared" si="709"/>
        <v>8</v>
      </c>
      <c r="U4106">
        <f t="shared" si="710"/>
        <v>5</v>
      </c>
      <c r="V4106" s="12">
        <f t="shared" si="711"/>
        <v>42640.278171296297</v>
      </c>
      <c r="W4106" s="12">
        <f t="shared" si="712"/>
        <v>42670.278171296297</v>
      </c>
      <c r="X4106" s="17" t="str">
        <f t="shared" si="713"/>
        <v>September</v>
      </c>
      <c r="Y4106" t="str">
        <f t="shared" si="714"/>
        <v>2016</v>
      </c>
    </row>
    <row r="4107" spans="1:25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704"/>
        <v>6.9696969696969706</v>
      </c>
      <c r="P4107" s="8">
        <f t="shared" si="705"/>
        <v>383.33333333333331</v>
      </c>
      <c r="Q4107" t="str">
        <f t="shared" si="706"/>
        <v>theater</v>
      </c>
      <c r="R4107" t="str">
        <f t="shared" si="707"/>
        <v>plays</v>
      </c>
      <c r="S4107">
        <f t="shared" si="708"/>
        <v>13</v>
      </c>
      <c r="T4107">
        <f t="shared" si="709"/>
        <v>8</v>
      </c>
      <c r="U4107">
        <f t="shared" si="710"/>
        <v>5</v>
      </c>
      <c r="V4107" s="12">
        <f t="shared" si="711"/>
        <v>42697.010520833333</v>
      </c>
      <c r="W4107" s="12">
        <f t="shared" si="712"/>
        <v>42730.010520833333</v>
      </c>
      <c r="X4107" s="17" t="str">
        <f t="shared" si="713"/>
        <v>November</v>
      </c>
      <c r="Y4107" t="str">
        <f t="shared" si="714"/>
        <v>2016</v>
      </c>
    </row>
    <row r="4108" spans="1:25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704"/>
        <v>70.599999999999994</v>
      </c>
      <c r="P4108" s="8">
        <f t="shared" si="705"/>
        <v>106.96969696969697</v>
      </c>
      <c r="Q4108" t="str">
        <f t="shared" si="706"/>
        <v>theater</v>
      </c>
      <c r="R4108" t="str">
        <f t="shared" si="707"/>
        <v>plays</v>
      </c>
      <c r="S4108">
        <f t="shared" si="708"/>
        <v>13</v>
      </c>
      <c r="T4108">
        <f t="shared" si="709"/>
        <v>8</v>
      </c>
      <c r="U4108">
        <f t="shared" si="710"/>
        <v>5</v>
      </c>
      <c r="V4108" s="12">
        <f t="shared" si="711"/>
        <v>42053.049375000002</v>
      </c>
      <c r="W4108" s="12">
        <f t="shared" si="712"/>
        <v>42096.041666666672</v>
      </c>
      <c r="X4108" s="17" t="str">
        <f t="shared" si="713"/>
        <v>February</v>
      </c>
      <c r="Y4108" t="str">
        <f t="shared" si="714"/>
        <v>2015</v>
      </c>
    </row>
    <row r="4109" spans="1:25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704"/>
        <v>2.0500000000000003</v>
      </c>
      <c r="P4109" s="8">
        <f t="shared" si="705"/>
        <v>10.25</v>
      </c>
      <c r="Q4109" t="str">
        <f t="shared" si="706"/>
        <v>theater</v>
      </c>
      <c r="R4109" t="str">
        <f t="shared" si="707"/>
        <v>plays</v>
      </c>
      <c r="S4109">
        <f t="shared" si="708"/>
        <v>13</v>
      </c>
      <c r="T4109">
        <f t="shared" si="709"/>
        <v>8</v>
      </c>
      <c r="U4109">
        <f t="shared" si="710"/>
        <v>5</v>
      </c>
      <c r="V4109" s="12">
        <f t="shared" si="711"/>
        <v>41883.916678240741</v>
      </c>
      <c r="W4109" s="12">
        <f t="shared" si="712"/>
        <v>41906.916678240741</v>
      </c>
      <c r="X4109" s="17" t="str">
        <f t="shared" si="713"/>
        <v>September</v>
      </c>
      <c r="Y4109" t="str">
        <f t="shared" si="714"/>
        <v>2014</v>
      </c>
    </row>
    <row r="4110" spans="1:25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704"/>
        <v>1.9666666666666666</v>
      </c>
      <c r="P4110" s="8">
        <f t="shared" si="705"/>
        <v>59</v>
      </c>
      <c r="Q4110" t="str">
        <f t="shared" si="706"/>
        <v>theater</v>
      </c>
      <c r="R4110" t="str">
        <f t="shared" si="707"/>
        <v>plays</v>
      </c>
      <c r="S4110">
        <f t="shared" si="708"/>
        <v>13</v>
      </c>
      <c r="T4110">
        <f t="shared" si="709"/>
        <v>8</v>
      </c>
      <c r="U4110">
        <f t="shared" si="710"/>
        <v>5</v>
      </c>
      <c r="V4110" s="12">
        <f t="shared" si="711"/>
        <v>42767.031678240746</v>
      </c>
      <c r="W4110" s="12">
        <f t="shared" si="712"/>
        <v>42797.208333333328</v>
      </c>
      <c r="X4110" s="17" t="str">
        <f t="shared" si="713"/>
        <v>February</v>
      </c>
      <c r="Y4110" t="str">
        <f t="shared" si="714"/>
        <v>2017</v>
      </c>
    </row>
    <row r="4111" spans="1:25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704"/>
        <v>0</v>
      </c>
      <c r="P4111" s="8" t="e">
        <f t="shared" si="705"/>
        <v>#DIV/0!</v>
      </c>
      <c r="Q4111" t="str">
        <f t="shared" si="706"/>
        <v>theater</v>
      </c>
      <c r="R4111" t="str">
        <f t="shared" si="707"/>
        <v>plays</v>
      </c>
      <c r="S4111">
        <f t="shared" si="708"/>
        <v>13</v>
      </c>
      <c r="T4111">
        <f t="shared" si="709"/>
        <v>8</v>
      </c>
      <c r="U4111">
        <f t="shared" si="710"/>
        <v>5</v>
      </c>
      <c r="V4111" s="12">
        <f t="shared" si="711"/>
        <v>42307.539398148147</v>
      </c>
      <c r="W4111" s="12">
        <f t="shared" si="712"/>
        <v>42337.581064814818</v>
      </c>
      <c r="X4111" s="17" t="str">
        <f t="shared" si="713"/>
        <v>October</v>
      </c>
      <c r="Y4111" t="str">
        <f t="shared" si="714"/>
        <v>2015</v>
      </c>
    </row>
    <row r="4112" spans="1:25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704"/>
        <v>28.666666666666668</v>
      </c>
      <c r="P4112" s="8">
        <f t="shared" si="705"/>
        <v>14.333333333333334</v>
      </c>
      <c r="Q4112" t="str">
        <f t="shared" si="706"/>
        <v>theater</v>
      </c>
      <c r="R4112" t="str">
        <f t="shared" si="707"/>
        <v>plays</v>
      </c>
      <c r="S4112">
        <f t="shared" si="708"/>
        <v>13</v>
      </c>
      <c r="T4112">
        <f t="shared" si="709"/>
        <v>8</v>
      </c>
      <c r="U4112">
        <f t="shared" si="710"/>
        <v>5</v>
      </c>
      <c r="V4112" s="12">
        <f t="shared" si="711"/>
        <v>42512.626747685179</v>
      </c>
      <c r="W4112" s="12">
        <f t="shared" si="712"/>
        <v>42572.626747685179</v>
      </c>
      <c r="X4112" s="17" t="str">
        <f t="shared" si="713"/>
        <v>May</v>
      </c>
      <c r="Y4112" t="str">
        <f t="shared" si="714"/>
        <v>2016</v>
      </c>
    </row>
    <row r="4113" spans="1:25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704"/>
        <v>3.1333333333333333</v>
      </c>
      <c r="P4113" s="8">
        <f t="shared" si="705"/>
        <v>15.666666666666666</v>
      </c>
      <c r="Q4113" t="str">
        <f t="shared" si="706"/>
        <v>theater</v>
      </c>
      <c r="R4113" t="str">
        <f t="shared" si="707"/>
        <v>plays</v>
      </c>
      <c r="S4113">
        <f t="shared" si="708"/>
        <v>13</v>
      </c>
      <c r="T4113">
        <f t="shared" si="709"/>
        <v>8</v>
      </c>
      <c r="U4113">
        <f t="shared" si="710"/>
        <v>5</v>
      </c>
      <c r="V4113" s="12">
        <f t="shared" si="711"/>
        <v>42029.135879629626</v>
      </c>
      <c r="W4113" s="12">
        <f t="shared" si="712"/>
        <v>42059.135879629626</v>
      </c>
      <c r="X4113" s="17" t="str">
        <f t="shared" si="713"/>
        <v>January</v>
      </c>
      <c r="Y4113" t="str">
        <f t="shared" si="714"/>
        <v>2015</v>
      </c>
    </row>
    <row r="4114" spans="1:25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704"/>
        <v>0.04</v>
      </c>
      <c r="P4114" s="8">
        <f t="shared" si="705"/>
        <v>1</v>
      </c>
      <c r="Q4114" t="str">
        <f t="shared" si="706"/>
        <v>theater</v>
      </c>
      <c r="R4114" t="str">
        <f t="shared" si="707"/>
        <v>plays</v>
      </c>
      <c r="S4114">
        <f t="shared" si="708"/>
        <v>13</v>
      </c>
      <c r="T4114">
        <f t="shared" si="709"/>
        <v>8</v>
      </c>
      <c r="U4114">
        <f t="shared" si="710"/>
        <v>5</v>
      </c>
      <c r="V4114" s="12">
        <f t="shared" si="711"/>
        <v>42400.946597222224</v>
      </c>
      <c r="W4114" s="12">
        <f t="shared" si="712"/>
        <v>42428</v>
      </c>
      <c r="X4114" s="17" t="str">
        <f t="shared" si="713"/>
        <v>January</v>
      </c>
      <c r="Y4114" t="str">
        <f t="shared" si="714"/>
        <v>2016</v>
      </c>
    </row>
    <row r="4115" spans="1:25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704"/>
        <v>0.2</v>
      </c>
      <c r="P4115" s="8">
        <f t="shared" si="705"/>
        <v>1</v>
      </c>
      <c r="Q4115" t="str">
        <f t="shared" si="706"/>
        <v>theater</v>
      </c>
      <c r="R4115" t="str">
        <f t="shared" si="707"/>
        <v>plays</v>
      </c>
      <c r="S4115">
        <f t="shared" si="708"/>
        <v>13</v>
      </c>
      <c r="T4115">
        <f t="shared" si="709"/>
        <v>8</v>
      </c>
      <c r="U4115">
        <f t="shared" si="710"/>
        <v>5</v>
      </c>
      <c r="V4115" s="12">
        <f t="shared" si="711"/>
        <v>42358.573182870372</v>
      </c>
      <c r="W4115" s="12">
        <f t="shared" si="712"/>
        <v>42377.273611111115</v>
      </c>
      <c r="X4115" s="17" t="str">
        <f t="shared" si="713"/>
        <v>December</v>
      </c>
      <c r="Y4115" t="str">
        <f t="shared" si="714"/>
        <v>2015</v>
      </c>
    </row>
  </sheetData>
  <conditionalFormatting sqref="F2:F4115">
    <cfRule type="containsText" dxfId="15" priority="3" operator="containsText" text="currently live">
      <formula>NOT(ISERROR(SEARCH("currently live",F2)))</formula>
    </cfRule>
    <cfRule type="containsText" dxfId="14" priority="4" operator="containsText" text="canceled">
      <formula>NOT(ISERROR(SEARCH("canceled",F2)))</formula>
    </cfRule>
    <cfRule type="containsText" dxfId="13" priority="5" operator="containsText" text="failed">
      <formula>NOT(ISERROR(SEARCH("failed",F2)))</formula>
    </cfRule>
    <cfRule type="containsText" dxfId="12" priority="6" stopIfTrue="1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D87EA-23BF-D946-9E3F-30530AA0D085}">
  <dimension ref="A1:F14"/>
  <sheetViews>
    <sheetView workbookViewId="0">
      <selection activeCell="F29" sqref="F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4.33203125" bestFit="1" customWidth="1"/>
    <col min="8" max="8" width="4.5" bestFit="1" customWidth="1"/>
    <col min="9" max="9" width="5" bestFit="1" customWidth="1"/>
    <col min="10" max="10" width="4.5" bestFit="1" customWidth="1"/>
    <col min="11" max="11" width="4.33203125" bestFit="1" customWidth="1"/>
    <col min="12" max="12" width="3.83203125" bestFit="1" customWidth="1"/>
    <col min="13" max="13" width="4.33203125" bestFit="1" customWidth="1"/>
    <col min="14" max="14" width="5.1640625" bestFit="1" customWidth="1"/>
    <col min="15" max="15" width="10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  <col min="38" max="38" width="4.1640625" bestFit="1" customWidth="1"/>
    <col min="39" max="39" width="4.33203125" bestFit="1" customWidth="1"/>
    <col min="40" max="40" width="3.83203125" bestFit="1" customWidth="1"/>
    <col min="41" max="41" width="4.33203125" bestFit="1" customWidth="1"/>
    <col min="42" max="42" width="9.83203125" bestFit="1" customWidth="1"/>
    <col min="43" max="43" width="12.6640625" bestFit="1" customWidth="1"/>
    <col min="44" max="44" width="4.5" bestFit="1" customWidth="1"/>
    <col min="45" max="45" width="4.1640625" bestFit="1" customWidth="1"/>
    <col min="46" max="46" width="4.33203125" bestFit="1" customWidth="1"/>
    <col min="47" max="47" width="4.1640625" bestFit="1" customWidth="1"/>
    <col min="48" max="48" width="4.33203125" bestFit="1" customWidth="1"/>
    <col min="49" max="50" width="4.5" bestFit="1" customWidth="1"/>
    <col min="51" max="51" width="3.83203125" bestFit="1" customWidth="1"/>
    <col min="52" max="52" width="4.33203125" bestFit="1" customWidth="1"/>
    <col min="53" max="53" width="15.1640625" bestFit="1" customWidth="1"/>
    <col min="54" max="54" width="10.83203125" bestFit="1" customWidth="1"/>
    <col min="55" max="55" width="4.5" bestFit="1" customWidth="1"/>
    <col min="56" max="56" width="4.33203125" bestFit="1" customWidth="1"/>
    <col min="57" max="57" width="4.1640625" bestFit="1" customWidth="1"/>
    <col min="58" max="58" width="4.33203125" bestFit="1" customWidth="1"/>
    <col min="59" max="59" width="5" bestFit="1" customWidth="1"/>
    <col min="60" max="60" width="4.33203125" bestFit="1" customWidth="1"/>
    <col min="61" max="61" width="3.83203125" bestFit="1" customWidth="1"/>
    <col min="62" max="62" width="4.33203125" bestFit="1" customWidth="1"/>
    <col min="63" max="63" width="13.33203125" bestFit="1" customWidth="1"/>
    <col min="64" max="64" width="11.5" bestFit="1" customWidth="1"/>
    <col min="65" max="65" width="4.5" bestFit="1" customWidth="1"/>
    <col min="66" max="66" width="4.1640625" bestFit="1" customWidth="1"/>
    <col min="67" max="67" width="4.33203125" bestFit="1" customWidth="1"/>
    <col min="68" max="68" width="4.1640625" bestFit="1" customWidth="1"/>
    <col min="69" max="69" width="4.33203125" bestFit="1" customWidth="1"/>
    <col min="70" max="70" width="4.5" bestFit="1" customWidth="1"/>
    <col min="71" max="71" width="5" bestFit="1" customWidth="1"/>
    <col min="72" max="72" width="4.33203125" bestFit="1" customWidth="1"/>
    <col min="73" max="73" width="3.83203125" bestFit="1" customWidth="1"/>
    <col min="74" max="74" width="4.33203125" bestFit="1" customWidth="1"/>
    <col min="75" max="75" width="14" bestFit="1" customWidth="1"/>
    <col min="76" max="76" width="8.6640625" bestFit="1" customWidth="1"/>
    <col min="77" max="77" width="4.5" bestFit="1" customWidth="1"/>
    <col min="78" max="78" width="4.1640625" bestFit="1" customWidth="1"/>
    <col min="79" max="79" width="4.33203125" bestFit="1" customWidth="1"/>
    <col min="80" max="80" width="4.1640625" bestFit="1" customWidth="1"/>
    <col min="81" max="81" width="4.33203125" bestFit="1" customWidth="1"/>
    <col min="82" max="82" width="5" bestFit="1" customWidth="1"/>
    <col min="83" max="83" width="4.5" bestFit="1" customWidth="1"/>
    <col min="84" max="84" width="4.33203125" bestFit="1" customWidth="1"/>
    <col min="85" max="85" width="3.83203125" bestFit="1" customWidth="1"/>
    <col min="86" max="87" width="4.33203125" bestFit="1" customWidth="1"/>
    <col min="88" max="88" width="11.1640625" bestFit="1" customWidth="1"/>
    <col min="89" max="89" width="10" bestFit="1" customWidth="1"/>
    <col min="90" max="90" width="9.83203125" bestFit="1" customWidth="1"/>
    <col min="91" max="91" width="7" bestFit="1" customWidth="1"/>
    <col min="92" max="92" width="8.5" bestFit="1" customWidth="1"/>
    <col min="93" max="93" width="10" bestFit="1" customWidth="1"/>
  </cols>
  <sheetData>
    <row r="1" spans="1:6" x14ac:dyDescent="0.2">
      <c r="A1" s="9" t="s">
        <v>8223</v>
      </c>
      <c r="B1" t="s">
        <v>8327</v>
      </c>
    </row>
    <row r="3" spans="1:6" x14ac:dyDescent="0.2">
      <c r="A3" s="9" t="s">
        <v>8325</v>
      </c>
      <c r="B3" s="9" t="s">
        <v>8324</v>
      </c>
    </row>
    <row r="4" spans="1:6" x14ac:dyDescent="0.2">
      <c r="A4" s="9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2">
      <c r="A5" s="10" t="s">
        <v>8315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8316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8322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8317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8318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8323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8319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8320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8321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8314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075E9-7301-B948-ACAF-F3A6C7EB08FF}">
  <dimension ref="A1:F47"/>
  <sheetViews>
    <sheetView topLeftCell="A4" workbookViewId="0">
      <selection activeCell="B2" sqref="B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8327</v>
      </c>
    </row>
    <row r="2" spans="1:6" x14ac:dyDescent="0.2">
      <c r="A2" s="9" t="s">
        <v>8308</v>
      </c>
      <c r="B2" t="s">
        <v>8327</v>
      </c>
    </row>
    <row r="4" spans="1:6" x14ac:dyDescent="0.2">
      <c r="A4" s="9" t="s">
        <v>8325</v>
      </c>
      <c r="B4" s="9" t="s">
        <v>8324</v>
      </c>
    </row>
    <row r="5" spans="1:6" x14ac:dyDescent="0.2">
      <c r="A5" s="9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2">
      <c r="A6" s="10" t="s">
        <v>8328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8329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8331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8332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8333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8334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8335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8336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8337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8338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8339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8340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8341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8342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8343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8344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8345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8346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8347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8348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8350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8351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8352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8353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8354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8355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8356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8357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8358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8359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8360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8361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8362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8363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8364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8365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8366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8367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8368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8314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DC030-9DA5-CF4C-85AF-6B0ACE106DB7}">
  <dimension ref="A1:F18"/>
  <sheetViews>
    <sheetView topLeftCell="B1" workbookViewId="0">
      <selection activeCell="E16" sqref="E1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8390</v>
      </c>
      <c r="B1" t="s">
        <v>8327</v>
      </c>
    </row>
    <row r="2" spans="1:6" x14ac:dyDescent="0.2">
      <c r="A2" s="9" t="s">
        <v>8308</v>
      </c>
      <c r="B2" t="s">
        <v>8327</v>
      </c>
    </row>
    <row r="4" spans="1:6" x14ac:dyDescent="0.2">
      <c r="A4" s="9" t="s">
        <v>8325</v>
      </c>
      <c r="B4" s="9" t="s">
        <v>8324</v>
      </c>
    </row>
    <row r="5" spans="1:6" x14ac:dyDescent="0.2">
      <c r="A5" s="9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2">
      <c r="A6" s="10" t="s">
        <v>8392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0" t="s">
        <v>8393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0" t="s">
        <v>8394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0" t="s">
        <v>8395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0" t="s">
        <v>8396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0" t="s">
        <v>8397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0" t="s">
        <v>8398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0" t="s">
        <v>8399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0" t="s">
        <v>8400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0" t="s">
        <v>8401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0" t="s">
        <v>8402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0" t="s">
        <v>8403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0" t="s">
        <v>8314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FC923-A641-8D40-B2CB-F43F9D4AA01B}">
  <dimension ref="A1:H13"/>
  <sheetViews>
    <sheetView workbookViewId="0">
      <selection activeCell="I17" sqref="I17"/>
    </sheetView>
  </sheetViews>
  <sheetFormatPr baseColWidth="10" defaultRowHeight="15" x14ac:dyDescent="0.2"/>
  <cols>
    <col min="1" max="1" width="24.6640625" bestFit="1" customWidth="1"/>
    <col min="2" max="2" width="15.6640625" bestFit="1" customWidth="1"/>
    <col min="3" max="3" width="12.5" bestFit="1" customWidth="1"/>
    <col min="4" max="4" width="15.33203125" bestFit="1" customWidth="1"/>
    <col min="5" max="5" width="12" bestFit="1" customWidth="1"/>
    <col min="6" max="6" width="18.33203125" style="15" bestFit="1" customWidth="1"/>
    <col min="7" max="7" width="15.33203125" style="15" bestFit="1" customWidth="1"/>
    <col min="8" max="8" width="18" style="15" bestFit="1" customWidth="1"/>
  </cols>
  <sheetData>
    <row r="1" spans="1:8" x14ac:dyDescent="0.2">
      <c r="A1" s="13" t="s">
        <v>8369</v>
      </c>
      <c r="B1" s="13" t="s">
        <v>8370</v>
      </c>
      <c r="C1" s="13" t="s">
        <v>8371</v>
      </c>
      <c r="D1" s="13" t="s">
        <v>8372</v>
      </c>
      <c r="E1" s="13" t="s">
        <v>8373</v>
      </c>
      <c r="F1" s="14" t="s">
        <v>8374</v>
      </c>
      <c r="G1" s="14" t="s">
        <v>8375</v>
      </c>
      <c r="H1" s="14" t="s">
        <v>8376</v>
      </c>
    </row>
    <row r="2" spans="1:8" x14ac:dyDescent="0.2">
      <c r="A2" t="s">
        <v>8377</v>
      </c>
      <c r="B2">
        <f>COUNTIFS('KickStarter Data'!D2:D4115,"&lt;1000",State,"successful")</f>
        <v>322</v>
      </c>
      <c r="C2">
        <f>COUNTIFS(Goal,"&lt;1000",State,"failed")</f>
        <v>113</v>
      </c>
      <c r="D2">
        <f>COUNTIFS('KickStarter Data'!D2:D4115,"&lt;1000",State,"canceled")</f>
        <v>18</v>
      </c>
      <c r="E2">
        <f>B2+C2+D2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t="s">
        <v>8378</v>
      </c>
      <c r="B3">
        <f>COUNTIFS('KickStarter Data'!D2:D4115,"&gt;=1000",'KickStarter Data'!D2:D4115,"&lt;5000",State,"successful")</f>
        <v>932</v>
      </c>
      <c r="C3">
        <f>COUNTIFS('KickStarter Data'!D2:D4115,"&gt;=1000",'KickStarter Data'!D2:D4115,"&lt;5000",State,"failed")</f>
        <v>420</v>
      </c>
      <c r="D3">
        <f>COUNTIFS('KickStarter Data'!D2:D4115,"&gt;=1000",'KickStarter Data'!D2:D4115,"&lt;5000",State,"canceled")</f>
        <v>60</v>
      </c>
      <c r="E3">
        <f>B3+C3+D3</f>
        <v>1412</v>
      </c>
      <c r="F3" s="15">
        <f t="shared" ref="F3:F13" si="0">B3/E3</f>
        <v>0.66005665722379603</v>
      </c>
      <c r="G3" s="15">
        <f t="shared" ref="G3:G13" si="1">C3/E3</f>
        <v>0.29745042492917845</v>
      </c>
      <c r="H3" s="15">
        <f t="shared" ref="H3:H13" si="2">D3/E3</f>
        <v>4.2492917847025496E-2</v>
      </c>
    </row>
    <row r="4" spans="1:8" x14ac:dyDescent="0.2">
      <c r="A4" t="s">
        <v>8379</v>
      </c>
      <c r="B4">
        <f>COUNTIFS('KickStarter Data'!D2:D4115,"&gt;=5000",'KickStarter Data'!D2:D4115,"&lt;10000",State,"successful")</f>
        <v>381</v>
      </c>
      <c r="C4">
        <f>COUNTIFS('KickStarter Data'!D2:D4115,"&gt;=5000",'KickStarter Data'!D2:D4115,"&lt;10000",State,"failed")</f>
        <v>283</v>
      </c>
      <c r="D4">
        <f>COUNTIFS('KickStarter Data'!D2:D4115,"&gt;=5000",'KickStarter Data'!D2:D4115,"&lt;10000",State,"canceled")</f>
        <v>52</v>
      </c>
      <c r="E4">
        <f t="shared" ref="E4:E13" si="3">B4+C4+D4</f>
        <v>716</v>
      </c>
      <c r="F4" s="15">
        <f t="shared" si="0"/>
        <v>0.53212290502793291</v>
      </c>
      <c r="G4" s="15">
        <f t="shared" si="1"/>
        <v>0.39525139664804471</v>
      </c>
      <c r="H4" s="15">
        <f t="shared" si="2"/>
        <v>7.2625698324022353E-2</v>
      </c>
    </row>
    <row r="5" spans="1:8" x14ac:dyDescent="0.2">
      <c r="A5" t="s">
        <v>8380</v>
      </c>
      <c r="B5">
        <f>COUNTIFS('KickStarter Data'!D2:D4115,"&gt;=10000",'KickStarter Data'!D2:D4115,"&lt;15000",State,"successful")</f>
        <v>168</v>
      </c>
      <c r="C5">
        <f>COUNTIFS('KickStarter Data'!D2:D4115,"&gt;=10000",'KickStarter Data'!D2:D4115,"&lt;15000",State,"failed")</f>
        <v>144</v>
      </c>
      <c r="D5">
        <f>COUNTIFS(Goal,"&gt;=10000",Goal,"&lt;15000",State,"canceled")</f>
        <v>40</v>
      </c>
      <c r="E5">
        <f t="shared" si="3"/>
        <v>352</v>
      </c>
      <c r="F5" s="15">
        <f t="shared" si="0"/>
        <v>0.47727272727272729</v>
      </c>
      <c r="G5" s="15">
        <f t="shared" si="1"/>
        <v>0.40909090909090912</v>
      </c>
      <c r="H5" s="15">
        <f t="shared" si="2"/>
        <v>0.11363636363636363</v>
      </c>
    </row>
    <row r="6" spans="1:8" x14ac:dyDescent="0.2">
      <c r="A6" t="s">
        <v>8381</v>
      </c>
      <c r="B6">
        <f>COUNTIFS(Goal,"&gt;=15000",Goal,"&lt;20000",State,"successful")</f>
        <v>94</v>
      </c>
      <c r="C6">
        <f>COUNTIFS(Goal,"&gt;=15000",Goal,"&lt;20000",State,"failed")</f>
        <v>90</v>
      </c>
      <c r="D6">
        <f>COUNTIFS(Goal,"&gt;=15000",Goal,"&lt;20000",State,"canceled")</f>
        <v>17</v>
      </c>
      <c r="E6">
        <f t="shared" si="3"/>
        <v>201</v>
      </c>
      <c r="F6" s="15">
        <f t="shared" si="0"/>
        <v>0.46766169154228854</v>
      </c>
      <c r="G6" s="15">
        <f t="shared" si="1"/>
        <v>0.44776119402985076</v>
      </c>
      <c r="H6" s="15">
        <f t="shared" si="2"/>
        <v>8.45771144278607E-2</v>
      </c>
    </row>
    <row r="7" spans="1:8" x14ac:dyDescent="0.2">
      <c r="A7" t="s">
        <v>8382</v>
      </c>
      <c r="B7">
        <f>COUNTIFS(Goal,"&gt;=20000",Goal,"&lt;25000",State,"successful")</f>
        <v>62</v>
      </c>
      <c r="C7">
        <f>COUNTIFS(Goal,"&gt;=20000",Goal,"&lt;25000",State,"failed")</f>
        <v>72</v>
      </c>
      <c r="D7">
        <f>COUNTIFS(Goal,"&gt;=20000",Goal,"&lt;25000",State,"canceled")</f>
        <v>14</v>
      </c>
      <c r="E7">
        <f t="shared" si="3"/>
        <v>148</v>
      </c>
      <c r="F7" s="15">
        <f t="shared" si="0"/>
        <v>0.41891891891891891</v>
      </c>
      <c r="G7" s="15">
        <f t="shared" si="1"/>
        <v>0.48648648648648651</v>
      </c>
      <c r="H7" s="15">
        <f t="shared" si="2"/>
        <v>9.45945945945946E-2</v>
      </c>
    </row>
    <row r="8" spans="1:8" x14ac:dyDescent="0.2">
      <c r="A8" t="s">
        <v>8383</v>
      </c>
      <c r="B8">
        <f>COUNTIFS(Goal,"&gt;=25000",Goal,"&lt;30000",State,"successful")</f>
        <v>55</v>
      </c>
      <c r="C8">
        <f>COUNTIFS(Goal,"&gt;=25000",Goal,"&lt;30000",State,"failed")</f>
        <v>64</v>
      </c>
      <c r="D8">
        <f>COUNTIFS(Goal,"&gt;=25000",Goal,"&lt;30000",State,"canceled")</f>
        <v>18</v>
      </c>
      <c r="E8">
        <f t="shared" si="3"/>
        <v>137</v>
      </c>
      <c r="F8" s="15">
        <f t="shared" si="0"/>
        <v>0.40145985401459855</v>
      </c>
      <c r="G8" s="15">
        <f t="shared" si="1"/>
        <v>0.46715328467153283</v>
      </c>
      <c r="H8" s="15">
        <f t="shared" si="2"/>
        <v>0.13138686131386862</v>
      </c>
    </row>
    <row r="9" spans="1:8" x14ac:dyDescent="0.2">
      <c r="A9" t="s">
        <v>8384</v>
      </c>
      <c r="B9">
        <f>COUNTIFS(Goal,"&gt;=30000",Goal,"&lt;35000",State,"successful")</f>
        <v>32</v>
      </c>
      <c r="C9">
        <f>COUNTIFS(Goal,"&gt;=30000",Goal,"&lt;35000",State,"failed")</f>
        <v>37</v>
      </c>
      <c r="D9">
        <f>COUNTIFS(Goal,"&gt;=30000",Goal,"&lt;35000",State,"canceled")</f>
        <v>13</v>
      </c>
      <c r="E9">
        <f t="shared" si="3"/>
        <v>82</v>
      </c>
      <c r="F9" s="15">
        <f t="shared" si="0"/>
        <v>0.3902439024390244</v>
      </c>
      <c r="G9" s="15">
        <f t="shared" si="1"/>
        <v>0.45121951219512196</v>
      </c>
      <c r="H9" s="15">
        <f t="shared" si="2"/>
        <v>0.15853658536585366</v>
      </c>
    </row>
    <row r="10" spans="1:8" x14ac:dyDescent="0.2">
      <c r="A10" t="s">
        <v>8385</v>
      </c>
      <c r="B10">
        <f>COUNTIFS(Goal,"&gt;=35000",Goal,"&lt;40000",State,"successful")</f>
        <v>26</v>
      </c>
      <c r="C10">
        <f>COUNTIFS(Goal,"&gt;=35000",Goal,"&lt;40000",State,"failed")</f>
        <v>22</v>
      </c>
      <c r="D10">
        <f>COUNTIFS(Goal,"&gt;=35000",Goal,"&lt;40000",State,"canceled")</f>
        <v>7</v>
      </c>
      <c r="E10">
        <f t="shared" si="3"/>
        <v>55</v>
      </c>
      <c r="F10" s="15">
        <f t="shared" si="0"/>
        <v>0.47272727272727272</v>
      </c>
      <c r="G10" s="15">
        <f t="shared" si="1"/>
        <v>0.4</v>
      </c>
      <c r="H10" s="15">
        <f t="shared" si="2"/>
        <v>0.12727272727272726</v>
      </c>
    </row>
    <row r="11" spans="1:8" x14ac:dyDescent="0.2">
      <c r="A11" t="s">
        <v>8386</v>
      </c>
      <c r="B11">
        <f>COUNTIFS(Goal,"&gt;=40000",Goal,"&lt;45000",State,"successful")</f>
        <v>21</v>
      </c>
      <c r="C11">
        <f>COUNTIFS(Goal,"&gt;=40000",Goal,"&lt;45000",State,"failed")</f>
        <v>16</v>
      </c>
      <c r="D11">
        <f>COUNTIFS(Goal,"&gt;=40000",Goal,"&lt;45000",State,"canceled")</f>
        <v>6</v>
      </c>
      <c r="E11">
        <f t="shared" si="3"/>
        <v>43</v>
      </c>
      <c r="F11" s="15">
        <f t="shared" si="0"/>
        <v>0.48837209302325579</v>
      </c>
      <c r="G11" s="15">
        <f t="shared" si="1"/>
        <v>0.37209302325581395</v>
      </c>
      <c r="H11" s="15">
        <f t="shared" si="2"/>
        <v>0.13953488372093023</v>
      </c>
    </row>
    <row r="12" spans="1:8" x14ac:dyDescent="0.2">
      <c r="A12" t="s">
        <v>8387</v>
      </c>
      <c r="B12">
        <f>COUNTIFS(Goal,"&gt;=45000",Goal,"&lt;50000",State,"successful")</f>
        <v>6</v>
      </c>
      <c r="C12">
        <f>COUNTIFS(Goal,"&gt;=45000",Goal,"&lt;50000",State,"failed")</f>
        <v>11</v>
      </c>
      <c r="D12">
        <f>COUNTIFS(Goal,"&gt;=45000",Goal,"&lt;50000",State,"canceled")</f>
        <v>4</v>
      </c>
      <c r="E12">
        <f t="shared" si="3"/>
        <v>21</v>
      </c>
      <c r="F12" s="15">
        <f t="shared" si="0"/>
        <v>0.2857142857142857</v>
      </c>
      <c r="G12" s="15">
        <f t="shared" si="1"/>
        <v>0.52380952380952384</v>
      </c>
      <c r="H12" s="15">
        <f t="shared" si="2"/>
        <v>0.19047619047619047</v>
      </c>
    </row>
    <row r="13" spans="1:8" x14ac:dyDescent="0.2">
      <c r="A13" t="s">
        <v>8388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3"/>
        <v>444</v>
      </c>
      <c r="F13" s="15">
        <f t="shared" si="0"/>
        <v>0.19369369369369369</v>
      </c>
      <c r="G13" s="15">
        <f t="shared" si="1"/>
        <v>0.58108108108108103</v>
      </c>
      <c r="H13" s="15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A7F57-C544-AD4C-96D9-BA02C1A38897}">
  <dimension ref="A1:I2186"/>
  <sheetViews>
    <sheetView tabSelected="1" workbookViewId="0">
      <selection activeCell="G11" sqref="G11"/>
    </sheetView>
  </sheetViews>
  <sheetFormatPr baseColWidth="10" defaultRowHeight="15" x14ac:dyDescent="0.2"/>
  <cols>
    <col min="1" max="1" width="17.33203125" bestFit="1" customWidth="1"/>
    <col min="2" max="2" width="12.1640625" bestFit="1" customWidth="1"/>
    <col min="3" max="4" width="13.33203125" bestFit="1" customWidth="1"/>
    <col min="5" max="5" width="12.1640625" bestFit="1" customWidth="1"/>
    <col min="6" max="6" width="17.33203125" bestFit="1" customWidth="1"/>
    <col min="7" max="7" width="27.6640625" bestFit="1" customWidth="1"/>
    <col min="8" max="8" width="21.1640625" style="6" bestFit="1" customWidth="1"/>
    <col min="9" max="9" width="17.6640625" style="6" bestFit="1" customWidth="1"/>
  </cols>
  <sheetData>
    <row r="1" spans="1:9" x14ac:dyDescent="0.2">
      <c r="A1" s="13" t="s">
        <v>8404</v>
      </c>
      <c r="B1" s="13" t="s">
        <v>8405</v>
      </c>
      <c r="C1" s="13"/>
      <c r="D1" s="13" t="s">
        <v>8389</v>
      </c>
      <c r="E1" s="13" t="s">
        <v>8405</v>
      </c>
      <c r="G1" t="s">
        <v>8415</v>
      </c>
      <c r="H1" t="s">
        <v>8413</v>
      </c>
      <c r="I1" t="s">
        <v>8414</v>
      </c>
    </row>
    <row r="2" spans="1:9" x14ac:dyDescent="0.2">
      <c r="A2" t="s">
        <v>8219</v>
      </c>
      <c r="B2">
        <v>182</v>
      </c>
      <c r="D2" t="s">
        <v>8221</v>
      </c>
      <c r="E2">
        <v>0</v>
      </c>
      <c r="G2" t="s">
        <v>8406</v>
      </c>
      <c r="H2">
        <f>AVERAGE(B2:B2186)</f>
        <v>194.42517162471395</v>
      </c>
      <c r="I2">
        <f>AVERAGE(E2:E1531)</f>
        <v>17.709803921568628</v>
      </c>
    </row>
    <row r="3" spans="1:9" x14ac:dyDescent="0.2">
      <c r="A3" t="s">
        <v>8219</v>
      </c>
      <c r="B3">
        <v>79</v>
      </c>
      <c r="D3" t="s">
        <v>8221</v>
      </c>
      <c r="E3">
        <v>1</v>
      </c>
      <c r="G3" t="s">
        <v>8407</v>
      </c>
      <c r="H3">
        <f>MEDIAN(B2:B2186)</f>
        <v>62</v>
      </c>
      <c r="I3">
        <f>MEDIAN(E2:E1531)</f>
        <v>4</v>
      </c>
    </row>
    <row r="4" spans="1:9" x14ac:dyDescent="0.2">
      <c r="A4" t="s">
        <v>8219</v>
      </c>
      <c r="B4">
        <v>35</v>
      </c>
      <c r="D4" t="s">
        <v>8221</v>
      </c>
      <c r="E4">
        <v>10</v>
      </c>
      <c r="G4" t="s">
        <v>8408</v>
      </c>
      <c r="H4">
        <f>MIN(B2:B2186)</f>
        <v>1</v>
      </c>
      <c r="I4">
        <v>0</v>
      </c>
    </row>
    <row r="5" spans="1:9" x14ac:dyDescent="0.2">
      <c r="A5" t="s">
        <v>8219</v>
      </c>
      <c r="B5">
        <v>150</v>
      </c>
      <c r="D5" t="s">
        <v>8221</v>
      </c>
      <c r="E5">
        <v>0</v>
      </c>
      <c r="G5" t="s">
        <v>8409</v>
      </c>
      <c r="H5">
        <f>MAX(B2:B2186)</f>
        <v>26457</v>
      </c>
      <c r="I5">
        <f>MAX(E2:E1531)</f>
        <v>1293</v>
      </c>
    </row>
    <row r="6" spans="1:9" x14ac:dyDescent="0.2">
      <c r="A6" t="s">
        <v>8219</v>
      </c>
      <c r="B6">
        <v>284</v>
      </c>
      <c r="D6" t="s">
        <v>8221</v>
      </c>
      <c r="E6">
        <v>7</v>
      </c>
      <c r="G6" t="s">
        <v>8410</v>
      </c>
      <c r="H6">
        <f>_xlfn.VAR.P(B2:B2186)</f>
        <v>712840.9867348104</v>
      </c>
      <c r="I6">
        <f>_xlfn.VAR.P(E2:E1531)</f>
        <v>3773.2216685890044</v>
      </c>
    </row>
    <row r="7" spans="1:9" x14ac:dyDescent="0.2">
      <c r="A7" t="s">
        <v>8219</v>
      </c>
      <c r="B7">
        <v>47</v>
      </c>
      <c r="D7" t="s">
        <v>8221</v>
      </c>
      <c r="E7">
        <v>0</v>
      </c>
      <c r="G7" t="s">
        <v>8411</v>
      </c>
      <c r="H7">
        <f>_xlfn.STDEV.P(B2:B2186)</f>
        <v>844.29910975602149</v>
      </c>
      <c r="I7">
        <f>_xlfn.STDEV.P(E2:E1531)</f>
        <v>61.426555076684906</v>
      </c>
    </row>
    <row r="8" spans="1:9" x14ac:dyDescent="0.2">
      <c r="A8" t="s">
        <v>8219</v>
      </c>
      <c r="B8">
        <v>58</v>
      </c>
      <c r="D8" t="s">
        <v>8221</v>
      </c>
      <c r="E8">
        <v>1</v>
      </c>
    </row>
    <row r="9" spans="1:9" x14ac:dyDescent="0.2">
      <c r="A9" t="s">
        <v>8219</v>
      </c>
      <c r="B9">
        <v>57</v>
      </c>
      <c r="D9" t="s">
        <v>8221</v>
      </c>
      <c r="E9">
        <v>2</v>
      </c>
    </row>
    <row r="10" spans="1:9" x14ac:dyDescent="0.2">
      <c r="A10" t="s">
        <v>8219</v>
      </c>
      <c r="B10">
        <v>12</v>
      </c>
      <c r="D10" t="s">
        <v>8221</v>
      </c>
      <c r="E10">
        <v>3</v>
      </c>
    </row>
    <row r="11" spans="1:9" x14ac:dyDescent="0.2">
      <c r="A11" t="s">
        <v>8219</v>
      </c>
      <c r="B11">
        <v>20</v>
      </c>
      <c r="D11" t="s">
        <v>8221</v>
      </c>
      <c r="E11">
        <v>10</v>
      </c>
    </row>
    <row r="12" spans="1:9" x14ac:dyDescent="0.2">
      <c r="A12" t="s">
        <v>8219</v>
      </c>
      <c r="B12">
        <v>19</v>
      </c>
      <c r="D12" t="s">
        <v>8221</v>
      </c>
      <c r="E12">
        <v>10</v>
      </c>
    </row>
    <row r="13" spans="1:9" x14ac:dyDescent="0.2">
      <c r="A13" t="s">
        <v>8219</v>
      </c>
      <c r="B13">
        <v>75</v>
      </c>
      <c r="D13" t="s">
        <v>8221</v>
      </c>
      <c r="E13">
        <v>1</v>
      </c>
    </row>
    <row r="14" spans="1:9" x14ac:dyDescent="0.2">
      <c r="A14" t="s">
        <v>8219</v>
      </c>
      <c r="B14">
        <v>827</v>
      </c>
      <c r="D14" t="s">
        <v>8221</v>
      </c>
      <c r="E14">
        <v>0</v>
      </c>
    </row>
    <row r="15" spans="1:9" x14ac:dyDescent="0.2">
      <c r="A15" t="s">
        <v>8219</v>
      </c>
      <c r="B15">
        <v>51</v>
      </c>
      <c r="D15" t="s">
        <v>8221</v>
      </c>
      <c r="E15">
        <v>0</v>
      </c>
    </row>
    <row r="16" spans="1:9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sortState xmlns:xlrd2="http://schemas.microsoft.com/office/spreadsheetml/2017/richdata2" ref="A2:A4115">
    <sortCondition ref="A2:A4115"/>
  </sortState>
  <conditionalFormatting sqref="A2187:A4115 N7">
    <cfRule type="containsText" dxfId="11" priority="9" operator="containsText" text="currently live">
      <formula>NOT(ISERROR(SEARCH("currently live",A7)))</formula>
    </cfRule>
    <cfRule type="containsText" dxfId="10" priority="10" operator="containsText" text="canceled">
      <formula>NOT(ISERROR(SEARCH("canceled",A7)))</formula>
    </cfRule>
    <cfRule type="containsText" dxfId="9" priority="11" operator="containsText" text="failed">
      <formula>NOT(ISERROR(SEARCH("failed",A7)))</formula>
    </cfRule>
    <cfRule type="containsText" dxfId="8" priority="12" stopIfTrue="1" operator="containsText" text="successful">
      <formula>NOT(ISERROR(SEARCH("successful",A7)))</formula>
    </cfRule>
  </conditionalFormatting>
  <conditionalFormatting sqref="A2:A2186">
    <cfRule type="containsText" dxfId="7" priority="5" operator="containsText" text="currently live">
      <formula>NOT(ISERROR(SEARCH("currently 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stopIfTrue="1" operator="containsText" text="successful">
      <formula>NOT(ISERROR(SEARCH("successful",A2)))</formula>
    </cfRule>
  </conditionalFormatting>
  <conditionalFormatting sqref="D2:D1531">
    <cfRule type="containsText" dxfId="3" priority="1" operator="containsText" text="currently live">
      <formula>NOT(ISERROR(SEARCH("currently 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stopIfTrue="1" operator="containsText" text="successful">
      <formula>NOT(ISERROR(SEARCH("successful",D2)))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KickStarter Data</vt:lpstr>
      <vt:lpstr>Category &amp; State</vt:lpstr>
      <vt:lpstr>Sub-Category &amp; State</vt:lpstr>
      <vt:lpstr>Yearly Report</vt:lpstr>
      <vt:lpstr>Goal Success Rate</vt:lpstr>
      <vt:lpstr>Successes Vs. Failures</vt:lpstr>
      <vt:lpstr>Goal</vt:lpstr>
      <vt:lpstr>Percent_Funded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Cody  Gunter</cp:lastModifiedBy>
  <dcterms:created xsi:type="dcterms:W3CDTF">2017-04-20T15:17:24Z</dcterms:created>
  <dcterms:modified xsi:type="dcterms:W3CDTF">2021-12-20T01:03:01Z</dcterms:modified>
</cp:coreProperties>
</file>