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80" windowWidth="19035" windowHeight="11700"/>
  </bookViews>
  <sheets>
    <sheet name="Primary Multi County Races" sheetId="1" r:id="rId1"/>
    <sheet name="Utah Leg Single" sheetId="2" r:id="rId2"/>
  </sheets>
  <calcPr calcId="145621"/>
</workbook>
</file>

<file path=xl/calcChain.xml><?xml version="1.0" encoding="utf-8"?>
<calcChain xmlns="http://schemas.openxmlformats.org/spreadsheetml/2006/main">
  <c r="D30" i="1" l="1"/>
  <c r="D30" i="2" s="1"/>
  <c r="D18" i="1"/>
  <c r="D18" i="2" s="1"/>
  <c r="D17" i="1"/>
  <c r="D17" i="2" s="1"/>
  <c r="D5" i="1"/>
  <c r="D5" i="2" s="1"/>
  <c r="D23" i="1"/>
  <c r="D11" i="1"/>
  <c r="D11" i="2" s="1"/>
  <c r="D8" i="1"/>
  <c r="D8" i="2" s="1"/>
  <c r="AA34" i="1"/>
  <c r="Z35" i="1" s="1"/>
  <c r="Z34" i="1"/>
  <c r="Y34" i="1"/>
  <c r="X34" i="1"/>
  <c r="W34" i="1"/>
  <c r="V34" i="1"/>
  <c r="U34" i="1"/>
  <c r="T34" i="1"/>
  <c r="T35" i="1" s="1"/>
  <c r="T36" i="1" s="1"/>
  <c r="S34" i="1"/>
  <c r="R35" i="1" s="1"/>
  <c r="S36" i="1" s="1"/>
  <c r="R34" i="1"/>
  <c r="Q34" i="1"/>
  <c r="P34" i="1"/>
  <c r="O34" i="1"/>
  <c r="N34" i="1"/>
  <c r="M34" i="1"/>
  <c r="L34" i="1"/>
  <c r="L35" i="1" s="1"/>
  <c r="L36" i="1" s="1"/>
  <c r="K34" i="1"/>
  <c r="J35" i="1" s="1"/>
  <c r="J34" i="1"/>
  <c r="I34" i="1"/>
  <c r="H34" i="1"/>
  <c r="G34" i="1"/>
  <c r="F34" i="1"/>
  <c r="E34" i="1"/>
  <c r="C34" i="1"/>
  <c r="B34" i="1"/>
  <c r="D33" i="1"/>
  <c r="D33" i="2" s="1"/>
  <c r="D32" i="1"/>
  <c r="D32" i="2" s="1"/>
  <c r="C33" i="2"/>
  <c r="B33" i="2"/>
  <c r="C32" i="2"/>
  <c r="B32" i="2"/>
  <c r="D31" i="1"/>
  <c r="D31" i="2"/>
  <c r="C31" i="2"/>
  <c r="B31" i="2"/>
  <c r="C30" i="2"/>
  <c r="B30" i="2"/>
  <c r="D29" i="1"/>
  <c r="D29" i="2" s="1"/>
  <c r="C29" i="2"/>
  <c r="B29" i="2"/>
  <c r="D28" i="1"/>
  <c r="D28" i="2" s="1"/>
  <c r="C28" i="2"/>
  <c r="B28" i="2"/>
  <c r="D27" i="1"/>
  <c r="D27" i="2" s="1"/>
  <c r="C27" i="2"/>
  <c r="B27" i="2"/>
  <c r="D26" i="1"/>
  <c r="D26" i="2" s="1"/>
  <c r="C26" i="2"/>
  <c r="B26" i="2"/>
  <c r="D25" i="1"/>
  <c r="D25" i="2" s="1"/>
  <c r="C25" i="2"/>
  <c r="B25" i="2"/>
  <c r="D24" i="1"/>
  <c r="D24" i="2" s="1"/>
  <c r="C24" i="2"/>
  <c r="B24" i="2"/>
  <c r="D23" i="2"/>
  <c r="C23" i="2"/>
  <c r="B23" i="2"/>
  <c r="D22" i="1"/>
  <c r="D22" i="2" s="1"/>
  <c r="C22" i="2"/>
  <c r="B22" i="2"/>
  <c r="D21" i="1"/>
  <c r="D21" i="2" s="1"/>
  <c r="C21" i="2"/>
  <c r="B21" i="2"/>
  <c r="D20" i="1"/>
  <c r="D20" i="2" s="1"/>
  <c r="C20" i="2"/>
  <c r="B20" i="2"/>
  <c r="D19" i="1"/>
  <c r="D19" i="2" s="1"/>
  <c r="C19" i="2"/>
  <c r="B19" i="2"/>
  <c r="C18" i="2"/>
  <c r="B18" i="2"/>
  <c r="C17" i="2"/>
  <c r="B17" i="2"/>
  <c r="D16" i="1"/>
  <c r="D16" i="2" s="1"/>
  <c r="C16" i="2"/>
  <c r="B16" i="2"/>
  <c r="D15" i="1"/>
  <c r="D15" i="2" s="1"/>
  <c r="C15" i="2"/>
  <c r="B15" i="2"/>
  <c r="D14" i="1"/>
  <c r="D14" i="2" s="1"/>
  <c r="C14" i="2"/>
  <c r="B14" i="2"/>
  <c r="D13" i="1"/>
  <c r="D13" i="2" s="1"/>
  <c r="C13" i="2"/>
  <c r="B13" i="2"/>
  <c r="D12" i="1"/>
  <c r="D12" i="2" s="1"/>
  <c r="C12" i="2"/>
  <c r="B12" i="2"/>
  <c r="C11" i="2"/>
  <c r="B11" i="2"/>
  <c r="C8" i="2"/>
  <c r="B8" i="2"/>
  <c r="C5" i="2"/>
  <c r="B5" i="2"/>
  <c r="C6" i="2"/>
  <c r="B6" i="2"/>
  <c r="C7" i="2"/>
  <c r="B7" i="2"/>
  <c r="C9" i="2"/>
  <c r="B9" i="2"/>
  <c r="D10" i="2"/>
  <c r="C10" i="2"/>
  <c r="B10" i="2"/>
  <c r="D10" i="1"/>
  <c r="D9" i="1"/>
  <c r="D9" i="2" s="1"/>
  <c r="D7" i="1"/>
  <c r="D7" i="2" s="1"/>
  <c r="D6" i="1"/>
  <c r="D6" i="2" s="1"/>
  <c r="U36" i="1" l="1"/>
  <c r="P35" i="1"/>
  <c r="Q36" i="1" s="1"/>
  <c r="X35" i="1"/>
  <c r="J36" i="1"/>
  <c r="R36" i="1"/>
  <c r="Z36" i="1"/>
  <c r="M36" i="1"/>
  <c r="V36" i="1"/>
  <c r="W36" i="1"/>
  <c r="Y36" i="1"/>
  <c r="X36" i="1"/>
  <c r="E35" i="1"/>
  <c r="K36" i="1"/>
  <c r="V35" i="1"/>
  <c r="AA36" i="1"/>
  <c r="N35" i="1"/>
  <c r="N36" i="1" s="1"/>
  <c r="C34" i="2"/>
  <c r="B34" i="2"/>
  <c r="D34" i="1"/>
  <c r="P36" i="1" l="1"/>
  <c r="I36" i="1"/>
  <c r="H36" i="1"/>
  <c r="F36" i="1"/>
  <c r="E36" i="1"/>
  <c r="O36" i="1"/>
  <c r="G36" i="1"/>
  <c r="D34" i="2"/>
</calcChain>
</file>

<file path=xl/sharedStrings.xml><?xml version="1.0" encoding="utf-8"?>
<sst xmlns="http://schemas.openxmlformats.org/spreadsheetml/2006/main" count="146" uniqueCount="111">
  <si>
    <t>COUNTY</t>
  </si>
  <si>
    <t>Beaver</t>
  </si>
  <si>
    <t>Box Elder</t>
  </si>
  <si>
    <t>Cache</t>
  </si>
  <si>
    <t>Carbon</t>
  </si>
  <si>
    <t>Daggett</t>
  </si>
  <si>
    <t>Davis</t>
  </si>
  <si>
    <t>Duchesne</t>
  </si>
  <si>
    <t>Emery</t>
  </si>
  <si>
    <t>Garfield</t>
  </si>
  <si>
    <t>Grand</t>
  </si>
  <si>
    <t>Iron</t>
  </si>
  <si>
    <t>Juab</t>
  </si>
  <si>
    <t>Kane</t>
  </si>
  <si>
    <t>Millard</t>
  </si>
  <si>
    <t>Morgan</t>
  </si>
  <si>
    <t>Piute</t>
  </si>
  <si>
    <t>Rich</t>
  </si>
  <si>
    <t>Salt Lake</t>
  </si>
  <si>
    <t>San Juan</t>
  </si>
  <si>
    <t>Sanpete</t>
  </si>
  <si>
    <t>Sevier</t>
  </si>
  <si>
    <t>Summit</t>
  </si>
  <si>
    <t>Tooele</t>
  </si>
  <si>
    <t>Uintah</t>
  </si>
  <si>
    <t>Utah</t>
  </si>
  <si>
    <t>Wasatch</t>
  </si>
  <si>
    <t>Washington</t>
  </si>
  <si>
    <t>Wayne</t>
  </si>
  <si>
    <t>Weber</t>
  </si>
  <si>
    <t>TOTAL</t>
  </si>
  <si>
    <t>PERCENTAGE</t>
  </si>
  <si>
    <t>Registered Voters</t>
  </si>
  <si>
    <t>Total Ballots cast</t>
  </si>
  <si>
    <t>% of votes</t>
  </si>
  <si>
    <t>OFFICIAL RESULTS</t>
  </si>
  <si>
    <t>United States Senate    Republican</t>
  </si>
  <si>
    <t>Dan Liljenquist</t>
  </si>
  <si>
    <t>Orrin G. Hatch</t>
  </si>
  <si>
    <t>Congressional District 1 Democratic</t>
  </si>
  <si>
    <t>Ryan Combe</t>
  </si>
  <si>
    <t>Donna McAleer</t>
  </si>
  <si>
    <t>Republican for President</t>
  </si>
  <si>
    <t>Rick Santorum</t>
  </si>
  <si>
    <t>Mitt Romney</t>
  </si>
  <si>
    <t>Fred Karger</t>
  </si>
  <si>
    <t>Ron Paul</t>
  </si>
  <si>
    <t>Newt Gingrich</t>
  </si>
  <si>
    <t>Brandon W. Nay</t>
  </si>
  <si>
    <t>Attorney General</t>
  </si>
  <si>
    <t>John Swallow</t>
  </si>
  <si>
    <t>Sean Reyes</t>
  </si>
  <si>
    <t>State Auditor</t>
  </si>
  <si>
    <t>John Dougall</t>
  </si>
  <si>
    <t>Auston G. Johnson</t>
  </si>
  <si>
    <t>State Senate 24 Republican</t>
  </si>
  <si>
    <t>Patrick Painter</t>
  </si>
  <si>
    <t>Ralph Okerlund</t>
  </si>
  <si>
    <t>State Senate 28 Republican</t>
  </si>
  <si>
    <t>Evan J. Vickers</t>
  </si>
  <si>
    <t>Casey O. Anderson</t>
  </si>
  <si>
    <t>State House 29 Republican</t>
  </si>
  <si>
    <t>State House 68 Republican</t>
  </si>
  <si>
    <t>Lee B. Perry</t>
  </si>
  <si>
    <t>Brad J. Galvez</t>
  </si>
  <si>
    <t>Merrill Nelson</t>
  </si>
  <si>
    <t>Bill Wright</t>
  </si>
  <si>
    <t>State Senate 8 Democratic</t>
  </si>
  <si>
    <t>Josie Valdez</t>
  </si>
  <si>
    <t>Ty McCartney</t>
  </si>
  <si>
    <t>State House 4 Republican</t>
  </si>
  <si>
    <t>Edward Redd</t>
  </si>
  <si>
    <t>David G. Butterfield</t>
  </si>
  <si>
    <t>State House 6 Republican</t>
  </si>
  <si>
    <t>Jake Anderegg</t>
  </si>
  <si>
    <t>Seth Moore</t>
  </si>
  <si>
    <t>State House 16 Republican</t>
  </si>
  <si>
    <t>Chris Crowder</t>
  </si>
  <si>
    <t>Steve Handy</t>
  </si>
  <si>
    <t>State House 18 Democratic</t>
  </si>
  <si>
    <t>Doug Macdonald</t>
  </si>
  <si>
    <t>Richard Bagley</t>
  </si>
  <si>
    <t>State House 21 Republican</t>
  </si>
  <si>
    <t>Douglas V. Sagers</t>
  </si>
  <si>
    <t>Alison H. McCoy</t>
  </si>
  <si>
    <t>State House 27 Republican</t>
  </si>
  <si>
    <t>Mike Kennedy</t>
  </si>
  <si>
    <t>Sarah Nitta</t>
  </si>
  <si>
    <t>State House 33 Democratic</t>
  </si>
  <si>
    <t>Liz Muniz</t>
  </si>
  <si>
    <t>Neal B. Hendrickson</t>
  </si>
  <si>
    <t>State House 48 Republican</t>
  </si>
  <si>
    <t>Kevin J. Stratton</t>
  </si>
  <si>
    <t>Taz Murray</t>
  </si>
  <si>
    <t>State House 56 Republican</t>
  </si>
  <si>
    <t>Kay J. Christofferson</t>
  </si>
  <si>
    <t>Christy Kane</t>
  </si>
  <si>
    <t>State House 57 Republican</t>
  </si>
  <si>
    <t>John Glen Stevens</t>
  </si>
  <si>
    <t>Briane M. Greene</t>
  </si>
  <si>
    <t>State House 60 Republican</t>
  </si>
  <si>
    <t>Dana Layton</t>
  </si>
  <si>
    <t>Bradley Daw</t>
  </si>
  <si>
    <t>State House 72 Republican</t>
  </si>
  <si>
    <t>Matthew Carling</t>
  </si>
  <si>
    <t>John R. Westwood</t>
  </si>
  <si>
    <t>2012 PRIMARY SINGLE COUNTY RACES</t>
  </si>
  <si>
    <t>OFFICE SUM</t>
  </si>
  <si>
    <t>Kirk D. Pearson</t>
  </si>
  <si>
    <t>2012 PRIMARY MULTI-COUNTY RACES</t>
  </si>
  <si>
    <t>Governor     Constitution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</si>
</sst>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</font>
    <font>
      <b/>
      <sz val="12"/>
      <name val="Arial"/>
    </font>
    <font>
      <b/>
      <sz val="26"/>
      <name val="Arial"/>
    </font>
    <font>
      <b/>
      <sz val="24"/>
      <name val="Arial"/>
    </font>
    <font>
      <sz val="24"/>
      <name val="Arial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center" wrapText="1"/>
    </xf>
    <xf numFmtId="0" fontId="3" fillId="0" borderId="2" xfId="0" applyFont="1" applyBorder="1"/>
    <xf numFmtId="0" fontId="4" fillId="0" borderId="0" xfId="0" applyFont="1"/>
    <xf numFmtId="0" fontId="5" fillId="0" borderId="2" xfId="0" applyFont="1" applyBorder="1"/>
    <xf numFmtId="0" fontId="2" fillId="0" borderId="3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2" fillId="0" borderId="0" xfId="0" applyFont="1"/>
    <xf numFmtId="3" fontId="4" fillId="2" borderId="2" xfId="0" applyNumberFormat="1" applyFont="1" applyFill="1" applyBorder="1"/>
    <xf numFmtId="3" fontId="4" fillId="2" borderId="4" xfId="0" applyNumberFormat="1" applyFont="1" applyFill="1" applyBorder="1" applyAlignment="1">
      <alignment horizontal="right"/>
    </xf>
    <xf numFmtId="0" fontId="4" fillId="2" borderId="0" xfId="0" applyFont="1" applyFill="1" applyBorder="1"/>
    <xf numFmtId="10" fontId="4" fillId="2" borderId="5" xfId="0" applyNumberFormat="1" applyFont="1" applyFill="1" applyBorder="1"/>
    <xf numFmtId="0" fontId="5" fillId="2" borderId="2" xfId="0" applyFont="1" applyFill="1" applyBorder="1"/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/>
    <xf numFmtId="0" fontId="4" fillId="2" borderId="2" xfId="0" applyFont="1" applyFill="1" applyBorder="1"/>
    <xf numFmtId="3" fontId="4" fillId="2" borderId="6" xfId="0" applyNumberFormat="1" applyFont="1" applyFill="1" applyBorder="1"/>
    <xf numFmtId="0" fontId="4" fillId="2" borderId="7" xfId="0" applyFont="1" applyFill="1" applyBorder="1"/>
    <xf numFmtId="10" fontId="4" fillId="2" borderId="2" xfId="0" applyNumberFormat="1" applyFont="1" applyFill="1" applyBorder="1"/>
    <xf numFmtId="3" fontId="4" fillId="2" borderId="4" xfId="0" applyNumberFormat="1" applyFont="1" applyFill="1" applyBorder="1"/>
    <xf numFmtId="3" fontId="4" fillId="2" borderId="0" xfId="0" applyNumberFormat="1" applyFont="1" applyFill="1" applyBorder="1"/>
    <xf numFmtId="3" fontId="4" fillId="2" borderId="7" xfId="0" applyNumberFormat="1" applyFont="1" applyFill="1" applyBorder="1"/>
    <xf numFmtId="3" fontId="4" fillId="2" borderId="8" xfId="0" applyNumberFormat="1" applyFont="1" applyFill="1" applyBorder="1"/>
    <xf numFmtId="3" fontId="4" fillId="2" borderId="9" xfId="0" applyNumberFormat="1" applyFont="1" applyFill="1" applyBorder="1"/>
    <xf numFmtId="10" fontId="4" fillId="2" borderId="10" xfId="0" applyNumberFormat="1" applyFont="1" applyFill="1" applyBorder="1"/>
    <xf numFmtId="3" fontId="3" fillId="2" borderId="9" xfId="0" applyNumberFormat="1" applyFont="1" applyFill="1" applyBorder="1"/>
    <xf numFmtId="3" fontId="3" fillId="2" borderId="8" xfId="0" applyNumberFormat="1" applyFont="1" applyFill="1" applyBorder="1"/>
    <xf numFmtId="10" fontId="3" fillId="2" borderId="10" xfId="0" applyNumberFormat="1" applyFont="1" applyFill="1" applyBorder="1"/>
    <xf numFmtId="3" fontId="3" fillId="2" borderId="10" xfId="0" applyNumberFormat="1" applyFont="1" applyFill="1" applyBorder="1"/>
    <xf numFmtId="10" fontId="4" fillId="0" borderId="2" xfId="0" applyNumberFormat="1" applyFont="1" applyBorder="1"/>
    <xf numFmtId="3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Fill="1" applyBorder="1"/>
    <xf numFmtId="3" fontId="4" fillId="0" borderId="4" xfId="0" applyNumberFormat="1" applyFont="1" applyFill="1" applyBorder="1"/>
    <xf numFmtId="3" fontId="4" fillId="3" borderId="2" xfId="0" applyNumberFormat="1" applyFont="1" applyFill="1" applyBorder="1"/>
    <xf numFmtId="3" fontId="3" fillId="3" borderId="10" xfId="0" applyNumberFormat="1" applyFont="1" applyFill="1" applyBorder="1"/>
    <xf numFmtId="10" fontId="4" fillId="3" borderId="2" xfId="0" applyNumberFormat="1" applyFont="1" applyFill="1" applyBorder="1"/>
    <xf numFmtId="3" fontId="4" fillId="4" borderId="2" xfId="0" applyNumberFormat="1" applyFont="1" applyFill="1" applyBorder="1"/>
    <xf numFmtId="3" fontId="3" fillId="4" borderId="10" xfId="0" applyNumberFormat="1" applyFont="1" applyFill="1" applyBorder="1"/>
    <xf numFmtId="3" fontId="3" fillId="4" borderId="9" xfId="0" applyNumberFormat="1" applyFont="1" applyFill="1" applyBorder="1"/>
    <xf numFmtId="3" fontId="3" fillId="3" borderId="9" xfId="0" applyNumberFormat="1" applyFont="1" applyFill="1" applyBorder="1"/>
    <xf numFmtId="0" fontId="9" fillId="3" borderId="1" xfId="0" applyFont="1" applyFill="1" applyBorder="1" applyAlignment="1">
      <alignment horizontal="center" wrapText="1"/>
    </xf>
    <xf numFmtId="10" fontId="4" fillId="3" borderId="2" xfId="1" applyNumberFormat="1" applyFont="1" applyFill="1" applyBorder="1"/>
    <xf numFmtId="0" fontId="10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3" fontId="3" fillId="0" borderId="10" xfId="0" applyNumberFormat="1" applyFont="1" applyFill="1" applyBorder="1"/>
    <xf numFmtId="10" fontId="4" fillId="0" borderId="2" xfId="0" applyNumberFormat="1" applyFont="1" applyFill="1" applyBorder="1"/>
    <xf numFmtId="10" fontId="0" fillId="0" borderId="0" xfId="0" applyNumberFormat="1"/>
    <xf numFmtId="9" fontId="4" fillId="4" borderId="2" xfId="0" applyNumberFormat="1" applyFont="1" applyFill="1" applyBorder="1"/>
    <xf numFmtId="3" fontId="3" fillId="4" borderId="8" xfId="0" applyNumberFormat="1" applyFont="1" applyFill="1" applyBorder="1"/>
    <xf numFmtId="10" fontId="3" fillId="4" borderId="10" xfId="0" applyNumberFormat="1" applyFont="1" applyFill="1" applyBorder="1"/>
    <xf numFmtId="0" fontId="2" fillId="3" borderId="3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3" fontId="3" fillId="4" borderId="3" xfId="0" applyNumberFormat="1" applyFont="1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3" fontId="3" fillId="4" borderId="3" xfId="0" applyNumberFormat="1" applyFont="1" applyFill="1" applyBorder="1" applyAlignment="1"/>
    <xf numFmtId="0" fontId="0" fillId="4" borderId="6" xfId="0" applyFill="1" applyBorder="1" applyAlignment="1"/>
    <xf numFmtId="0" fontId="6" fillId="0" borderId="0" xfId="0" applyFont="1" applyAlignment="1">
      <alignment horizontal="center"/>
    </xf>
    <xf numFmtId="0" fontId="0" fillId="0" borderId="0" xfId="0" applyAlignment="1"/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42"/>
  <sheetViews>
    <sheetView tabSelected="1" zoomScale="75" workbookViewId="0">
      <selection activeCell="N40" sqref="N40"/>
    </sheetView>
  </sheetViews>
  <sheetFormatPr defaultRowHeight="12.75" x14ac:dyDescent="0.2"/>
  <cols>
    <col min="1" max="1" width="15.42578125" customWidth="1"/>
    <col min="2" max="2" width="16.42578125" customWidth="1"/>
    <col min="3" max="3" width="14.28515625" customWidth="1"/>
    <col min="4" max="4" width="13.85546875" customWidth="1"/>
    <col min="5" max="5" width="14.140625" customWidth="1"/>
    <col min="6" max="6" width="11.140625" customWidth="1"/>
    <col min="7" max="7" width="12.140625" customWidth="1"/>
    <col min="8" max="8" width="12.42578125" customWidth="1"/>
    <col min="9" max="9" width="13.28515625" customWidth="1"/>
    <col min="10" max="10" width="12" customWidth="1"/>
    <col min="11" max="11" width="11.5703125" customWidth="1"/>
    <col min="12" max="12" width="11.28515625" customWidth="1"/>
    <col min="13" max="13" width="12" customWidth="1"/>
    <col min="14" max="27" width="12.140625" customWidth="1"/>
  </cols>
  <sheetData>
    <row r="1" spans="1:27" ht="33.75" x14ac:dyDescent="0.5">
      <c r="A1" s="60" t="s">
        <v>35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O1" s="60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spans="1:27" ht="33.75" x14ac:dyDescent="0.5">
      <c r="A2" s="60" t="s">
        <v>109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O2" s="60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</row>
    <row r="3" spans="1:27" ht="54" customHeight="1" x14ac:dyDescent="0.2">
      <c r="A3" s="3"/>
      <c r="D3" s="5"/>
      <c r="E3" s="53" t="s">
        <v>42</v>
      </c>
      <c r="F3" s="64"/>
      <c r="G3" s="65"/>
      <c r="H3" s="65"/>
      <c r="I3" s="66"/>
      <c r="J3" s="62" t="s">
        <v>36</v>
      </c>
      <c r="K3" s="63"/>
      <c r="L3" s="62" t="s">
        <v>39</v>
      </c>
      <c r="M3" s="63"/>
      <c r="N3" s="53" t="s">
        <v>110</v>
      </c>
      <c r="O3" s="54"/>
      <c r="P3" s="53" t="s">
        <v>49</v>
      </c>
      <c r="Q3" s="54"/>
      <c r="R3" s="53" t="s">
        <v>52</v>
      </c>
      <c r="S3" s="54"/>
      <c r="T3" s="53" t="s">
        <v>55</v>
      </c>
      <c r="U3" s="54"/>
      <c r="V3" s="53" t="s">
        <v>58</v>
      </c>
      <c r="W3" s="54"/>
      <c r="X3" s="53" t="s">
        <v>61</v>
      </c>
      <c r="Y3" s="54"/>
      <c r="Z3" s="53" t="s">
        <v>62</v>
      </c>
      <c r="AA3" s="54"/>
    </row>
    <row r="4" spans="1:27" ht="31.5" x14ac:dyDescent="0.25">
      <c r="A4" s="4" t="s">
        <v>0</v>
      </c>
      <c r="B4" s="6" t="s">
        <v>32</v>
      </c>
      <c r="C4" s="32" t="s">
        <v>33</v>
      </c>
      <c r="D4" s="2" t="s">
        <v>34</v>
      </c>
      <c r="E4" s="42" t="s">
        <v>43</v>
      </c>
      <c r="F4" s="42" t="s">
        <v>44</v>
      </c>
      <c r="G4" s="42" t="s">
        <v>45</v>
      </c>
      <c r="H4" s="42" t="s">
        <v>46</v>
      </c>
      <c r="I4" s="42" t="s">
        <v>47</v>
      </c>
      <c r="J4" s="1" t="s">
        <v>37</v>
      </c>
      <c r="K4" s="1" t="s">
        <v>38</v>
      </c>
      <c r="L4" s="1" t="s">
        <v>40</v>
      </c>
      <c r="M4" s="1" t="s">
        <v>41</v>
      </c>
      <c r="N4" s="42" t="s">
        <v>108</v>
      </c>
      <c r="O4" s="44" t="s">
        <v>48</v>
      </c>
      <c r="P4" s="44" t="s">
        <v>50</v>
      </c>
      <c r="Q4" s="42" t="s">
        <v>51</v>
      </c>
      <c r="R4" s="44" t="s">
        <v>53</v>
      </c>
      <c r="S4" s="42" t="s">
        <v>54</v>
      </c>
      <c r="T4" s="44" t="s">
        <v>56</v>
      </c>
      <c r="U4" s="42" t="s">
        <v>57</v>
      </c>
      <c r="V4" s="44" t="s">
        <v>59</v>
      </c>
      <c r="W4" s="42" t="s">
        <v>60</v>
      </c>
      <c r="X4" s="44" t="s">
        <v>63</v>
      </c>
      <c r="Y4" s="42" t="s">
        <v>64</v>
      </c>
      <c r="Z4" s="44" t="s">
        <v>65</v>
      </c>
      <c r="AA4" s="42" t="s">
        <v>66</v>
      </c>
    </row>
    <row r="5" spans="1:27" ht="15" x14ac:dyDescent="0.2">
      <c r="A5" s="16" t="s">
        <v>1</v>
      </c>
      <c r="B5" s="17">
        <v>3902</v>
      </c>
      <c r="C5" s="18">
        <v>891</v>
      </c>
      <c r="D5" s="19">
        <f t="shared" ref="D5:D34" si="0">C5/B5</f>
        <v>0.22834443874935931</v>
      </c>
      <c r="E5" s="35">
        <v>11</v>
      </c>
      <c r="F5" s="35">
        <v>824</v>
      </c>
      <c r="G5" s="35">
        <v>1</v>
      </c>
      <c r="H5" s="35">
        <v>46</v>
      </c>
      <c r="I5" s="35">
        <v>2</v>
      </c>
      <c r="J5" s="8">
        <v>246</v>
      </c>
      <c r="K5" s="8">
        <v>632</v>
      </c>
      <c r="L5" s="38"/>
      <c r="M5" s="38"/>
      <c r="N5" s="35">
        <v>1</v>
      </c>
      <c r="O5" s="35">
        <v>0</v>
      </c>
      <c r="P5" s="35">
        <v>668</v>
      </c>
      <c r="Q5" s="35">
        <v>162</v>
      </c>
      <c r="R5" s="35">
        <v>384</v>
      </c>
      <c r="S5" s="35">
        <v>378</v>
      </c>
      <c r="T5" s="35">
        <v>7</v>
      </c>
      <c r="U5" s="35">
        <v>23</v>
      </c>
      <c r="V5" s="35">
        <v>634</v>
      </c>
      <c r="W5" s="35">
        <v>203</v>
      </c>
      <c r="X5" s="38"/>
      <c r="Y5" s="38"/>
      <c r="Z5" s="35">
        <v>19</v>
      </c>
      <c r="AA5" s="35">
        <v>69</v>
      </c>
    </row>
    <row r="6" spans="1:27" ht="15" x14ac:dyDescent="0.2">
      <c r="A6" s="16" t="s">
        <v>2</v>
      </c>
      <c r="B6" s="20">
        <v>24842</v>
      </c>
      <c r="C6" s="21">
        <v>6197</v>
      </c>
      <c r="D6" s="19">
        <f t="shared" si="0"/>
        <v>0.24945656549392159</v>
      </c>
      <c r="E6" s="35">
        <v>89</v>
      </c>
      <c r="F6" s="35">
        <v>5645</v>
      </c>
      <c r="G6" s="35">
        <v>12</v>
      </c>
      <c r="H6" s="35">
        <v>185</v>
      </c>
      <c r="I6" s="35">
        <v>27</v>
      </c>
      <c r="J6" s="33">
        <v>1717</v>
      </c>
      <c r="K6" s="33">
        <v>4222</v>
      </c>
      <c r="L6" s="35">
        <v>64</v>
      </c>
      <c r="M6" s="35">
        <v>93</v>
      </c>
      <c r="N6" s="35">
        <v>26</v>
      </c>
      <c r="O6" s="35">
        <v>15</v>
      </c>
      <c r="P6" s="35">
        <v>4036</v>
      </c>
      <c r="Q6" s="35">
        <v>1673</v>
      </c>
      <c r="R6" s="35">
        <v>2717</v>
      </c>
      <c r="S6" s="35">
        <v>2637</v>
      </c>
      <c r="T6" s="38"/>
      <c r="U6" s="38"/>
      <c r="V6" s="38"/>
      <c r="W6" s="38"/>
      <c r="X6" s="35">
        <v>1587</v>
      </c>
      <c r="Y6" s="35">
        <v>294</v>
      </c>
      <c r="Z6" s="38"/>
      <c r="AA6" s="38"/>
    </row>
    <row r="7" spans="1:27" ht="15" x14ac:dyDescent="0.2">
      <c r="A7" s="16" t="s">
        <v>3</v>
      </c>
      <c r="B7" s="17">
        <v>66930</v>
      </c>
      <c r="C7" s="22">
        <v>10544</v>
      </c>
      <c r="D7" s="19">
        <f t="shared" si="0"/>
        <v>0.15753772598236965</v>
      </c>
      <c r="E7" s="35">
        <v>107</v>
      </c>
      <c r="F7" s="35">
        <v>9330</v>
      </c>
      <c r="G7" s="35">
        <v>22</v>
      </c>
      <c r="H7" s="35">
        <v>479</v>
      </c>
      <c r="I7" s="35">
        <v>34</v>
      </c>
      <c r="J7" s="33">
        <v>2776</v>
      </c>
      <c r="K7" s="33">
        <v>7085</v>
      </c>
      <c r="L7" s="35">
        <v>146</v>
      </c>
      <c r="M7" s="35">
        <v>313</v>
      </c>
      <c r="N7" s="35">
        <v>55</v>
      </c>
      <c r="O7" s="35">
        <v>13</v>
      </c>
      <c r="P7" s="35">
        <v>6565</v>
      </c>
      <c r="Q7" s="35">
        <v>2792</v>
      </c>
      <c r="R7" s="35">
        <v>4436</v>
      </c>
      <c r="S7" s="35">
        <v>4304</v>
      </c>
      <c r="T7" s="38"/>
      <c r="U7" s="38"/>
      <c r="V7" s="38"/>
      <c r="W7" s="38"/>
      <c r="X7" s="38"/>
      <c r="Y7" s="38"/>
      <c r="Z7" s="38"/>
      <c r="AA7" s="38"/>
    </row>
    <row r="8" spans="1:27" ht="15" x14ac:dyDescent="0.2">
      <c r="A8" s="16" t="s">
        <v>4</v>
      </c>
      <c r="B8" s="34">
        <v>13681</v>
      </c>
      <c r="C8" s="21">
        <v>1961</v>
      </c>
      <c r="D8" s="19">
        <f t="shared" si="0"/>
        <v>0.14333747533075067</v>
      </c>
      <c r="E8" s="35">
        <v>20</v>
      </c>
      <c r="F8" s="35">
        <v>728</v>
      </c>
      <c r="G8" s="35">
        <v>2</v>
      </c>
      <c r="H8" s="35">
        <v>53</v>
      </c>
      <c r="I8" s="35">
        <v>12</v>
      </c>
      <c r="J8" s="33">
        <v>274</v>
      </c>
      <c r="K8" s="33">
        <v>532</v>
      </c>
      <c r="L8" s="38"/>
      <c r="M8" s="38"/>
      <c r="N8" s="35">
        <v>7</v>
      </c>
      <c r="O8" s="35">
        <v>7</v>
      </c>
      <c r="P8" s="35">
        <v>525</v>
      </c>
      <c r="Q8" s="35">
        <v>253</v>
      </c>
      <c r="R8" s="35">
        <v>390</v>
      </c>
      <c r="S8" s="35">
        <v>332</v>
      </c>
      <c r="T8" s="38"/>
      <c r="U8" s="38"/>
      <c r="V8" s="38"/>
      <c r="W8" s="38"/>
      <c r="X8" s="38"/>
      <c r="Y8" s="38"/>
      <c r="Z8" s="38"/>
      <c r="AA8" s="38"/>
    </row>
    <row r="9" spans="1:27" ht="15" x14ac:dyDescent="0.2">
      <c r="A9" s="16" t="s">
        <v>5</v>
      </c>
      <c r="B9" s="17">
        <v>666</v>
      </c>
      <c r="C9" s="22">
        <v>174</v>
      </c>
      <c r="D9" s="19">
        <f t="shared" si="0"/>
        <v>0.26126126126126126</v>
      </c>
      <c r="E9" s="35">
        <v>5</v>
      </c>
      <c r="F9" s="35">
        <v>140</v>
      </c>
      <c r="G9" s="35">
        <v>0</v>
      </c>
      <c r="H9" s="35">
        <v>6</v>
      </c>
      <c r="I9" s="35">
        <v>0</v>
      </c>
      <c r="J9" s="33">
        <v>40</v>
      </c>
      <c r="K9" s="33">
        <v>109</v>
      </c>
      <c r="L9" s="35">
        <v>8</v>
      </c>
      <c r="M9" s="35">
        <v>11</v>
      </c>
      <c r="N9" s="35">
        <v>3</v>
      </c>
      <c r="O9" s="35">
        <v>1</v>
      </c>
      <c r="P9" s="35">
        <v>92</v>
      </c>
      <c r="Q9" s="35">
        <v>48</v>
      </c>
      <c r="R9" s="35">
        <v>62</v>
      </c>
      <c r="S9" s="35">
        <v>72</v>
      </c>
      <c r="T9" s="38"/>
      <c r="U9" s="38"/>
      <c r="V9" s="38"/>
      <c r="W9" s="38"/>
      <c r="X9" s="38"/>
      <c r="Y9" s="38"/>
      <c r="Z9" s="38"/>
      <c r="AA9" s="38"/>
    </row>
    <row r="10" spans="1:27" ht="15" x14ac:dyDescent="0.2">
      <c r="A10" s="16" t="s">
        <v>6</v>
      </c>
      <c r="B10" s="17">
        <v>145974</v>
      </c>
      <c r="C10" s="22">
        <v>32485</v>
      </c>
      <c r="D10" s="19">
        <f t="shared" si="0"/>
        <v>0.22253963034512997</v>
      </c>
      <c r="E10" s="35">
        <v>367</v>
      </c>
      <c r="F10" s="35">
        <v>29099</v>
      </c>
      <c r="G10" s="35">
        <v>56</v>
      </c>
      <c r="H10" s="35">
        <v>1012</v>
      </c>
      <c r="I10" s="35">
        <v>118</v>
      </c>
      <c r="J10" s="33">
        <v>10393</v>
      </c>
      <c r="K10" s="33">
        <v>20254</v>
      </c>
      <c r="L10" s="35">
        <v>460</v>
      </c>
      <c r="M10" s="35">
        <v>638</v>
      </c>
      <c r="N10" s="35">
        <v>237</v>
      </c>
      <c r="O10" s="35">
        <v>111</v>
      </c>
      <c r="P10" s="35">
        <v>19548</v>
      </c>
      <c r="Q10" s="35">
        <v>9868</v>
      </c>
      <c r="R10" s="35">
        <v>14086</v>
      </c>
      <c r="S10" s="35">
        <v>13692</v>
      </c>
      <c r="T10" s="38"/>
      <c r="U10" s="38"/>
      <c r="V10" s="38"/>
      <c r="W10" s="38"/>
      <c r="X10" s="38"/>
      <c r="Y10" s="38"/>
      <c r="Z10" s="38"/>
      <c r="AA10" s="38"/>
    </row>
    <row r="11" spans="1:27" ht="15" x14ac:dyDescent="0.2">
      <c r="A11" s="16" t="s">
        <v>7</v>
      </c>
      <c r="B11" s="17">
        <v>7338</v>
      </c>
      <c r="C11" s="22">
        <v>3017</v>
      </c>
      <c r="D11" s="19">
        <f t="shared" si="0"/>
        <v>0.4111474516216953</v>
      </c>
      <c r="E11" s="35">
        <v>51</v>
      </c>
      <c r="F11" s="35">
        <v>2609</v>
      </c>
      <c r="G11" s="35">
        <v>2</v>
      </c>
      <c r="H11" s="35">
        <v>86</v>
      </c>
      <c r="I11" s="35">
        <v>9</v>
      </c>
      <c r="J11" s="33">
        <v>758</v>
      </c>
      <c r="K11" s="33">
        <v>1980</v>
      </c>
      <c r="L11" s="35">
        <v>67</v>
      </c>
      <c r="M11" s="35">
        <v>148</v>
      </c>
      <c r="N11" s="35">
        <v>22</v>
      </c>
      <c r="O11" s="35">
        <v>9</v>
      </c>
      <c r="P11" s="35">
        <v>1993</v>
      </c>
      <c r="Q11" s="35">
        <v>552</v>
      </c>
      <c r="R11" s="35">
        <v>1178</v>
      </c>
      <c r="S11" s="35">
        <v>1179</v>
      </c>
      <c r="T11" s="38"/>
      <c r="U11" s="38"/>
      <c r="V11" s="38"/>
      <c r="W11" s="38"/>
      <c r="X11" s="38"/>
      <c r="Y11" s="38"/>
      <c r="Z11" s="38"/>
      <c r="AA11" s="38"/>
    </row>
    <row r="12" spans="1:27" ht="15" x14ac:dyDescent="0.2">
      <c r="A12" s="16" t="s">
        <v>8</v>
      </c>
      <c r="B12" s="20">
        <v>6356</v>
      </c>
      <c r="C12" s="21">
        <v>958</v>
      </c>
      <c r="D12" s="11">
        <f t="shared" si="0"/>
        <v>0.15072372561359346</v>
      </c>
      <c r="E12" s="35">
        <v>17</v>
      </c>
      <c r="F12" s="35">
        <v>853</v>
      </c>
      <c r="G12" s="35">
        <v>2</v>
      </c>
      <c r="H12" s="35">
        <v>46</v>
      </c>
      <c r="I12" s="35">
        <v>4</v>
      </c>
      <c r="J12" s="33">
        <v>240</v>
      </c>
      <c r="K12" s="33">
        <v>667</v>
      </c>
      <c r="L12" s="38"/>
      <c r="M12" s="38"/>
      <c r="N12" s="35">
        <v>1</v>
      </c>
      <c r="O12" s="35">
        <v>0</v>
      </c>
      <c r="P12" s="35">
        <v>585</v>
      </c>
      <c r="Q12" s="35">
        <v>307</v>
      </c>
      <c r="R12" s="35">
        <v>395</v>
      </c>
      <c r="S12" s="35">
        <v>433</v>
      </c>
      <c r="T12" s="38"/>
      <c r="U12" s="38"/>
      <c r="V12" s="38"/>
      <c r="W12" s="38"/>
      <c r="X12" s="38"/>
      <c r="Y12" s="38"/>
      <c r="Z12" s="38"/>
      <c r="AA12" s="38"/>
    </row>
    <row r="13" spans="1:27" ht="15" x14ac:dyDescent="0.2">
      <c r="A13" s="16" t="s">
        <v>9</v>
      </c>
      <c r="B13" s="17">
        <v>2791</v>
      </c>
      <c r="C13" s="22">
        <v>934</v>
      </c>
      <c r="D13" s="19">
        <f t="shared" si="0"/>
        <v>0.33464707989967751</v>
      </c>
      <c r="E13" s="35">
        <v>15</v>
      </c>
      <c r="F13" s="35">
        <v>852</v>
      </c>
      <c r="G13" s="35">
        <v>4</v>
      </c>
      <c r="H13" s="35">
        <v>27</v>
      </c>
      <c r="I13" s="35">
        <v>7</v>
      </c>
      <c r="J13" s="33">
        <v>210</v>
      </c>
      <c r="K13" s="33">
        <v>685</v>
      </c>
      <c r="L13" s="38"/>
      <c r="M13" s="38"/>
      <c r="N13" s="35">
        <v>8</v>
      </c>
      <c r="O13" s="35">
        <v>14</v>
      </c>
      <c r="P13" s="35">
        <v>717</v>
      </c>
      <c r="Q13" s="35">
        <v>130</v>
      </c>
      <c r="R13" s="35">
        <v>327</v>
      </c>
      <c r="S13" s="35">
        <v>435</v>
      </c>
      <c r="T13" s="35">
        <v>229</v>
      </c>
      <c r="U13" s="35">
        <v>602</v>
      </c>
      <c r="V13" s="38"/>
      <c r="W13" s="38"/>
      <c r="X13" s="38"/>
      <c r="Y13" s="38"/>
      <c r="Z13" s="38"/>
      <c r="AA13" s="38"/>
    </row>
    <row r="14" spans="1:27" ht="15" x14ac:dyDescent="0.2">
      <c r="A14" s="16" t="s">
        <v>10</v>
      </c>
      <c r="B14" s="17">
        <v>5285</v>
      </c>
      <c r="C14" s="23">
        <v>545</v>
      </c>
      <c r="D14" s="19">
        <f t="shared" si="0"/>
        <v>0.10312204351939451</v>
      </c>
      <c r="E14" s="35">
        <v>9</v>
      </c>
      <c r="F14" s="35">
        <v>455</v>
      </c>
      <c r="G14" s="35">
        <v>2</v>
      </c>
      <c r="H14" s="35">
        <v>39</v>
      </c>
      <c r="I14" s="35">
        <v>16</v>
      </c>
      <c r="J14" s="33">
        <v>157</v>
      </c>
      <c r="K14" s="33">
        <v>362</v>
      </c>
      <c r="L14" s="38"/>
      <c r="M14" s="38"/>
      <c r="N14" s="35">
        <v>17</v>
      </c>
      <c r="O14" s="35">
        <v>3</v>
      </c>
      <c r="P14" s="35">
        <v>340</v>
      </c>
      <c r="Q14" s="35">
        <v>136</v>
      </c>
      <c r="R14" s="35">
        <v>260</v>
      </c>
      <c r="S14" s="35">
        <v>180</v>
      </c>
      <c r="T14" s="38"/>
      <c r="U14" s="38"/>
      <c r="V14" s="38"/>
      <c r="W14" s="38"/>
      <c r="X14" s="38"/>
      <c r="Y14" s="38"/>
      <c r="Z14" s="38"/>
      <c r="AA14" s="38"/>
    </row>
    <row r="15" spans="1:27" ht="15" x14ac:dyDescent="0.2">
      <c r="A15" s="16" t="s">
        <v>11</v>
      </c>
      <c r="B15" s="20">
        <v>18745</v>
      </c>
      <c r="C15" s="21">
        <v>6102</v>
      </c>
      <c r="D15" s="11">
        <f t="shared" si="0"/>
        <v>0.32552680714857296</v>
      </c>
      <c r="E15" s="35">
        <v>93</v>
      </c>
      <c r="F15" s="35">
        <v>5385</v>
      </c>
      <c r="G15" s="35">
        <v>15</v>
      </c>
      <c r="H15" s="35">
        <v>332</v>
      </c>
      <c r="I15" s="35">
        <v>32</v>
      </c>
      <c r="J15" s="33">
        <v>2192</v>
      </c>
      <c r="K15" s="33">
        <v>3622</v>
      </c>
      <c r="L15" s="38"/>
      <c r="M15" s="38"/>
      <c r="N15" s="35">
        <v>89</v>
      </c>
      <c r="O15" s="35">
        <v>48</v>
      </c>
      <c r="P15" s="35">
        <v>4133</v>
      </c>
      <c r="Q15" s="35">
        <v>1306</v>
      </c>
      <c r="R15" s="35">
        <v>2481</v>
      </c>
      <c r="S15" s="35">
        <v>2390</v>
      </c>
      <c r="T15" s="38"/>
      <c r="U15" s="38"/>
      <c r="V15" s="35">
        <v>4006</v>
      </c>
      <c r="W15" s="35">
        <v>1740</v>
      </c>
      <c r="X15" s="38"/>
      <c r="Y15" s="38"/>
      <c r="Z15" s="38"/>
      <c r="AA15" s="38"/>
    </row>
    <row r="16" spans="1:27" ht="15" x14ac:dyDescent="0.2">
      <c r="A16" s="16" t="s">
        <v>12</v>
      </c>
      <c r="B16" s="17">
        <v>5299</v>
      </c>
      <c r="C16" s="22">
        <v>1341</v>
      </c>
      <c r="D16" s="19">
        <f t="shared" si="0"/>
        <v>0.25306661634270616</v>
      </c>
      <c r="E16" s="35">
        <v>12</v>
      </c>
      <c r="F16" s="35">
        <v>1174</v>
      </c>
      <c r="G16" s="35">
        <v>4</v>
      </c>
      <c r="H16" s="35">
        <v>100</v>
      </c>
      <c r="I16" s="35">
        <v>7</v>
      </c>
      <c r="J16" s="8">
        <v>415</v>
      </c>
      <c r="K16" s="8">
        <v>882</v>
      </c>
      <c r="L16" s="38"/>
      <c r="M16" s="38"/>
      <c r="N16" s="35">
        <v>1</v>
      </c>
      <c r="O16" s="35">
        <v>0</v>
      </c>
      <c r="P16" s="35">
        <v>864</v>
      </c>
      <c r="Q16" s="35">
        <v>329</v>
      </c>
      <c r="R16" s="35">
        <v>579</v>
      </c>
      <c r="S16" s="35">
        <v>528</v>
      </c>
      <c r="T16" s="35">
        <v>705</v>
      </c>
      <c r="U16" s="35">
        <v>581</v>
      </c>
      <c r="V16" s="38"/>
      <c r="W16" s="38"/>
      <c r="X16" s="38"/>
      <c r="Y16" s="38"/>
      <c r="Z16" s="35">
        <v>49</v>
      </c>
      <c r="AA16" s="35">
        <v>21</v>
      </c>
    </row>
    <row r="17" spans="1:27" ht="15" x14ac:dyDescent="0.2">
      <c r="A17" s="16" t="s">
        <v>13</v>
      </c>
      <c r="B17" s="20">
        <v>3700</v>
      </c>
      <c r="C17" s="21">
        <v>1407</v>
      </c>
      <c r="D17" s="11">
        <f t="shared" si="0"/>
        <v>0.38027027027027027</v>
      </c>
      <c r="E17" s="35">
        <v>11</v>
      </c>
      <c r="F17" s="35">
        <v>1129</v>
      </c>
      <c r="G17" s="35">
        <v>5</v>
      </c>
      <c r="H17" s="35">
        <v>77</v>
      </c>
      <c r="I17" s="35">
        <v>15</v>
      </c>
      <c r="J17" s="33">
        <v>452</v>
      </c>
      <c r="K17" s="33">
        <v>792</v>
      </c>
      <c r="L17" s="38"/>
      <c r="M17" s="38"/>
      <c r="N17" s="35">
        <v>18</v>
      </c>
      <c r="O17" s="35">
        <v>13</v>
      </c>
      <c r="P17" s="35">
        <v>896</v>
      </c>
      <c r="Q17" s="35">
        <v>286</v>
      </c>
      <c r="R17" s="35">
        <v>530</v>
      </c>
      <c r="S17" s="35">
        <v>584</v>
      </c>
      <c r="T17" s="35">
        <v>594</v>
      </c>
      <c r="U17" s="35">
        <v>583</v>
      </c>
      <c r="V17" s="38"/>
      <c r="W17" s="38"/>
      <c r="X17" s="38"/>
      <c r="Y17" s="38"/>
      <c r="Z17" s="38"/>
      <c r="AA17" s="38"/>
    </row>
    <row r="18" spans="1:27" ht="15" x14ac:dyDescent="0.2">
      <c r="A18" s="16" t="s">
        <v>14</v>
      </c>
      <c r="B18" s="17">
        <v>6236</v>
      </c>
      <c r="C18" s="22">
        <v>1928</v>
      </c>
      <c r="D18" s="19">
        <f t="shared" si="0"/>
        <v>0.30917254650416937</v>
      </c>
      <c r="E18" s="35">
        <v>27</v>
      </c>
      <c r="F18" s="35">
        <v>1716</v>
      </c>
      <c r="G18" s="35">
        <v>9</v>
      </c>
      <c r="H18" s="35">
        <v>97</v>
      </c>
      <c r="I18" s="35">
        <v>8</v>
      </c>
      <c r="J18" s="33">
        <v>576</v>
      </c>
      <c r="K18" s="33">
        <v>1285</v>
      </c>
      <c r="L18" s="38"/>
      <c r="M18" s="38"/>
      <c r="N18" s="35">
        <v>32</v>
      </c>
      <c r="O18" s="35">
        <v>17</v>
      </c>
      <c r="P18" s="35">
        <v>1219</v>
      </c>
      <c r="Q18" s="35">
        <v>571</v>
      </c>
      <c r="R18" s="35">
        <v>650</v>
      </c>
      <c r="S18" s="35">
        <v>986</v>
      </c>
      <c r="T18" s="35">
        <v>642</v>
      </c>
      <c r="U18" s="35">
        <v>1143</v>
      </c>
      <c r="V18" s="38"/>
      <c r="W18" s="38"/>
      <c r="X18" s="38"/>
      <c r="Y18" s="38"/>
      <c r="Z18" s="35">
        <v>721</v>
      </c>
      <c r="AA18" s="35">
        <v>1103</v>
      </c>
    </row>
    <row r="19" spans="1:27" ht="15" x14ac:dyDescent="0.2">
      <c r="A19" s="16" t="s">
        <v>15</v>
      </c>
      <c r="B19" s="20">
        <v>5629</v>
      </c>
      <c r="C19" s="21">
        <v>1469</v>
      </c>
      <c r="D19" s="11">
        <f t="shared" si="0"/>
        <v>0.26096997690531176</v>
      </c>
      <c r="E19" s="35">
        <v>18</v>
      </c>
      <c r="F19" s="35">
        <v>1257</v>
      </c>
      <c r="G19" s="35">
        <v>2</v>
      </c>
      <c r="H19" s="35">
        <v>39</v>
      </c>
      <c r="I19" s="35">
        <v>5</v>
      </c>
      <c r="J19" s="33">
        <v>460</v>
      </c>
      <c r="K19" s="33">
        <v>861</v>
      </c>
      <c r="L19" s="35">
        <v>17</v>
      </c>
      <c r="M19" s="35">
        <v>46</v>
      </c>
      <c r="N19" s="35">
        <v>40</v>
      </c>
      <c r="O19" s="35">
        <v>22</v>
      </c>
      <c r="P19" s="35">
        <v>951</v>
      </c>
      <c r="Q19" s="35">
        <v>327</v>
      </c>
      <c r="R19" s="35">
        <v>629</v>
      </c>
      <c r="S19" s="35">
        <v>594</v>
      </c>
      <c r="T19" s="38"/>
      <c r="U19" s="38"/>
      <c r="V19" s="38"/>
      <c r="W19" s="38"/>
      <c r="X19" s="38"/>
      <c r="Y19" s="38"/>
      <c r="Z19" s="38"/>
      <c r="AA19" s="38"/>
    </row>
    <row r="20" spans="1:27" ht="15" x14ac:dyDescent="0.2">
      <c r="A20" s="16" t="s">
        <v>16</v>
      </c>
      <c r="B20" s="17">
        <v>942</v>
      </c>
      <c r="C20" s="22">
        <v>530</v>
      </c>
      <c r="D20" s="19">
        <f t="shared" si="0"/>
        <v>0.56263269639065816</v>
      </c>
      <c r="E20" s="35">
        <v>13</v>
      </c>
      <c r="F20" s="35">
        <v>467</v>
      </c>
      <c r="G20" s="35">
        <v>1</v>
      </c>
      <c r="H20" s="35">
        <v>31</v>
      </c>
      <c r="I20" s="35">
        <v>12</v>
      </c>
      <c r="J20" s="33">
        <v>176</v>
      </c>
      <c r="K20" s="33">
        <v>338</v>
      </c>
      <c r="L20" s="38"/>
      <c r="M20" s="38"/>
      <c r="N20" s="35">
        <v>0</v>
      </c>
      <c r="O20" s="35">
        <v>1</v>
      </c>
      <c r="P20" s="35">
        <v>383</v>
      </c>
      <c r="Q20" s="35">
        <v>89</v>
      </c>
      <c r="R20" s="35">
        <v>187</v>
      </c>
      <c r="S20" s="35">
        <v>247</v>
      </c>
      <c r="T20" s="35">
        <v>122</v>
      </c>
      <c r="U20" s="35">
        <v>384</v>
      </c>
      <c r="V20" s="38"/>
      <c r="W20" s="38"/>
      <c r="X20" s="38"/>
      <c r="Y20" s="38"/>
      <c r="Z20" s="38"/>
      <c r="AA20" s="38"/>
    </row>
    <row r="21" spans="1:27" ht="15" x14ac:dyDescent="0.2">
      <c r="A21" s="16" t="s">
        <v>17</v>
      </c>
      <c r="B21" s="9">
        <v>1241</v>
      </c>
      <c r="C21" s="10">
        <v>353</v>
      </c>
      <c r="D21" s="19">
        <f t="shared" si="0"/>
        <v>0.28444802578565676</v>
      </c>
      <c r="E21" s="35">
        <v>3</v>
      </c>
      <c r="F21" s="35">
        <v>298</v>
      </c>
      <c r="G21" s="35">
        <v>0</v>
      </c>
      <c r="H21" s="35">
        <v>5</v>
      </c>
      <c r="I21" s="35">
        <v>2</v>
      </c>
      <c r="J21" s="33">
        <v>60</v>
      </c>
      <c r="K21" s="33">
        <v>249</v>
      </c>
      <c r="L21" s="35">
        <v>11</v>
      </c>
      <c r="M21" s="35">
        <v>7</v>
      </c>
      <c r="N21" s="35">
        <v>1</v>
      </c>
      <c r="O21" s="35">
        <v>0</v>
      </c>
      <c r="P21" s="35">
        <v>199</v>
      </c>
      <c r="Q21" s="35">
        <v>89</v>
      </c>
      <c r="R21" s="35">
        <v>139</v>
      </c>
      <c r="S21" s="35">
        <v>132</v>
      </c>
      <c r="T21" s="38"/>
      <c r="U21" s="38"/>
      <c r="V21" s="38"/>
      <c r="W21" s="38"/>
      <c r="X21" s="38"/>
      <c r="Y21" s="38"/>
      <c r="Z21" s="38"/>
      <c r="AA21" s="38"/>
    </row>
    <row r="22" spans="1:27" ht="15" x14ac:dyDescent="0.2">
      <c r="A22" s="16" t="s">
        <v>18</v>
      </c>
      <c r="B22" s="17">
        <v>455153</v>
      </c>
      <c r="C22" s="22">
        <v>85627</v>
      </c>
      <c r="D22" s="19">
        <f t="shared" si="0"/>
        <v>0.18812794818445666</v>
      </c>
      <c r="E22" s="35">
        <v>1309</v>
      </c>
      <c r="F22" s="35">
        <v>71816</v>
      </c>
      <c r="G22" s="35">
        <v>301</v>
      </c>
      <c r="H22" s="35">
        <v>4275</v>
      </c>
      <c r="I22" s="35">
        <v>430</v>
      </c>
      <c r="J22" s="33">
        <v>25837</v>
      </c>
      <c r="K22" s="33">
        <v>52190</v>
      </c>
      <c r="L22" s="38"/>
      <c r="M22" s="38"/>
      <c r="N22" s="35">
        <v>905</v>
      </c>
      <c r="O22" s="35">
        <v>477</v>
      </c>
      <c r="P22" s="35">
        <v>49057</v>
      </c>
      <c r="Q22" s="35">
        <v>25774</v>
      </c>
      <c r="R22" s="35">
        <v>35752</v>
      </c>
      <c r="S22" s="35">
        <v>33281</v>
      </c>
      <c r="T22" s="38"/>
      <c r="U22" s="38"/>
      <c r="V22" s="38"/>
      <c r="W22" s="38"/>
      <c r="X22" s="38"/>
      <c r="Y22" s="38"/>
      <c r="Z22" s="38"/>
      <c r="AA22" s="38"/>
    </row>
    <row r="23" spans="1:27" ht="15" x14ac:dyDescent="0.2">
      <c r="A23" s="16" t="s">
        <v>19</v>
      </c>
      <c r="B23" s="20">
        <v>2519</v>
      </c>
      <c r="C23" s="21">
        <v>928</v>
      </c>
      <c r="D23" s="11">
        <f t="shared" si="0"/>
        <v>0.36840015879317189</v>
      </c>
      <c r="E23" s="35">
        <v>11</v>
      </c>
      <c r="F23" s="35">
        <v>836</v>
      </c>
      <c r="G23" s="35">
        <v>1</v>
      </c>
      <c r="H23" s="35">
        <v>46</v>
      </c>
      <c r="I23" s="35">
        <v>6</v>
      </c>
      <c r="J23" s="33">
        <v>281</v>
      </c>
      <c r="K23" s="33">
        <v>618</v>
      </c>
      <c r="L23" s="38"/>
      <c r="M23" s="38"/>
      <c r="N23" s="35">
        <v>15</v>
      </c>
      <c r="O23" s="35">
        <v>8</v>
      </c>
      <c r="P23" s="35">
        <v>623</v>
      </c>
      <c r="Q23" s="35">
        <v>251</v>
      </c>
      <c r="R23" s="35">
        <v>400</v>
      </c>
      <c r="S23" s="35">
        <v>376</v>
      </c>
      <c r="T23" s="38"/>
      <c r="U23" s="38"/>
      <c r="V23" s="38"/>
      <c r="W23" s="38"/>
      <c r="X23" s="38"/>
      <c r="Y23" s="38"/>
      <c r="Z23" s="38"/>
      <c r="AA23" s="38"/>
    </row>
    <row r="24" spans="1:27" ht="15" x14ac:dyDescent="0.2">
      <c r="A24" s="16" t="s">
        <v>20</v>
      </c>
      <c r="B24" s="17">
        <v>10315</v>
      </c>
      <c r="C24" s="22">
        <v>2666</v>
      </c>
      <c r="D24" s="19">
        <f t="shared" si="0"/>
        <v>0.25845855550169655</v>
      </c>
      <c r="E24" s="35">
        <v>40</v>
      </c>
      <c r="F24" s="35">
        <v>2385</v>
      </c>
      <c r="G24" s="35">
        <v>2</v>
      </c>
      <c r="H24" s="35">
        <v>157</v>
      </c>
      <c r="I24" s="35">
        <v>10</v>
      </c>
      <c r="J24" s="33">
        <v>836</v>
      </c>
      <c r="K24" s="33">
        <v>1733</v>
      </c>
      <c r="L24" s="38"/>
      <c r="M24" s="38"/>
      <c r="N24" s="35">
        <v>32</v>
      </c>
      <c r="O24" s="35">
        <v>15</v>
      </c>
      <c r="P24" s="35">
        <v>1726</v>
      </c>
      <c r="Q24" s="35">
        <v>689</v>
      </c>
      <c r="R24" s="35">
        <v>1127</v>
      </c>
      <c r="S24" s="35">
        <v>1157</v>
      </c>
      <c r="T24" s="35">
        <v>1122</v>
      </c>
      <c r="U24" s="35">
        <v>1370</v>
      </c>
      <c r="V24" s="38"/>
      <c r="W24" s="38"/>
      <c r="X24" s="38"/>
      <c r="Y24" s="38"/>
      <c r="Z24" s="38"/>
      <c r="AA24" s="38"/>
    </row>
    <row r="25" spans="1:27" ht="15" x14ac:dyDescent="0.2">
      <c r="A25" s="16" t="s">
        <v>21</v>
      </c>
      <c r="B25" s="20">
        <v>11477</v>
      </c>
      <c r="C25" s="21">
        <v>3124</v>
      </c>
      <c r="D25" s="11">
        <f t="shared" si="0"/>
        <v>0.27219656704713774</v>
      </c>
      <c r="E25" s="35">
        <v>57</v>
      </c>
      <c r="F25" s="35">
        <v>2905</v>
      </c>
      <c r="G25" s="35">
        <v>8</v>
      </c>
      <c r="H25" s="35">
        <v>99</v>
      </c>
      <c r="I25" s="35">
        <v>10</v>
      </c>
      <c r="J25" s="33">
        <v>862</v>
      </c>
      <c r="K25" s="33">
        <v>2188</v>
      </c>
      <c r="L25" s="38"/>
      <c r="M25" s="38"/>
      <c r="N25" s="35">
        <v>25</v>
      </c>
      <c r="O25" s="35">
        <v>5</v>
      </c>
      <c r="P25" s="35">
        <v>2150</v>
      </c>
      <c r="Q25" s="35">
        <v>758</v>
      </c>
      <c r="R25" s="35">
        <v>1224</v>
      </c>
      <c r="S25" s="35">
        <v>1516</v>
      </c>
      <c r="T25" s="35">
        <v>905</v>
      </c>
      <c r="U25" s="35">
        <v>2160</v>
      </c>
      <c r="V25" s="38"/>
      <c r="W25" s="38"/>
      <c r="X25" s="38"/>
      <c r="Y25" s="38"/>
      <c r="Z25" s="38"/>
      <c r="AA25" s="38"/>
    </row>
    <row r="26" spans="1:27" ht="15" x14ac:dyDescent="0.2">
      <c r="A26" s="16" t="s">
        <v>22</v>
      </c>
      <c r="B26" s="17">
        <v>24859</v>
      </c>
      <c r="C26" s="22">
        <v>4623</v>
      </c>
      <c r="D26" s="19">
        <f t="shared" si="0"/>
        <v>0.18596886439518887</v>
      </c>
      <c r="E26" s="35">
        <v>46</v>
      </c>
      <c r="F26" s="35">
        <v>2488</v>
      </c>
      <c r="G26" s="35">
        <v>5</v>
      </c>
      <c r="H26" s="35">
        <v>170</v>
      </c>
      <c r="I26" s="35">
        <v>18</v>
      </c>
      <c r="J26" s="33">
        <v>906</v>
      </c>
      <c r="K26" s="33">
        <v>1801</v>
      </c>
      <c r="L26" s="35">
        <v>131</v>
      </c>
      <c r="M26" s="35">
        <v>1302</v>
      </c>
      <c r="N26" s="35">
        <v>17</v>
      </c>
      <c r="O26" s="35">
        <v>2</v>
      </c>
      <c r="P26" s="35">
        <v>1600</v>
      </c>
      <c r="Q26" s="35">
        <v>846</v>
      </c>
      <c r="R26" s="35">
        <v>1167</v>
      </c>
      <c r="S26" s="35">
        <v>1052</v>
      </c>
      <c r="T26" s="38"/>
      <c r="U26" s="38"/>
      <c r="V26" s="38"/>
      <c r="W26" s="38"/>
      <c r="X26" s="38"/>
      <c r="Y26" s="38"/>
      <c r="Z26" s="38"/>
      <c r="AA26" s="38"/>
    </row>
    <row r="27" spans="1:27" ht="15" x14ac:dyDescent="0.2">
      <c r="A27" s="16" t="s">
        <v>23</v>
      </c>
      <c r="B27" s="20">
        <v>24062</v>
      </c>
      <c r="C27" s="21">
        <v>4256</v>
      </c>
      <c r="D27" s="11">
        <f t="shared" si="0"/>
        <v>0.17687640262654808</v>
      </c>
      <c r="E27" s="35">
        <v>71</v>
      </c>
      <c r="F27" s="35">
        <v>3777</v>
      </c>
      <c r="G27" s="35">
        <v>8</v>
      </c>
      <c r="H27" s="35">
        <v>180</v>
      </c>
      <c r="I27" s="35">
        <v>21</v>
      </c>
      <c r="J27" s="33">
        <v>1456</v>
      </c>
      <c r="K27" s="33">
        <v>2581</v>
      </c>
      <c r="L27" s="38"/>
      <c r="M27" s="38"/>
      <c r="N27" s="35">
        <v>51</v>
      </c>
      <c r="O27" s="35">
        <v>17</v>
      </c>
      <c r="P27" s="35">
        <v>2488</v>
      </c>
      <c r="Q27" s="35">
        <v>1359</v>
      </c>
      <c r="R27" s="35">
        <v>2016</v>
      </c>
      <c r="S27" s="35">
        <v>1609</v>
      </c>
      <c r="T27" s="38"/>
      <c r="U27" s="38"/>
      <c r="V27" s="38"/>
      <c r="W27" s="38"/>
      <c r="X27" s="38"/>
      <c r="Y27" s="38"/>
      <c r="Z27" s="35">
        <v>1176</v>
      </c>
      <c r="AA27" s="35">
        <v>574</v>
      </c>
    </row>
    <row r="28" spans="1:27" ht="15" x14ac:dyDescent="0.2">
      <c r="A28" s="16" t="s">
        <v>24</v>
      </c>
      <c r="B28" s="17">
        <v>15338</v>
      </c>
      <c r="C28" s="22">
        <v>2456</v>
      </c>
      <c r="D28" s="19">
        <f t="shared" si="0"/>
        <v>0.16012517929325856</v>
      </c>
      <c r="E28" s="35">
        <v>49</v>
      </c>
      <c r="F28" s="35">
        <v>2225</v>
      </c>
      <c r="G28" s="35">
        <v>4</v>
      </c>
      <c r="H28" s="35">
        <v>72</v>
      </c>
      <c r="I28" s="35">
        <v>17</v>
      </c>
      <c r="J28" s="33">
        <v>604</v>
      </c>
      <c r="K28" s="33">
        <v>1748</v>
      </c>
      <c r="L28" s="35">
        <v>13</v>
      </c>
      <c r="M28" s="35">
        <v>51</v>
      </c>
      <c r="N28" s="35">
        <v>7</v>
      </c>
      <c r="O28" s="35">
        <v>6</v>
      </c>
      <c r="P28" s="35">
        <v>1829</v>
      </c>
      <c r="Q28" s="35">
        <v>458</v>
      </c>
      <c r="R28" s="35">
        <v>1276</v>
      </c>
      <c r="S28" s="35">
        <v>869</v>
      </c>
      <c r="T28" s="38"/>
      <c r="U28" s="38"/>
      <c r="V28" s="38"/>
      <c r="W28" s="38"/>
      <c r="X28" s="38"/>
      <c r="Y28" s="38"/>
      <c r="Z28" s="38"/>
      <c r="AA28" s="38"/>
    </row>
    <row r="29" spans="1:27" ht="15" x14ac:dyDescent="0.2">
      <c r="A29" s="16" t="s">
        <v>25</v>
      </c>
      <c r="B29" s="17">
        <v>253245</v>
      </c>
      <c r="C29" s="22">
        <v>49225</v>
      </c>
      <c r="D29" s="19">
        <f t="shared" si="0"/>
        <v>0.19437698671247211</v>
      </c>
      <c r="E29" s="35">
        <v>514</v>
      </c>
      <c r="F29" s="35">
        <v>45299</v>
      </c>
      <c r="G29" s="35">
        <v>56</v>
      </c>
      <c r="H29" s="35">
        <v>2402</v>
      </c>
      <c r="I29" s="35">
        <v>91</v>
      </c>
      <c r="J29" s="33">
        <v>16805</v>
      </c>
      <c r="K29" s="33">
        <v>31396</v>
      </c>
      <c r="L29" s="38"/>
      <c r="M29" s="38"/>
      <c r="N29" s="35">
        <v>339</v>
      </c>
      <c r="O29" s="35">
        <v>161</v>
      </c>
      <c r="P29" s="35">
        <v>30428</v>
      </c>
      <c r="Q29" s="35">
        <v>15353</v>
      </c>
      <c r="R29" s="35">
        <v>26644</v>
      </c>
      <c r="S29" s="35">
        <v>16290</v>
      </c>
      <c r="T29" s="35">
        <v>320</v>
      </c>
      <c r="U29" s="35">
        <v>165</v>
      </c>
      <c r="V29" s="38"/>
      <c r="W29" s="38"/>
      <c r="X29" s="38"/>
      <c r="Y29" s="38"/>
      <c r="Z29" s="35">
        <v>16</v>
      </c>
      <c r="AA29" s="35">
        <v>35</v>
      </c>
    </row>
    <row r="30" spans="1:27" ht="15" x14ac:dyDescent="0.2">
      <c r="A30" s="16" t="s">
        <v>26</v>
      </c>
      <c r="B30" s="24">
        <v>6624</v>
      </c>
      <c r="C30" s="23">
        <v>1939</v>
      </c>
      <c r="D30" s="25">
        <f t="shared" si="0"/>
        <v>0.29272342995169082</v>
      </c>
      <c r="E30" s="35">
        <v>16</v>
      </c>
      <c r="F30" s="35">
        <v>1823</v>
      </c>
      <c r="G30" s="35">
        <v>2</v>
      </c>
      <c r="H30" s="35">
        <v>75</v>
      </c>
      <c r="I30" s="35">
        <v>5</v>
      </c>
      <c r="J30" s="33">
        <v>619</v>
      </c>
      <c r="K30" s="33">
        <v>1295</v>
      </c>
      <c r="L30" s="38"/>
      <c r="M30" s="38"/>
      <c r="N30" s="35">
        <v>11</v>
      </c>
      <c r="O30" s="35">
        <v>3</v>
      </c>
      <c r="P30" s="35">
        <v>1283</v>
      </c>
      <c r="Q30" s="35">
        <v>538</v>
      </c>
      <c r="R30" s="35">
        <v>919</v>
      </c>
      <c r="S30" s="35">
        <v>748</v>
      </c>
      <c r="T30" s="38"/>
      <c r="U30" s="38"/>
      <c r="V30" s="38"/>
      <c r="W30" s="38"/>
      <c r="X30" s="38"/>
      <c r="Y30" s="38"/>
      <c r="Z30" s="38"/>
      <c r="AA30" s="38"/>
    </row>
    <row r="31" spans="1:27" ht="15" x14ac:dyDescent="0.2">
      <c r="A31" s="16" t="s">
        <v>27</v>
      </c>
      <c r="B31" s="20">
        <v>60882</v>
      </c>
      <c r="C31" s="21">
        <v>15877</v>
      </c>
      <c r="D31" s="11">
        <f t="shared" si="0"/>
        <v>0.26078315429847904</v>
      </c>
      <c r="E31" s="35">
        <v>220</v>
      </c>
      <c r="F31" s="35">
        <v>14382</v>
      </c>
      <c r="G31" s="35">
        <v>24</v>
      </c>
      <c r="H31" s="35">
        <v>739</v>
      </c>
      <c r="I31" s="35">
        <v>113</v>
      </c>
      <c r="J31" s="33">
        <v>6131</v>
      </c>
      <c r="K31" s="33">
        <v>9074</v>
      </c>
      <c r="L31" s="38"/>
      <c r="M31" s="38"/>
      <c r="N31" s="35">
        <v>158</v>
      </c>
      <c r="O31" s="35">
        <v>93</v>
      </c>
      <c r="P31" s="35">
        <v>11224</v>
      </c>
      <c r="Q31" s="35">
        <v>3508</v>
      </c>
      <c r="R31" s="35">
        <v>7132</v>
      </c>
      <c r="S31" s="35">
        <v>6413</v>
      </c>
      <c r="T31" s="38"/>
      <c r="U31" s="38"/>
      <c r="V31" s="35">
        <v>2260</v>
      </c>
      <c r="W31" s="35">
        <v>2100</v>
      </c>
      <c r="X31" s="38"/>
      <c r="Y31" s="38"/>
      <c r="Z31" s="38"/>
      <c r="AA31" s="38"/>
    </row>
    <row r="32" spans="1:27" ht="15" x14ac:dyDescent="0.2">
      <c r="A32" s="16" t="s">
        <v>28</v>
      </c>
      <c r="B32" s="17">
        <v>1765</v>
      </c>
      <c r="C32" s="22">
        <v>463</v>
      </c>
      <c r="D32" s="19">
        <f t="shared" si="0"/>
        <v>0.26232294617563739</v>
      </c>
      <c r="E32" s="35">
        <v>5</v>
      </c>
      <c r="F32" s="35">
        <v>437</v>
      </c>
      <c r="G32" s="35">
        <v>1</v>
      </c>
      <c r="H32" s="35">
        <v>10</v>
      </c>
      <c r="I32" s="35">
        <v>1</v>
      </c>
      <c r="J32" s="33">
        <v>75</v>
      </c>
      <c r="K32" s="33">
        <v>376</v>
      </c>
      <c r="L32" s="38"/>
      <c r="M32" s="38"/>
      <c r="N32" s="35">
        <v>2</v>
      </c>
      <c r="O32" s="35">
        <v>2</v>
      </c>
      <c r="P32" s="35">
        <v>357</v>
      </c>
      <c r="Q32" s="35">
        <v>80</v>
      </c>
      <c r="R32" s="35">
        <v>203</v>
      </c>
      <c r="S32" s="35">
        <v>202</v>
      </c>
      <c r="T32" s="35">
        <v>74</v>
      </c>
      <c r="U32" s="35">
        <v>379</v>
      </c>
      <c r="V32" s="38"/>
      <c r="W32" s="38"/>
      <c r="X32" s="38"/>
      <c r="Y32" s="38"/>
      <c r="Z32" s="38"/>
      <c r="AA32" s="38"/>
    </row>
    <row r="33" spans="1:27" ht="15" x14ac:dyDescent="0.2">
      <c r="A33" s="16" t="s">
        <v>29</v>
      </c>
      <c r="B33" s="17">
        <v>102096</v>
      </c>
      <c r="C33" s="22">
        <v>20405</v>
      </c>
      <c r="D33" s="19">
        <f t="shared" si="0"/>
        <v>0.19986091521705063</v>
      </c>
      <c r="E33" s="35">
        <v>388</v>
      </c>
      <c r="F33" s="35">
        <v>15094</v>
      </c>
      <c r="G33" s="35">
        <v>33</v>
      </c>
      <c r="H33" s="35">
        <v>635</v>
      </c>
      <c r="I33" s="35">
        <v>114</v>
      </c>
      <c r="J33" s="33">
        <v>5361</v>
      </c>
      <c r="K33" s="33">
        <v>10802</v>
      </c>
      <c r="L33" s="35">
        <v>1027</v>
      </c>
      <c r="M33" s="35">
        <v>1272</v>
      </c>
      <c r="N33" s="35">
        <v>99</v>
      </c>
      <c r="O33" s="35">
        <v>51</v>
      </c>
      <c r="P33" s="35">
        <v>10165</v>
      </c>
      <c r="Q33" s="35">
        <v>5336</v>
      </c>
      <c r="R33" s="35">
        <v>8517</v>
      </c>
      <c r="S33" s="35">
        <v>6186</v>
      </c>
      <c r="T33" s="38"/>
      <c r="U33" s="38"/>
      <c r="V33" s="38"/>
      <c r="W33" s="38"/>
      <c r="X33" s="35">
        <v>800</v>
      </c>
      <c r="Y33" s="35">
        <v>1251</v>
      </c>
      <c r="Z33" s="38"/>
      <c r="AA33" s="38"/>
    </row>
    <row r="34" spans="1:27" ht="15.75" x14ac:dyDescent="0.25">
      <c r="A34" s="15" t="s">
        <v>30</v>
      </c>
      <c r="B34" s="26">
        <f>SUM(B5:B33)</f>
        <v>1287892</v>
      </c>
      <c r="C34" s="27">
        <f>SUM(C5:C33)</f>
        <v>262425</v>
      </c>
      <c r="D34" s="28">
        <f t="shared" si="0"/>
        <v>0.20376320374689802</v>
      </c>
      <c r="E34" s="41">
        <f t="shared" ref="E34:AA34" si="1">SUM(E5:E33)</f>
        <v>3594</v>
      </c>
      <c r="F34" s="36">
        <f t="shared" si="1"/>
        <v>225428</v>
      </c>
      <c r="G34" s="36">
        <f t="shared" si="1"/>
        <v>584</v>
      </c>
      <c r="H34" s="36">
        <f t="shared" si="1"/>
        <v>11520</v>
      </c>
      <c r="I34" s="36">
        <f t="shared" si="1"/>
        <v>1146</v>
      </c>
      <c r="J34" s="26">
        <f t="shared" si="1"/>
        <v>80915</v>
      </c>
      <c r="K34" s="29">
        <f t="shared" si="1"/>
        <v>160359</v>
      </c>
      <c r="L34" s="36">
        <f t="shared" si="1"/>
        <v>1944</v>
      </c>
      <c r="M34" s="36">
        <f t="shared" si="1"/>
        <v>3881</v>
      </c>
      <c r="N34" s="36">
        <f t="shared" si="1"/>
        <v>2219</v>
      </c>
      <c r="O34" s="36">
        <f t="shared" si="1"/>
        <v>1114</v>
      </c>
      <c r="P34" s="36">
        <f t="shared" si="1"/>
        <v>156644</v>
      </c>
      <c r="Q34" s="36">
        <f t="shared" si="1"/>
        <v>73868</v>
      </c>
      <c r="R34" s="36">
        <f t="shared" si="1"/>
        <v>115807</v>
      </c>
      <c r="S34" s="36">
        <f t="shared" si="1"/>
        <v>98802</v>
      </c>
      <c r="T34" s="47">
        <f t="shared" si="1"/>
        <v>4720</v>
      </c>
      <c r="U34" s="47">
        <f t="shared" si="1"/>
        <v>7390</v>
      </c>
      <c r="V34" s="47">
        <f t="shared" si="1"/>
        <v>6900</v>
      </c>
      <c r="W34" s="47">
        <f t="shared" si="1"/>
        <v>4043</v>
      </c>
      <c r="X34" s="47">
        <f t="shared" si="1"/>
        <v>2387</v>
      </c>
      <c r="Y34" s="47">
        <f t="shared" si="1"/>
        <v>1545</v>
      </c>
      <c r="Z34" s="47">
        <f t="shared" si="1"/>
        <v>1981</v>
      </c>
      <c r="AA34" s="47">
        <f t="shared" si="1"/>
        <v>1802</v>
      </c>
    </row>
    <row r="35" spans="1:27" ht="15.75" x14ac:dyDescent="0.25">
      <c r="A35" s="15" t="s">
        <v>107</v>
      </c>
      <c r="B35" s="40"/>
      <c r="C35" s="51"/>
      <c r="D35" s="52"/>
      <c r="E35" s="55">
        <f>E34+F34+G34+H34+I34</f>
        <v>242272</v>
      </c>
      <c r="F35" s="56"/>
      <c r="G35" s="56"/>
      <c r="H35" s="56"/>
      <c r="I35" s="57"/>
      <c r="J35" s="58">
        <f>J34+K34</f>
        <v>241274</v>
      </c>
      <c r="K35" s="59"/>
      <c r="L35" s="58">
        <f>L34+M34</f>
        <v>5825</v>
      </c>
      <c r="M35" s="59"/>
      <c r="N35" s="58">
        <f>N34+O34</f>
        <v>3333</v>
      </c>
      <c r="O35" s="59"/>
      <c r="P35" s="58">
        <f>P34+Q34</f>
        <v>230512</v>
      </c>
      <c r="Q35" s="59"/>
      <c r="R35" s="58">
        <f>R34+S34</f>
        <v>214609</v>
      </c>
      <c r="S35" s="59"/>
      <c r="T35" s="58">
        <f>T34+U34</f>
        <v>12110</v>
      </c>
      <c r="U35" s="59"/>
      <c r="V35" s="58">
        <f>V34+W34</f>
        <v>10943</v>
      </c>
      <c r="W35" s="59"/>
      <c r="X35" s="58">
        <f>X34+Y34</f>
        <v>3932</v>
      </c>
      <c r="Y35" s="59"/>
      <c r="Z35" s="58">
        <f>Z34+AA34</f>
        <v>3783</v>
      </c>
      <c r="AA35" s="59"/>
    </row>
    <row r="36" spans="1:27" ht="15.75" x14ac:dyDescent="0.25">
      <c r="A36" s="4" t="s">
        <v>31</v>
      </c>
      <c r="B36" s="50"/>
      <c r="C36" s="50"/>
      <c r="D36" s="50"/>
      <c r="E36" s="30">
        <f>E34/E35</f>
        <v>1.4834566107515519E-2</v>
      </c>
      <c r="F36" s="30">
        <f>F34/E35</f>
        <v>0.93047483819838861</v>
      </c>
      <c r="G36" s="37">
        <f>G34/E35</f>
        <v>2.4105138026680756E-3</v>
      </c>
      <c r="H36" s="37">
        <f>H34/E35</f>
        <v>4.7549861312904507E-2</v>
      </c>
      <c r="I36" s="37">
        <f>I34/E35</f>
        <v>4.7302205785233128E-3</v>
      </c>
      <c r="J36" s="30">
        <f>J34/J35</f>
        <v>0.33536560093503653</v>
      </c>
      <c r="K36" s="30">
        <f>K34/J35</f>
        <v>0.66463439906496347</v>
      </c>
      <c r="L36" s="37">
        <f>L34/L35</f>
        <v>0.33373390557939914</v>
      </c>
      <c r="M36" s="37">
        <f>M34/L35</f>
        <v>0.66626609442060081</v>
      </c>
      <c r="N36" s="37">
        <f>N34/N35</f>
        <v>0.66576657665766581</v>
      </c>
      <c r="O36" s="43">
        <f>O34/N35</f>
        <v>0.33423342334233425</v>
      </c>
      <c r="P36" s="37">
        <f>P34/P35</f>
        <v>0.6795481363226209</v>
      </c>
      <c r="Q36" s="37">
        <f>Q34/P35</f>
        <v>0.32045186367737905</v>
      </c>
      <c r="R36" s="37">
        <f>R34/R35</f>
        <v>0.53961856212926762</v>
      </c>
      <c r="S36" s="37">
        <f>S34/R35</f>
        <v>0.46038143787073238</v>
      </c>
      <c r="T36" s="48">
        <f>T34/T35</f>
        <v>0.38976052848885218</v>
      </c>
      <c r="U36" s="48">
        <f>U34/T35</f>
        <v>0.61023947151114777</v>
      </c>
      <c r="V36" s="48">
        <f>V34/V35</f>
        <v>0.6305400712784428</v>
      </c>
      <c r="W36" s="48">
        <f>W34/V35</f>
        <v>0.36945992872155714</v>
      </c>
      <c r="X36" s="48">
        <f>X34/X35</f>
        <v>0.60707019328585965</v>
      </c>
      <c r="Y36" s="48">
        <f>Y34/X35</f>
        <v>0.39292980671414041</v>
      </c>
      <c r="Z36" s="48">
        <f>Z34/Z35</f>
        <v>0.52365847211208039</v>
      </c>
      <c r="AA36" s="48">
        <f>AA34/Z35</f>
        <v>0.47634152788791961</v>
      </c>
    </row>
    <row r="37" spans="1:27" x14ac:dyDescent="0.2">
      <c r="E37" s="31"/>
      <c r="J37" s="31"/>
      <c r="L37" s="31"/>
      <c r="N37" s="31"/>
      <c r="P37" s="31"/>
      <c r="R37" s="31"/>
    </row>
    <row r="42" spans="1:27" x14ac:dyDescent="0.2">
      <c r="F42" s="7"/>
      <c r="H42" s="49"/>
    </row>
  </sheetData>
  <mergeCells count="24">
    <mergeCell ref="Z35:AA35"/>
    <mergeCell ref="P35:Q35"/>
    <mergeCell ref="R35:S35"/>
    <mergeCell ref="T35:U35"/>
    <mergeCell ref="V35:W35"/>
    <mergeCell ref="X35:Y35"/>
    <mergeCell ref="O1:AA1"/>
    <mergeCell ref="O2:AA2"/>
    <mergeCell ref="X3:Y3"/>
    <mergeCell ref="Z3:AA3"/>
    <mergeCell ref="V3:W3"/>
    <mergeCell ref="N3:O3"/>
    <mergeCell ref="P3:Q3"/>
    <mergeCell ref="A1:M1"/>
    <mergeCell ref="L3:M3"/>
    <mergeCell ref="J3:K3"/>
    <mergeCell ref="A2:M2"/>
    <mergeCell ref="E3:I3"/>
    <mergeCell ref="R3:S3"/>
    <mergeCell ref="T3:U3"/>
    <mergeCell ref="E35:I35"/>
    <mergeCell ref="J35:K35"/>
    <mergeCell ref="L35:M35"/>
    <mergeCell ref="N35:O35"/>
  </mergeCells>
  <phoneticPr fontId="0" type="noConversion"/>
  <pageMargins left="0.57999999999999996" right="0.36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40"/>
  <sheetViews>
    <sheetView zoomScale="75" workbookViewId="0">
      <selection activeCell="M47" sqref="M47"/>
    </sheetView>
  </sheetViews>
  <sheetFormatPr defaultRowHeight="12.75" x14ac:dyDescent="0.2"/>
  <cols>
    <col min="1" max="1" width="13.5703125" bestFit="1" customWidth="1"/>
    <col min="2" max="2" width="16.42578125" customWidth="1"/>
    <col min="3" max="3" width="14.28515625" customWidth="1"/>
    <col min="4" max="4" width="13.85546875" customWidth="1"/>
    <col min="5" max="7" width="12.140625" customWidth="1"/>
    <col min="8" max="8" width="11.140625" customWidth="1"/>
    <col min="9" max="9" width="11.28515625" customWidth="1"/>
    <col min="10" max="10" width="12.42578125" customWidth="1"/>
    <col min="11" max="12" width="12.140625" customWidth="1"/>
    <col min="13" max="13" width="12.28515625" customWidth="1"/>
    <col min="14" max="14" width="12.140625" customWidth="1"/>
    <col min="15" max="15" width="11.28515625" customWidth="1"/>
    <col min="16" max="16" width="12.42578125" customWidth="1"/>
    <col min="17" max="18" width="12.140625" customWidth="1"/>
    <col min="19" max="19" width="12.28515625" customWidth="1"/>
    <col min="20" max="22" width="12.140625" customWidth="1"/>
    <col min="23" max="23" width="13.28515625" customWidth="1"/>
    <col min="24" max="26" width="12.140625" customWidth="1"/>
    <col min="27" max="27" width="12.28515625" customWidth="1"/>
    <col min="28" max="30" width="12.140625" customWidth="1"/>
  </cols>
  <sheetData>
    <row r="1" spans="1:32" ht="30" x14ac:dyDescent="0.4">
      <c r="A1" s="67"/>
      <c r="B1" s="67"/>
      <c r="C1" s="67"/>
      <c r="D1" s="67"/>
      <c r="E1" s="67"/>
      <c r="F1" s="67"/>
      <c r="G1" s="67"/>
      <c r="H1" s="67"/>
      <c r="N1" s="67" t="s">
        <v>35</v>
      </c>
      <c r="O1" s="67"/>
      <c r="P1" s="67"/>
      <c r="Q1" s="67"/>
      <c r="R1" s="67"/>
      <c r="S1" s="67"/>
      <c r="T1" s="67"/>
      <c r="U1" s="67"/>
      <c r="Y1" s="67"/>
      <c r="Z1" s="67"/>
      <c r="AA1" s="67"/>
      <c r="AB1" s="67"/>
      <c r="AC1" s="67"/>
      <c r="AD1" s="67"/>
      <c r="AE1" s="67"/>
      <c r="AF1" s="67"/>
    </row>
    <row r="2" spans="1:32" ht="30" x14ac:dyDescent="0.4">
      <c r="A2" s="67"/>
      <c r="B2" s="68"/>
      <c r="C2" s="68"/>
      <c r="D2" s="68"/>
      <c r="E2" s="68"/>
      <c r="F2" s="68"/>
      <c r="G2" s="68"/>
      <c r="H2" s="68"/>
      <c r="N2" s="67" t="s">
        <v>106</v>
      </c>
      <c r="O2" s="68"/>
      <c r="P2" s="68"/>
      <c r="Q2" s="68"/>
      <c r="R2" s="68"/>
      <c r="S2" s="68"/>
      <c r="T2" s="68"/>
      <c r="U2" s="68"/>
      <c r="Y2" s="67"/>
      <c r="Z2" s="68"/>
      <c r="AA2" s="68"/>
      <c r="AB2" s="68"/>
      <c r="AC2" s="68"/>
      <c r="AD2" s="68"/>
      <c r="AE2" s="68"/>
      <c r="AF2" s="68"/>
    </row>
    <row r="3" spans="1:32" ht="54" customHeight="1" x14ac:dyDescent="0.2">
      <c r="A3" s="3"/>
      <c r="D3" s="5"/>
      <c r="E3" s="62" t="s">
        <v>67</v>
      </c>
      <c r="F3" s="63"/>
      <c r="G3" s="62" t="s">
        <v>70</v>
      </c>
      <c r="H3" s="63"/>
      <c r="I3" s="62" t="s">
        <v>73</v>
      </c>
      <c r="J3" s="63"/>
      <c r="K3" s="62" t="s">
        <v>76</v>
      </c>
      <c r="L3" s="63"/>
      <c r="M3" s="62" t="s">
        <v>79</v>
      </c>
      <c r="N3" s="63"/>
      <c r="O3" s="62" t="s">
        <v>82</v>
      </c>
      <c r="P3" s="63"/>
      <c r="Q3" s="62" t="s">
        <v>85</v>
      </c>
      <c r="R3" s="63"/>
      <c r="S3" s="62" t="s">
        <v>88</v>
      </c>
      <c r="T3" s="63"/>
      <c r="U3" s="62" t="s">
        <v>91</v>
      </c>
      <c r="V3" s="63"/>
      <c r="W3" s="62" t="s">
        <v>94</v>
      </c>
      <c r="X3" s="63"/>
      <c r="Y3" s="62" t="s">
        <v>97</v>
      </c>
      <c r="Z3" s="63"/>
      <c r="AA3" s="62" t="s">
        <v>100</v>
      </c>
      <c r="AB3" s="63"/>
      <c r="AC3" s="62" t="s">
        <v>103</v>
      </c>
      <c r="AD3" s="63"/>
    </row>
    <row r="4" spans="1:32" ht="31.5" x14ac:dyDescent="0.25">
      <c r="A4" s="12" t="s">
        <v>0</v>
      </c>
      <c r="B4" s="13" t="s">
        <v>32</v>
      </c>
      <c r="C4" s="14" t="s">
        <v>33</v>
      </c>
      <c r="D4" s="15" t="s">
        <v>34</v>
      </c>
      <c r="E4" s="45" t="s">
        <v>68</v>
      </c>
      <c r="F4" s="46" t="s">
        <v>69</v>
      </c>
      <c r="G4" s="46" t="s">
        <v>71</v>
      </c>
      <c r="H4" s="45" t="s">
        <v>72</v>
      </c>
      <c r="I4" s="46" t="s">
        <v>74</v>
      </c>
      <c r="J4" s="45" t="s">
        <v>75</v>
      </c>
      <c r="K4" s="46" t="s">
        <v>77</v>
      </c>
      <c r="L4" s="45" t="s">
        <v>78</v>
      </c>
      <c r="M4" s="46" t="s">
        <v>80</v>
      </c>
      <c r="N4" s="45" t="s">
        <v>81</v>
      </c>
      <c r="O4" s="46" t="s">
        <v>83</v>
      </c>
      <c r="P4" s="45" t="s">
        <v>84</v>
      </c>
      <c r="Q4" s="46" t="s">
        <v>86</v>
      </c>
      <c r="R4" s="45" t="s">
        <v>87</v>
      </c>
      <c r="S4" s="46" t="s">
        <v>89</v>
      </c>
      <c r="T4" s="45" t="s">
        <v>90</v>
      </c>
      <c r="U4" s="46" t="s">
        <v>92</v>
      </c>
      <c r="V4" s="45" t="s">
        <v>93</v>
      </c>
      <c r="W4" s="46" t="s">
        <v>95</v>
      </c>
      <c r="X4" s="45" t="s">
        <v>96</v>
      </c>
      <c r="Y4" s="46" t="s">
        <v>98</v>
      </c>
      <c r="Z4" s="45" t="s">
        <v>99</v>
      </c>
      <c r="AA4" s="46" t="s">
        <v>101</v>
      </c>
      <c r="AB4" s="45" t="s">
        <v>102</v>
      </c>
      <c r="AC4" s="46" t="s">
        <v>104</v>
      </c>
      <c r="AD4" s="45" t="s">
        <v>105</v>
      </c>
    </row>
    <row r="5" spans="1:32" ht="15" x14ac:dyDescent="0.2">
      <c r="A5" s="16" t="s">
        <v>1</v>
      </c>
      <c r="B5" s="17">
        <f>'Primary Multi County Races'!B5</f>
        <v>3902</v>
      </c>
      <c r="C5" s="18">
        <f>'Primary Multi County Races'!C5</f>
        <v>891</v>
      </c>
      <c r="D5" s="19">
        <f>'Primary Multi County Races'!D5</f>
        <v>0.22834443874935931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</row>
    <row r="6" spans="1:32" ht="15" x14ac:dyDescent="0.2">
      <c r="A6" s="16" t="s">
        <v>2</v>
      </c>
      <c r="B6" s="20">
        <f>'Primary Multi County Races'!B6</f>
        <v>24842</v>
      </c>
      <c r="C6" s="21">
        <f>'Primary Multi County Races'!C6</f>
        <v>6197</v>
      </c>
      <c r="D6" s="11">
        <f>'Primary Multi County Races'!D6</f>
        <v>0.24945656549392159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</row>
    <row r="7" spans="1:32" ht="15" x14ac:dyDescent="0.2">
      <c r="A7" s="16" t="s">
        <v>3</v>
      </c>
      <c r="B7" s="17">
        <f>'Primary Multi County Races'!B7</f>
        <v>66930</v>
      </c>
      <c r="C7" s="22">
        <f>'Primary Multi County Races'!C7</f>
        <v>10544</v>
      </c>
      <c r="D7" s="19">
        <f>'Primary Multi County Races'!D7</f>
        <v>0.15753772598236965</v>
      </c>
      <c r="E7" s="38"/>
      <c r="F7" s="38"/>
      <c r="G7" s="35">
        <v>1601</v>
      </c>
      <c r="H7" s="35">
        <v>1129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</row>
    <row r="8" spans="1:32" ht="15" x14ac:dyDescent="0.2">
      <c r="A8" s="16" t="s">
        <v>4</v>
      </c>
      <c r="B8" s="34">
        <f>'Primary Multi County Races'!B8</f>
        <v>13681</v>
      </c>
      <c r="C8" s="21">
        <f>'Primary Multi County Races'!C8</f>
        <v>1961</v>
      </c>
      <c r="D8" s="11">
        <f>'Primary Multi County Races'!D8</f>
        <v>0.14333747533075067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2" ht="15" x14ac:dyDescent="0.2">
      <c r="A9" s="16" t="s">
        <v>5</v>
      </c>
      <c r="B9" s="17">
        <f>'Primary Multi County Races'!B9</f>
        <v>666</v>
      </c>
      <c r="C9" s="22">
        <f>'Primary Multi County Races'!C9</f>
        <v>174</v>
      </c>
      <c r="D9" s="19">
        <f>'Primary Multi County Races'!D9</f>
        <v>0.26126126126126126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</row>
    <row r="10" spans="1:32" ht="15" x14ac:dyDescent="0.2">
      <c r="A10" s="16" t="s">
        <v>6</v>
      </c>
      <c r="B10" s="20">
        <f>'Primary Multi County Races'!B10</f>
        <v>145974</v>
      </c>
      <c r="C10" s="21">
        <f>'Primary Multi County Races'!C10</f>
        <v>32485</v>
      </c>
      <c r="D10" s="11">
        <f>'Primary Multi County Races'!D10</f>
        <v>0.22253963034512997</v>
      </c>
      <c r="E10" s="38"/>
      <c r="F10" s="38"/>
      <c r="G10" s="38"/>
      <c r="H10" s="38"/>
      <c r="I10" s="38"/>
      <c r="J10" s="38"/>
      <c r="K10" s="35">
        <v>1057</v>
      </c>
      <c r="L10" s="35">
        <v>1988</v>
      </c>
      <c r="M10" s="35">
        <v>163</v>
      </c>
      <c r="N10" s="35">
        <v>85</v>
      </c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</row>
    <row r="11" spans="1:32" ht="15" x14ac:dyDescent="0.2">
      <c r="A11" s="16" t="s">
        <v>7</v>
      </c>
      <c r="B11" s="17">
        <f>'Primary Multi County Races'!B11</f>
        <v>7338</v>
      </c>
      <c r="C11" s="22">
        <f>'Primary Multi County Races'!C11</f>
        <v>3017</v>
      </c>
      <c r="D11" s="19">
        <f>'Primary Multi County Races'!D11</f>
        <v>0.4111474516216953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</row>
    <row r="12" spans="1:32" ht="15" x14ac:dyDescent="0.2">
      <c r="A12" s="16" t="s">
        <v>8</v>
      </c>
      <c r="B12" s="20">
        <f>'Primary Multi County Races'!B12</f>
        <v>6356</v>
      </c>
      <c r="C12" s="21">
        <f>'Primary Multi County Races'!C12</f>
        <v>958</v>
      </c>
      <c r="D12" s="11">
        <f>'Primary Multi County Races'!D12</f>
        <v>0.15072372561359346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</row>
    <row r="13" spans="1:32" ht="15" x14ac:dyDescent="0.2">
      <c r="A13" s="16" t="s">
        <v>9</v>
      </c>
      <c r="B13" s="17">
        <f>'Primary Multi County Races'!B13</f>
        <v>2791</v>
      </c>
      <c r="C13" s="22">
        <f>'Primary Multi County Races'!C13</f>
        <v>934</v>
      </c>
      <c r="D13" s="19">
        <f>'Primary Multi County Races'!D13</f>
        <v>0.33464707989967751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</row>
    <row r="14" spans="1:32" ht="15" x14ac:dyDescent="0.2">
      <c r="A14" s="16" t="s">
        <v>10</v>
      </c>
      <c r="B14" s="17">
        <f>'Primary Multi County Races'!B14</f>
        <v>5285</v>
      </c>
      <c r="C14" s="23">
        <f>'Primary Multi County Races'!C14</f>
        <v>545</v>
      </c>
      <c r="D14" s="19">
        <f>'Primary Multi County Races'!D14</f>
        <v>0.10312204351939451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</row>
    <row r="15" spans="1:32" ht="15" x14ac:dyDescent="0.2">
      <c r="A15" s="16" t="s">
        <v>11</v>
      </c>
      <c r="B15" s="20">
        <f>'Primary Multi County Races'!B15</f>
        <v>18745</v>
      </c>
      <c r="C15" s="21">
        <f>'Primary Multi County Races'!C15</f>
        <v>6102</v>
      </c>
      <c r="D15" s="11">
        <f>'Primary Multi County Races'!D15</f>
        <v>0.32552680714857296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5">
        <v>1408</v>
      </c>
      <c r="AD15" s="35">
        <v>2817</v>
      </c>
    </row>
    <row r="16" spans="1:32" ht="15" x14ac:dyDescent="0.2">
      <c r="A16" s="16" t="s">
        <v>12</v>
      </c>
      <c r="B16" s="17">
        <f>'Primary Multi County Races'!B16</f>
        <v>5299</v>
      </c>
      <c r="C16" s="22">
        <f>'Primary Multi County Races'!C16</f>
        <v>1341</v>
      </c>
      <c r="D16" s="19">
        <f>'Primary Multi County Races'!D16</f>
        <v>0.25306661634270616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</row>
    <row r="17" spans="1:30" ht="15" x14ac:dyDescent="0.2">
      <c r="A17" s="16" t="s">
        <v>13</v>
      </c>
      <c r="B17" s="20">
        <f>'Primary Multi County Races'!B17</f>
        <v>3700</v>
      </c>
      <c r="C17" s="21">
        <f>'Primary Multi County Races'!C17</f>
        <v>1407</v>
      </c>
      <c r="D17" s="11">
        <f>'Primary Multi County Races'!D17</f>
        <v>0.38027027027027027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</row>
    <row r="18" spans="1:30" ht="15" x14ac:dyDescent="0.2">
      <c r="A18" s="16" t="s">
        <v>14</v>
      </c>
      <c r="B18" s="17">
        <f>'Primary Multi County Races'!B18</f>
        <v>6236</v>
      </c>
      <c r="C18" s="22">
        <f>'Primary Multi County Races'!C18</f>
        <v>1928</v>
      </c>
      <c r="D18" s="19">
        <f>'Primary Multi County Races'!D18</f>
        <v>0.30917254650416937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</row>
    <row r="19" spans="1:30" ht="15" x14ac:dyDescent="0.2">
      <c r="A19" s="16" t="s">
        <v>15</v>
      </c>
      <c r="B19" s="20">
        <f>'Primary Multi County Races'!B19</f>
        <v>5629</v>
      </c>
      <c r="C19" s="21">
        <f>'Primary Multi County Races'!C19</f>
        <v>1469</v>
      </c>
      <c r="D19" s="11">
        <f>'Primary Multi County Races'!D19</f>
        <v>0.26096997690531176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</row>
    <row r="20" spans="1:30" ht="15" x14ac:dyDescent="0.2">
      <c r="A20" s="16" t="s">
        <v>16</v>
      </c>
      <c r="B20" s="17">
        <f>'Primary Multi County Races'!B20</f>
        <v>942</v>
      </c>
      <c r="C20" s="22">
        <f>'Primary Multi County Races'!C20</f>
        <v>530</v>
      </c>
      <c r="D20" s="19">
        <f>'Primary Multi County Races'!D20</f>
        <v>0.56263269639065816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</row>
    <row r="21" spans="1:30" ht="15" x14ac:dyDescent="0.2">
      <c r="A21" s="16" t="s">
        <v>17</v>
      </c>
      <c r="B21" s="9">
        <f>'Primary Multi County Races'!B21</f>
        <v>1241</v>
      </c>
      <c r="C21" s="10">
        <f>'Primary Multi County Races'!C21</f>
        <v>353</v>
      </c>
      <c r="D21" s="11">
        <f>'Primary Multi County Races'!D21</f>
        <v>0.28444802578565676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</row>
    <row r="22" spans="1:30" ht="15" x14ac:dyDescent="0.2">
      <c r="A22" s="16" t="s">
        <v>18</v>
      </c>
      <c r="B22" s="17">
        <f>'Primary Multi County Races'!B22</f>
        <v>455153</v>
      </c>
      <c r="C22" s="22">
        <f>'Primary Multi County Races'!C22</f>
        <v>85627</v>
      </c>
      <c r="D22" s="19">
        <f>'Primary Multi County Races'!D22</f>
        <v>0.18812794818445666</v>
      </c>
      <c r="E22" s="35">
        <v>1299</v>
      </c>
      <c r="F22" s="35">
        <v>1093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5">
        <v>286</v>
      </c>
      <c r="T22" s="35">
        <v>223</v>
      </c>
      <c r="U22" s="38"/>
      <c r="V22" s="38"/>
      <c r="W22" s="38"/>
      <c r="X22" s="38"/>
      <c r="Y22" s="38"/>
      <c r="Z22" s="38"/>
      <c r="AA22" s="38"/>
      <c r="AB22" s="38"/>
      <c r="AC22" s="38"/>
      <c r="AD22" s="38"/>
    </row>
    <row r="23" spans="1:30" ht="15" x14ac:dyDescent="0.2">
      <c r="A23" s="16" t="s">
        <v>19</v>
      </c>
      <c r="B23" s="20">
        <f>'Primary Multi County Races'!B23</f>
        <v>2519</v>
      </c>
      <c r="C23" s="21">
        <f>'Primary Multi County Races'!C23</f>
        <v>928</v>
      </c>
      <c r="D23" s="11">
        <f>'Primary Multi County Races'!D23</f>
        <v>0.36840015879317189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</row>
    <row r="24" spans="1:30" ht="15" x14ac:dyDescent="0.2">
      <c r="A24" s="16" t="s">
        <v>20</v>
      </c>
      <c r="B24" s="17">
        <f>'Primary Multi County Races'!B24</f>
        <v>10315</v>
      </c>
      <c r="C24" s="22">
        <f>'Primary Multi County Races'!C24</f>
        <v>2666</v>
      </c>
      <c r="D24" s="19">
        <f>'Primary Multi County Races'!D24</f>
        <v>0.25845855550169655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</row>
    <row r="25" spans="1:30" ht="15" x14ac:dyDescent="0.2">
      <c r="A25" s="16" t="s">
        <v>21</v>
      </c>
      <c r="B25" s="20">
        <f>'Primary Multi County Races'!B25</f>
        <v>11477</v>
      </c>
      <c r="C25" s="21">
        <f>'Primary Multi County Races'!C25</f>
        <v>3124</v>
      </c>
      <c r="D25" s="11">
        <f>'Primary Multi County Races'!D25</f>
        <v>0.27219656704713774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</row>
    <row r="26" spans="1:30" ht="15" x14ac:dyDescent="0.2">
      <c r="A26" s="16" t="s">
        <v>22</v>
      </c>
      <c r="B26" s="17">
        <f>'Primary Multi County Races'!B26</f>
        <v>24859</v>
      </c>
      <c r="C26" s="22">
        <f>'Primary Multi County Races'!C26</f>
        <v>4623</v>
      </c>
      <c r="D26" s="19">
        <f>'Primary Multi County Races'!D26</f>
        <v>0.18596886439518887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</row>
    <row r="27" spans="1:30" ht="15" x14ac:dyDescent="0.2">
      <c r="A27" s="16" t="s">
        <v>23</v>
      </c>
      <c r="B27" s="20">
        <f>'Primary Multi County Races'!B27</f>
        <v>24062</v>
      </c>
      <c r="C27" s="21">
        <f>'Primary Multi County Races'!C27</f>
        <v>4256</v>
      </c>
      <c r="D27" s="11">
        <f>'Primary Multi County Races'!D27</f>
        <v>0.17687640262654808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5">
        <v>1159</v>
      </c>
      <c r="P27" s="35">
        <v>1051</v>
      </c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</row>
    <row r="28" spans="1:30" ht="15" x14ac:dyDescent="0.2">
      <c r="A28" s="16" t="s">
        <v>24</v>
      </c>
      <c r="B28" s="17">
        <f>'Primary Multi County Races'!B28</f>
        <v>15338</v>
      </c>
      <c r="C28" s="22">
        <f>'Primary Multi County Races'!C28</f>
        <v>2456</v>
      </c>
      <c r="D28" s="19">
        <f>'Primary Multi County Races'!D28</f>
        <v>0.16012517929325856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</row>
    <row r="29" spans="1:30" ht="15" x14ac:dyDescent="0.2">
      <c r="A29" s="16" t="s">
        <v>25</v>
      </c>
      <c r="B29" s="17">
        <f>'Primary Multi County Races'!B29</f>
        <v>253245</v>
      </c>
      <c r="C29" s="22">
        <f>'Primary Multi County Races'!C29</f>
        <v>49225</v>
      </c>
      <c r="D29" s="19">
        <f>'Primary Multi County Races'!D29</f>
        <v>0.19437698671247211</v>
      </c>
      <c r="E29" s="38"/>
      <c r="F29" s="38"/>
      <c r="G29" s="38"/>
      <c r="H29" s="38"/>
      <c r="I29" s="35">
        <v>1440</v>
      </c>
      <c r="J29" s="35">
        <v>1098</v>
      </c>
      <c r="K29" s="38"/>
      <c r="L29" s="38"/>
      <c r="M29" s="38"/>
      <c r="N29" s="38"/>
      <c r="O29" s="38"/>
      <c r="P29" s="38"/>
      <c r="Q29" s="35">
        <v>2586</v>
      </c>
      <c r="R29" s="35">
        <v>2299</v>
      </c>
      <c r="S29" s="38"/>
      <c r="T29" s="38"/>
      <c r="U29" s="35">
        <v>3020</v>
      </c>
      <c r="V29" s="35">
        <v>2503</v>
      </c>
      <c r="W29" s="35">
        <v>2261</v>
      </c>
      <c r="X29" s="35">
        <v>1584</v>
      </c>
      <c r="Y29" s="35">
        <v>1653</v>
      </c>
      <c r="Z29" s="35">
        <v>2057</v>
      </c>
      <c r="AA29" s="35">
        <v>2528</v>
      </c>
      <c r="AB29" s="35">
        <v>2073</v>
      </c>
      <c r="AC29" s="38"/>
      <c r="AD29" s="38"/>
    </row>
    <row r="30" spans="1:30" ht="15" x14ac:dyDescent="0.2">
      <c r="A30" s="16" t="s">
        <v>26</v>
      </c>
      <c r="B30" s="24">
        <f>'Primary Multi County Races'!B30</f>
        <v>6624</v>
      </c>
      <c r="C30" s="23">
        <f>'Primary Multi County Races'!C30</f>
        <v>1939</v>
      </c>
      <c r="D30" s="25">
        <f>'Primary Multi County Races'!D30</f>
        <v>0.29272342995169082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</row>
    <row r="31" spans="1:30" ht="15" x14ac:dyDescent="0.2">
      <c r="A31" s="16" t="s">
        <v>27</v>
      </c>
      <c r="B31" s="20">
        <f>'Primary Multi County Races'!B31</f>
        <v>60882</v>
      </c>
      <c r="C31" s="21">
        <f>'Primary Multi County Races'!C31</f>
        <v>15877</v>
      </c>
      <c r="D31" s="11">
        <f>'Primary Multi County Races'!D31</f>
        <v>0.26078315429847904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</row>
    <row r="32" spans="1:30" ht="15" x14ac:dyDescent="0.2">
      <c r="A32" s="16" t="s">
        <v>28</v>
      </c>
      <c r="B32" s="17">
        <f>'Primary Multi County Races'!B32</f>
        <v>1765</v>
      </c>
      <c r="C32" s="22">
        <f>'Primary Multi County Races'!C32</f>
        <v>463</v>
      </c>
      <c r="D32" s="19">
        <f>'Primary Multi County Races'!D32</f>
        <v>0.26232294617563739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</row>
    <row r="33" spans="1:30" ht="15" x14ac:dyDescent="0.2">
      <c r="A33" s="16" t="s">
        <v>29</v>
      </c>
      <c r="B33" s="17">
        <f>'Primary Multi County Races'!B33</f>
        <v>102096</v>
      </c>
      <c r="C33" s="22">
        <f>'Primary Multi County Races'!C33</f>
        <v>20405</v>
      </c>
      <c r="D33" s="19">
        <f>'Primary Multi County Races'!D33</f>
        <v>0.19986091521705063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</row>
    <row r="34" spans="1:30" ht="15.75" x14ac:dyDescent="0.25">
      <c r="A34" s="15" t="s">
        <v>30</v>
      </c>
      <c r="B34" s="26">
        <f>SUM(B5:B33)</f>
        <v>1287892</v>
      </c>
      <c r="C34" s="27">
        <f>SUM(C5:C33)</f>
        <v>262425</v>
      </c>
      <c r="D34" s="28">
        <f>C34/B34</f>
        <v>0.20376320374689802</v>
      </c>
      <c r="E34" s="4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</row>
    <row r="36" spans="1:30" x14ac:dyDescent="0.2">
      <c r="B36" s="31"/>
    </row>
    <row r="40" spans="1:30" x14ac:dyDescent="0.2">
      <c r="F40" s="7"/>
    </row>
  </sheetData>
  <mergeCells count="19">
    <mergeCell ref="A1:H1"/>
    <mergeCell ref="I3:J3"/>
    <mergeCell ref="K3:L3"/>
    <mergeCell ref="M3:N3"/>
    <mergeCell ref="A2:H2"/>
    <mergeCell ref="E3:F3"/>
    <mergeCell ref="G3:H3"/>
    <mergeCell ref="N1:U1"/>
    <mergeCell ref="N2:U2"/>
    <mergeCell ref="O3:P3"/>
    <mergeCell ref="Q3:R3"/>
    <mergeCell ref="S3:T3"/>
    <mergeCell ref="U3:V3"/>
    <mergeCell ref="W3:X3"/>
    <mergeCell ref="Y1:AF1"/>
    <mergeCell ref="Y2:AF2"/>
    <mergeCell ref="Y3:Z3"/>
    <mergeCell ref="AA3:AB3"/>
    <mergeCell ref="AC3:AD3"/>
  </mergeCells>
  <phoneticPr fontId="0" type="noConversion"/>
  <pageMargins left="0.75" right="0.75" top="1" bottom="1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 Multi County Races</vt:lpstr>
      <vt:lpstr>Utah Leg Single</vt:lpstr>
    </vt:vector>
  </TitlesOfParts>
  <Company>State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mthomas</dc:creator>
  <cp:lastModifiedBy>Justin Lee</cp:lastModifiedBy>
  <cp:lastPrinted>2012-07-23T17:36:16Z</cp:lastPrinted>
  <dcterms:created xsi:type="dcterms:W3CDTF">2006-11-16T18:46:58Z</dcterms:created>
  <dcterms:modified xsi:type="dcterms:W3CDTF">2012-07-23T19:02:32Z</dcterms:modified>
</cp:coreProperties>
</file>