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err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<sst xmlns="http://schemas.openxmlformats.org/spreadsheetml/2006/main" count="48" uniqueCount="46">
  <si>
    <t xml:space="preserve">ID</t>
  </si>
  <si>
    <t xml:space="preserve">Year</t>
  </si>
  <si>
    <t xml:space="preserve">Month</t>
  </si>
  <si>
    <t xml:space="preserve">C_SOM</t>
  </si>
  <si>
    <t xml:space="preserve">N_SOM</t>
  </si>
  <si>
    <t xml:space="preserve">Ca_SOM</t>
  </si>
  <si>
    <t xml:space="preserve">Mg_SOM</t>
  </si>
  <si>
    <t xml:space="preserve">K_SOM</t>
  </si>
  <si>
    <t xml:space="preserve">S_SOM</t>
  </si>
  <si>
    <t xml:space="preserve">P_SOM</t>
  </si>
  <si>
    <t xml:space="preserve">MB_C</t>
  </si>
  <si>
    <t xml:space="preserve">MB_N</t>
  </si>
  <si>
    <t xml:space="preserve">MB_Ca</t>
  </si>
  <si>
    <t xml:space="preserve">MB_Mg</t>
  </si>
  <si>
    <t xml:space="preserve">MB_K</t>
  </si>
  <si>
    <t xml:space="preserve">MB_S</t>
  </si>
  <si>
    <t xml:space="preserve">MB_P</t>
  </si>
  <si>
    <t xml:space="preserve">group_id</t>
  </si>
  <si>
    <t xml:space="preserve">C:/Users/siahl/OneDrive - Oregon State University/Documents/NutsForSEDLN/40_BO/Output data/SOM/SOM Layer 1.csv</t>
  </si>
  <si>
    <t xml:space="preserve">C:/Users/siahl/OneDrive - Oregon State University/Documents/NutsForSEDLN/40_BO/Output data/SOM/SOM Layer 2.csv</t>
  </si>
  <si>
    <t xml:space="preserve">C:/Users/siahl/OneDrive - Oregon State University/Documents/NutsForSEDLN/40_BO/Output data/SOM/SOM Layer 3.csv</t>
  </si>
  <si>
    <t xml:space="preserve">C:/Users/siahl/OneDrive - Oregon State University/Documents/NutsForSEDLN/40_BO/Output data/SOM/SOM Layer 4.csv</t>
  </si>
  <si>
    <t xml:space="preserve">C:/Users/siahl/OneDrive - Oregon State University/Documents/NutsForSEDLN/40_BO/Output data/SOM/SOM Layer 5.csv</t>
  </si>
  <si>
    <t xml:space="preserve">C:/Users/siahl/OneDrive - Oregon State University/Documents/NutsForSEDLN/40_BO/Output data/SOM/SOM Layer 6.csv</t>
  </si>
  <si>
    <t xml:space="preserve">C:/Users/siahl/OneDrive - Oregon State University/Documents/NutsForSEDLN/40_BO/Output data/SOM/SOM Layer 7.csv</t>
  </si>
  <si>
    <t xml:space="preserve">C:/Users/siahl/OneDrive - Oregon State University/Documents/NutsForSEDLN/40_BO/Output data/SOM/SOM Layer 8.csv</t>
  </si>
  <si>
    <t xml:space="preserve">Organic Nutrients (Total) kg/ha</t>
  </si>
  <si>
    <t xml:space="preserve">Original Organic Nutrients (kg/ha)</t>
  </si>
  <si>
    <t xml:space="preserve">% Error</t>
  </si>
  <si>
    <t xml:space="preserve">Layers #</t>
  </si>
  <si>
    <t xml:space="preserve">Total C</t>
  </si>
  <si>
    <t xml:space="preserve">Total N</t>
  </si>
  <si>
    <t xml:space="preserve">Total P</t>
  </si>
  <si>
    <t xml:space="preserve">C</t>
  </si>
  <si>
    <t xml:space="preserve">N</t>
  </si>
  <si>
    <t xml:space="preserve">P</t>
  </si>
  <si>
    <t xml:space="preserve">C </t>
  </si>
  <si>
    <t xml:space="preserve">Layer 1</t>
  </si>
  <si>
    <t xml:space="preserve">Layer 2</t>
  </si>
  <si>
    <t xml:space="preserve">Layer 3</t>
  </si>
  <si>
    <t xml:space="preserve">Layer 4</t>
  </si>
  <si>
    <t xml:space="preserve">Layer 5</t>
  </si>
  <si>
    <t xml:space="preserve">Layer 6</t>
  </si>
  <si>
    <t xml:space="preserve">Layer 7</t>
  </si>
  <si>
    <t xml:space="preserve">Layer 8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</si>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</sst>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00.22"/>
    <col collapsed="false" customWidth="true" hidden="false" outlineLevel="0" max="3" min="3" style="0" width="5.04"/>
    <col collapsed="false" customWidth="true" hidden="false" outlineLevel="0" max="4" min="4" style="0" width="6.57"/>
    <col collapsed="false" customWidth="true" hidden="false" outlineLevel="0" max="5" min="5" style="0" width="11.85"/>
    <col collapsed="false" customWidth="true" hidden="false" outlineLevel="0" max="6" min="6" style="0" width="10.88"/>
    <col collapsed="false" customWidth="true" hidden="false" outlineLevel="0" max="18" min="7" style="0" width="9.91"/>
    <col collapsed="false" customWidth="true" hidden="false" outlineLevel="0" max="19" min="19" style="0" width="8.3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1" t="s">
        <v>9</v>
      </c>
      <c r="L1" s="1" t="s">
        <v>10</v>
      </c>
      <c r="M1" s="1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1" t="s">
        <v>16</v>
      </c>
      <c r="S1" s="0" t="s">
        <v>17</v>
      </c>
    </row>
    <row r="2" customFormat="false" ht="12.8" hidden="false" customHeight="false" outlineLevel="0" collapsed="false">
      <c r="A2" s="0" t="n">
        <v>2</v>
      </c>
      <c r="B2" s="0" t="s">
        <v>18</v>
      </c>
      <c r="C2" s="0" t="n">
        <v>2005</v>
      </c>
      <c r="D2" s="0" t="n">
        <v>1</v>
      </c>
      <c r="E2" s="1" t="n">
        <v>235.9888306</v>
      </c>
      <c r="F2" s="1" t="n">
        <v>9.6679163</v>
      </c>
      <c r="G2" s="0" t="n">
        <v>1E-007</v>
      </c>
      <c r="H2" s="0" t="n">
        <v>1E-007</v>
      </c>
      <c r="I2" s="0" t="n">
        <v>1E-007</v>
      </c>
      <c r="J2" s="0" t="n">
        <v>0.2905987</v>
      </c>
      <c r="K2" s="1" t="n">
        <v>0.6519196</v>
      </c>
      <c r="L2" s="1" t="n">
        <v>0.0733654</v>
      </c>
      <c r="M2" s="1" t="n">
        <v>0.0051356</v>
      </c>
      <c r="N2" s="0" t="n">
        <v>7E-007</v>
      </c>
      <c r="O2" s="0" t="n">
        <v>7E-007</v>
      </c>
      <c r="P2" s="0" t="n">
        <v>7E-007</v>
      </c>
      <c r="Q2" s="0" t="n">
        <v>3.7E-006</v>
      </c>
      <c r="R2" s="1" t="n">
        <v>0.0001467</v>
      </c>
      <c r="S2" s="0" t="n">
        <v>1</v>
      </c>
    </row>
    <row r="3" customFormat="false" ht="12.8" hidden="false" customHeight="false" outlineLevel="0" collapsed="false">
      <c r="A3" s="0" t="n">
        <v>6303</v>
      </c>
      <c r="B3" s="0" t="s">
        <v>19</v>
      </c>
      <c r="C3" s="0" t="n">
        <v>2005</v>
      </c>
      <c r="D3" s="0" t="n">
        <v>1</v>
      </c>
      <c r="E3" s="1" t="n">
        <v>207.7400665</v>
      </c>
      <c r="F3" s="1" t="n">
        <v>8.7586956</v>
      </c>
      <c r="G3" s="0" t="n">
        <v>1E-007</v>
      </c>
      <c r="H3" s="0" t="n">
        <v>1E-007</v>
      </c>
      <c r="I3" s="0" t="n">
        <v>1E-007</v>
      </c>
      <c r="J3" s="0" t="n">
        <v>0.3215646</v>
      </c>
      <c r="K3" s="1" t="n">
        <v>0.2449789</v>
      </c>
      <c r="L3" s="1" t="n">
        <v>0.0565354</v>
      </c>
      <c r="M3" s="1" t="n">
        <v>0.0031094</v>
      </c>
      <c r="N3" s="0" t="n">
        <v>5E-007</v>
      </c>
      <c r="O3" s="0" t="n">
        <v>5E-007</v>
      </c>
      <c r="P3" s="0" t="n">
        <v>5E-007</v>
      </c>
      <c r="Q3" s="0" t="n">
        <v>2.8E-006</v>
      </c>
      <c r="R3" s="1" t="n">
        <v>0.0001131</v>
      </c>
      <c r="S3" s="0" t="n">
        <v>2</v>
      </c>
    </row>
    <row r="4" customFormat="false" ht="12.8" hidden="false" customHeight="false" outlineLevel="0" collapsed="false">
      <c r="A4" s="0" t="n">
        <v>12604</v>
      </c>
      <c r="B4" s="0" t="s">
        <v>20</v>
      </c>
      <c r="C4" s="0" t="n">
        <v>2005</v>
      </c>
      <c r="D4" s="0" t="n">
        <v>1</v>
      </c>
      <c r="E4" s="1" t="n">
        <v>120.8120499</v>
      </c>
      <c r="F4" s="1" t="n">
        <v>6.1126113</v>
      </c>
      <c r="G4" s="0" t="n">
        <v>0</v>
      </c>
      <c r="H4" s="0" t="n">
        <v>0</v>
      </c>
      <c r="I4" s="0" t="n">
        <v>0</v>
      </c>
      <c r="J4" s="0" t="n">
        <v>0.3525309</v>
      </c>
      <c r="K4" s="1" t="n">
        <v>0.1835405</v>
      </c>
      <c r="L4" s="1" t="n">
        <v>0.0173038</v>
      </c>
      <c r="M4" s="1" t="n">
        <v>0.0009517</v>
      </c>
      <c r="N4" s="0" t="n">
        <v>1E-007</v>
      </c>
      <c r="O4" s="0" t="n">
        <v>1E-007</v>
      </c>
      <c r="P4" s="0" t="n">
        <v>1E-007</v>
      </c>
      <c r="Q4" s="0" t="n">
        <v>9E-007</v>
      </c>
      <c r="R4" s="1" t="n">
        <v>1.57E-005</v>
      </c>
      <c r="S4" s="0" t="n">
        <v>3</v>
      </c>
    </row>
    <row r="5" customFormat="false" ht="12.8" hidden="false" customHeight="false" outlineLevel="0" collapsed="false">
      <c r="A5" s="0" t="n">
        <v>18905</v>
      </c>
      <c r="B5" s="0" t="s">
        <v>21</v>
      </c>
      <c r="C5" s="0" t="n">
        <v>2005</v>
      </c>
      <c r="D5" s="0" t="n">
        <v>1</v>
      </c>
      <c r="E5" s="1" t="n">
        <v>234.4716797</v>
      </c>
      <c r="F5" s="1" t="n">
        <v>9.6823463</v>
      </c>
      <c r="G5" s="0" t="n">
        <v>0</v>
      </c>
      <c r="H5" s="0" t="n">
        <v>0</v>
      </c>
      <c r="I5" s="0" t="n">
        <v>0</v>
      </c>
      <c r="J5" s="0" t="n">
        <v>0.3989217</v>
      </c>
      <c r="K5" s="1" t="n">
        <v>0.3580242</v>
      </c>
      <c r="L5" s="1" t="n">
        <v>0.0245621</v>
      </c>
      <c r="M5" s="1" t="n">
        <v>0.0013509</v>
      </c>
      <c r="N5" s="0" t="n">
        <v>1E-007</v>
      </c>
      <c r="O5" s="0" t="n">
        <v>1E-007</v>
      </c>
      <c r="P5" s="0" t="n">
        <v>1E-007</v>
      </c>
      <c r="Q5" s="0" t="n">
        <v>1.2E-006</v>
      </c>
      <c r="R5" s="1" t="n">
        <v>2.15E-005</v>
      </c>
      <c r="S5" s="0" t="n">
        <v>4</v>
      </c>
    </row>
    <row r="6" customFormat="false" ht="12.8" hidden="false" customHeight="false" outlineLevel="0" collapsed="false">
      <c r="A6" s="0" t="n">
        <v>25206</v>
      </c>
      <c r="B6" s="0" t="s">
        <v>22</v>
      </c>
      <c r="C6" s="0" t="n">
        <v>2005</v>
      </c>
      <c r="D6" s="0" t="n">
        <v>1</v>
      </c>
      <c r="E6" s="1" t="n">
        <v>201.5218201</v>
      </c>
      <c r="F6" s="1" t="n">
        <v>10.1739693</v>
      </c>
      <c r="G6" s="0" t="n">
        <v>0</v>
      </c>
      <c r="H6" s="0" t="n">
        <v>0</v>
      </c>
      <c r="I6" s="0" t="n">
        <v>0</v>
      </c>
      <c r="J6" s="0" t="n">
        <v>0.4453123</v>
      </c>
      <c r="K6" s="1" t="n">
        <v>0.3389094</v>
      </c>
      <c r="L6" s="1" t="n">
        <v>0.0217539</v>
      </c>
      <c r="M6" s="1" t="n">
        <v>0.0011965</v>
      </c>
      <c r="N6" s="0" t="n">
        <v>1E-007</v>
      </c>
      <c r="O6" s="0" t="n">
        <v>1E-007</v>
      </c>
      <c r="P6" s="0" t="n">
        <v>1E-007</v>
      </c>
      <c r="Q6" s="0" t="n">
        <v>1.1E-006</v>
      </c>
      <c r="R6" s="1" t="n">
        <v>2E-005</v>
      </c>
      <c r="S6" s="0" t="n">
        <v>5</v>
      </c>
    </row>
    <row r="7" customFormat="false" ht="12.8" hidden="false" customHeight="false" outlineLevel="0" collapsed="false">
      <c r="A7" s="0" t="n">
        <v>31507</v>
      </c>
      <c r="B7" s="0" t="s">
        <v>23</v>
      </c>
      <c r="C7" s="0" t="n">
        <v>2005</v>
      </c>
      <c r="D7" s="0" t="n">
        <v>1</v>
      </c>
      <c r="E7" s="1" t="n">
        <v>159.9595947</v>
      </c>
      <c r="F7" s="1" t="n">
        <v>8.956995</v>
      </c>
      <c r="G7" s="0" t="n">
        <v>0</v>
      </c>
      <c r="H7" s="0" t="n">
        <v>0</v>
      </c>
      <c r="I7" s="0" t="n">
        <v>0</v>
      </c>
      <c r="J7" s="0" t="n">
        <v>0.4917319</v>
      </c>
      <c r="K7" s="1" t="n">
        <v>0.2874777</v>
      </c>
      <c r="L7" s="1" t="n">
        <v>0.0132613</v>
      </c>
      <c r="M7" s="1" t="n">
        <v>0.0007294</v>
      </c>
      <c r="N7" s="0" t="n">
        <v>1E-007</v>
      </c>
      <c r="O7" s="0" t="n">
        <v>1E-007</v>
      </c>
      <c r="P7" s="0" t="n">
        <v>1E-007</v>
      </c>
      <c r="Q7" s="0" t="n">
        <v>7E-007</v>
      </c>
      <c r="R7" s="1" t="n">
        <v>1.28E-005</v>
      </c>
      <c r="S7" s="0" t="n">
        <v>6</v>
      </c>
    </row>
    <row r="8" customFormat="false" ht="12.8" hidden="false" customHeight="false" outlineLevel="0" collapsed="false">
      <c r="A8" s="0" t="n">
        <v>37808</v>
      </c>
      <c r="B8" s="0" t="s">
        <v>24</v>
      </c>
      <c r="C8" s="0" t="n">
        <v>2005</v>
      </c>
      <c r="D8" s="0" t="n">
        <v>1</v>
      </c>
      <c r="E8" s="1" t="n">
        <v>109.764473</v>
      </c>
      <c r="F8" s="1" t="n">
        <v>6.0302706</v>
      </c>
      <c r="G8" s="0" t="n">
        <v>0</v>
      </c>
      <c r="H8" s="0" t="n">
        <v>0</v>
      </c>
      <c r="I8" s="0" t="n">
        <v>0</v>
      </c>
      <c r="J8" s="0" t="n">
        <v>0.5381253</v>
      </c>
      <c r="K8" s="1" t="n">
        <v>0.2039817</v>
      </c>
      <c r="L8" s="1" t="n">
        <v>0.0104334</v>
      </c>
      <c r="M8" s="1" t="n">
        <v>0.0005738</v>
      </c>
      <c r="N8" s="0" t="n">
        <v>1E-007</v>
      </c>
      <c r="O8" s="0" t="n">
        <v>1E-007</v>
      </c>
      <c r="P8" s="0" t="n">
        <v>1E-007</v>
      </c>
      <c r="Q8" s="0" t="n">
        <v>5E-007</v>
      </c>
      <c r="R8" s="1" t="n">
        <v>1.02E-005</v>
      </c>
      <c r="S8" s="0" t="n">
        <v>7</v>
      </c>
    </row>
    <row r="9" customFormat="false" ht="12.8" hidden="false" customHeight="false" outlineLevel="0" collapsed="false">
      <c r="A9" s="0" t="n">
        <v>44109</v>
      </c>
      <c r="B9" s="0" t="s">
        <v>25</v>
      </c>
      <c r="C9" s="0" t="n">
        <v>2005</v>
      </c>
      <c r="D9" s="0" t="n">
        <v>1</v>
      </c>
      <c r="E9" s="1" t="n">
        <v>73.176384</v>
      </c>
      <c r="F9" s="1" t="n">
        <v>4.020184</v>
      </c>
      <c r="G9" s="0" t="n">
        <v>0</v>
      </c>
      <c r="H9" s="0" t="n">
        <v>0</v>
      </c>
      <c r="I9" s="0" t="n">
        <v>0</v>
      </c>
      <c r="J9" s="0" t="n">
        <v>0.5690543</v>
      </c>
      <c r="K9" s="1" t="n">
        <v>0.1359878</v>
      </c>
      <c r="L9" s="1" t="n">
        <v>0.0077085</v>
      </c>
      <c r="M9" s="1" t="n">
        <v>0.000424</v>
      </c>
      <c r="N9" s="0" t="n">
        <v>1E-007</v>
      </c>
      <c r="O9" s="0" t="n">
        <v>1E-007</v>
      </c>
      <c r="P9" s="0" t="n">
        <v>1E-007</v>
      </c>
      <c r="Q9" s="0" t="n">
        <v>4E-007</v>
      </c>
      <c r="R9" s="1" t="n">
        <v>7.6E-006</v>
      </c>
      <c r="S9" s="0" t="n">
        <v>8</v>
      </c>
    </row>
    <row r="11" customFormat="false" ht="12.8" hidden="false" customHeight="false" outlineLevel="0" collapsed="false">
      <c r="D11" s="2"/>
      <c r="E11" s="2" t="s">
        <v>26</v>
      </c>
      <c r="F11" s="2"/>
      <c r="G11" s="2"/>
      <c r="H11" s="2"/>
      <c r="I11" s="2" t="s">
        <v>27</v>
      </c>
      <c r="J11" s="2"/>
      <c r="K11" s="2"/>
      <c r="L11" s="2"/>
      <c r="M11" s="2"/>
      <c r="N11" s="2" t="s">
        <v>28</v>
      </c>
      <c r="O11" s="2"/>
    </row>
    <row r="12" customFormat="false" ht="12.8" hidden="false" customHeight="false" outlineLevel="0" collapsed="false">
      <c r="D12" s="2" t="s">
        <v>29</v>
      </c>
      <c r="E12" s="2" t="s">
        <v>30</v>
      </c>
      <c r="F12" s="2" t="s">
        <v>31</v>
      </c>
      <c r="G12" s="2" t="s">
        <v>32</v>
      </c>
      <c r="H12" s="2"/>
      <c r="I12" s="2" t="s">
        <v>33</v>
      </c>
      <c r="J12" s="2" t="s">
        <v>34</v>
      </c>
      <c r="K12" s="2" t="s">
        <v>35</v>
      </c>
      <c r="L12" s="2"/>
      <c r="M12" s="2" t="s">
        <v>36</v>
      </c>
      <c r="N12" s="2" t="s">
        <v>34</v>
      </c>
      <c r="O12" s="2" t="s">
        <v>35</v>
      </c>
    </row>
    <row r="13" customFormat="false" ht="12.8" hidden="false" customHeight="false" outlineLevel="0" collapsed="false">
      <c r="D13" s="2" t="s">
        <v>37</v>
      </c>
      <c r="E13" s="0" t="n">
        <f aca="false">SUM(E2,L2)*10*12</f>
        <v>28327.46352</v>
      </c>
      <c r="F13" s="0" t="n">
        <f aca="false">SUM(F2,M2)*10*14</f>
        <v>1354.227266</v>
      </c>
      <c r="G13" s="0" t="n">
        <f aca="false">SUM(K2,R2)*10*30.973762</f>
        <v>201.969463844206</v>
      </c>
      <c r="I13" s="0" t="n">
        <v>29843.5210349825</v>
      </c>
      <c r="J13" s="0" t="n">
        <v>1425.87413983943</v>
      </c>
      <c r="K13" s="0" t="n">
        <v>212.573145471979</v>
      </c>
      <c r="M13" s="0" t="n">
        <f aca="false">(I13-E13)*100/I13</f>
        <v>5.08002227084863</v>
      </c>
      <c r="N13" s="0" t="n">
        <f aca="false">(J13-F13)*100/J13</f>
        <v>5.02476844467481</v>
      </c>
      <c r="O13" s="0" t="n">
        <f aca="false">(K13-G13)*100/G13</f>
        <v>5.2501409995089</v>
      </c>
    </row>
    <row r="14" customFormat="false" ht="12.8" hidden="false" customHeight="false" outlineLevel="0" collapsed="false">
      <c r="D14" s="2" t="s">
        <v>38</v>
      </c>
      <c r="E14" s="0" t="n">
        <f aca="false">SUM(E3,L3)*10*12</f>
        <v>24935.592228</v>
      </c>
      <c r="F14" s="0" t="n">
        <f aca="false">SUM(F3,M3)*10*14</f>
        <v>1226.6527</v>
      </c>
      <c r="G14" s="0" t="n">
        <f aca="false">SUM(K3,R3)*10*30.973762</f>
        <v>75.91421276104</v>
      </c>
      <c r="I14" s="0" t="n">
        <v>26269.8849850557</v>
      </c>
      <c r="J14" s="0" t="n">
        <v>1291.64182680222</v>
      </c>
      <c r="K14" s="0" t="n">
        <v>79.8756580216753</v>
      </c>
      <c r="M14" s="0" t="n">
        <f aca="false">(I14-E14)*100/I14</f>
        <v>5.07917243571773</v>
      </c>
      <c r="N14" s="0" t="n">
        <f aca="false">(J14-F14)*100/J14</f>
        <v>5.03151302889572</v>
      </c>
      <c r="O14" s="0" t="n">
        <f aca="false">(K14-G14)*100/G14</f>
        <v>5.21831830503858</v>
      </c>
    </row>
    <row r="15" customFormat="false" ht="12.8" hidden="false" customHeight="false" outlineLevel="0" collapsed="false">
      <c r="D15" s="2" t="s">
        <v>39</v>
      </c>
      <c r="E15" s="0" t="n">
        <f aca="false">SUM(E4,L4)*10*12</f>
        <v>14499.522444</v>
      </c>
      <c r="F15" s="0" t="n">
        <f aca="false">SUM(F4,M4)*10*14</f>
        <v>855.89882</v>
      </c>
      <c r="G15" s="0" t="n">
        <f aca="false">SUM(K4,R4)*10*30.973762</f>
        <v>56.854260524244</v>
      </c>
      <c r="I15" s="0" t="n">
        <v>15275.7052688048</v>
      </c>
      <c r="J15" s="0" t="n">
        <v>901.334314561191</v>
      </c>
      <c r="K15" s="0" t="n">
        <v>59.8428219617122</v>
      </c>
      <c r="M15" s="0" t="n">
        <f aca="false">(I15-E15)*100/I15</f>
        <v>5.08115868397828</v>
      </c>
      <c r="N15" s="0" t="n">
        <f aca="false">(J15-F15)*100/J15</f>
        <v>5.04091476682666</v>
      </c>
      <c r="O15" s="0" t="n">
        <f aca="false">(K15-G15)*100/G15</f>
        <v>5.25653031085296</v>
      </c>
    </row>
    <row r="16" customFormat="false" ht="12.8" hidden="false" customHeight="false" outlineLevel="0" collapsed="false">
      <c r="D16" s="2" t="s">
        <v>40</v>
      </c>
      <c r="E16" s="0" t="n">
        <f aca="false">SUM(E5,L5)*10*12</f>
        <v>28139.549016</v>
      </c>
      <c r="F16" s="0" t="n">
        <f aca="false">SUM(F5,M5)*10*14</f>
        <v>1355.717608</v>
      </c>
      <c r="G16" s="0" t="n">
        <f aca="false">SUM(K5,R5)*10*30.973762</f>
        <v>110.900222969234</v>
      </c>
      <c r="I16" s="0" t="n">
        <v>29647.1675968107</v>
      </c>
      <c r="J16" s="0" t="n">
        <v>1427.71165890467</v>
      </c>
      <c r="K16" s="0" t="n">
        <v>116.732988187796</v>
      </c>
      <c r="M16" s="0" t="n">
        <f aca="false">(I16-E16)*100/I16</f>
        <v>5.08520274622417</v>
      </c>
      <c r="N16" s="0" t="n">
        <f aca="false">(J16-F16)*100/J16</f>
        <v>5.04261840656998</v>
      </c>
      <c r="O16" s="0" t="n">
        <f aca="false">(K16-G16)*100/G16</f>
        <v>5.25947113756447</v>
      </c>
    </row>
    <row r="17" customFormat="false" ht="12.8" hidden="false" customHeight="false" outlineLevel="0" collapsed="false">
      <c r="D17" s="2" t="s">
        <v>41</v>
      </c>
      <c r="E17" s="0" t="n">
        <f aca="false">SUM(E6,L6)*10*12</f>
        <v>24185.22888</v>
      </c>
      <c r="F17" s="0" t="n">
        <f aca="false">SUM(F6,M6)*10*14</f>
        <v>1424.523212</v>
      </c>
      <c r="G17" s="0" t="n">
        <f aca="false">SUM(K6,R6)*10*30.973762</f>
        <v>104.979185704028</v>
      </c>
      <c r="I17" s="0" t="n">
        <v>25480.9024297464</v>
      </c>
      <c r="J17" s="0" t="n">
        <v>1500.20775483756</v>
      </c>
      <c r="K17" s="0" t="n">
        <v>110.500671571871</v>
      </c>
      <c r="M17" s="0" t="n">
        <f aca="false">(I17-E17)*100/I17</f>
        <v>5.08488093511898</v>
      </c>
      <c r="N17" s="0" t="n">
        <f aca="false">(J17-F17)*100/J17</f>
        <v>5.04493744906367</v>
      </c>
      <c r="O17" s="0" t="n">
        <f aca="false">(K17-G17)*100/G17</f>
        <v>5.25960058731017</v>
      </c>
    </row>
    <row r="18" customFormat="false" ht="12.8" hidden="false" customHeight="false" outlineLevel="0" collapsed="false">
      <c r="D18" s="2" t="s">
        <v>42</v>
      </c>
      <c r="E18" s="0" t="n">
        <f aca="false">SUM(E7,L7)*10*12</f>
        <v>19196.74272</v>
      </c>
      <c r="F18" s="0" t="n">
        <f aca="false">SUM(F7,M7)*10*14</f>
        <v>1254.081416</v>
      </c>
      <c r="G18" s="0" t="n">
        <f aca="false">SUM(K7,R7)*10*30.973762</f>
        <v>89.04662324261</v>
      </c>
      <c r="I18" s="0" t="n">
        <v>20224.5418587464</v>
      </c>
      <c r="J18" s="0" t="n">
        <v>1320.68598315962</v>
      </c>
      <c r="K18" s="0" t="n">
        <v>93.7655030526525</v>
      </c>
      <c r="M18" s="0" t="n">
        <f aca="false">(I18-E18)*100/I18</f>
        <v>5.08194027792992</v>
      </c>
      <c r="N18" s="0" t="n">
        <f aca="false">(J18-F18)*100/J18</f>
        <v>5.04317968153752</v>
      </c>
      <c r="O18" s="0" t="n">
        <f aca="false">(K18-G18)*100/G18</f>
        <v>5.29933605363764</v>
      </c>
    </row>
    <row r="19" customFormat="false" ht="12.8" hidden="false" customHeight="false" outlineLevel="0" collapsed="false">
      <c r="D19" s="2" t="s">
        <v>43</v>
      </c>
      <c r="E19" s="0" t="n">
        <f aca="false">SUM(E8,L8)*10*12</f>
        <v>13172.988768</v>
      </c>
      <c r="F19" s="0" t="n">
        <f aca="false">SUM(F8,M8)*10*14</f>
        <v>844.318216</v>
      </c>
      <c r="G19" s="0" t="n">
        <f aca="false">SUM(K8,R8)*10*30.973762</f>
        <v>63.183965605278</v>
      </c>
      <c r="I19" s="0" t="n">
        <v>13878.0858838107</v>
      </c>
      <c r="J19" s="0" t="n">
        <v>889.14634387086</v>
      </c>
      <c r="K19" s="0" t="n">
        <v>66.5274826301415</v>
      </c>
      <c r="M19" s="0" t="n">
        <f aca="false">(I19-E19)*100/I19</f>
        <v>5.08065104736941</v>
      </c>
      <c r="N19" s="0" t="n">
        <f aca="false">(J19-F19)*100/J19</f>
        <v>5.04170412214741</v>
      </c>
      <c r="O19" s="0" t="n">
        <f aca="false">(K19-G19)*100/G19</f>
        <v>5.29171759454144</v>
      </c>
    </row>
    <row r="20" customFormat="false" ht="12.8" hidden="false" customHeight="false" outlineLevel="0" collapsed="false">
      <c r="D20" s="2" t="s">
        <v>44</v>
      </c>
      <c r="E20" s="0" t="n">
        <f aca="false">SUM(E9,L9)*10*12</f>
        <v>8782.0911</v>
      </c>
      <c r="F20" s="0" t="n">
        <f aca="false">SUM(F9,M9)*10*14</f>
        <v>562.88512</v>
      </c>
      <c r="G20" s="0" t="n">
        <f aca="false">SUM(K9,R9)*10*30.973762</f>
        <v>42.122891526948</v>
      </c>
      <c r="I20" s="0" t="n">
        <v>9252.05725587377</v>
      </c>
      <c r="J20" s="0" t="n">
        <v>592.76422924724</v>
      </c>
      <c r="K20" s="0" t="n">
        <v>44.351655086761</v>
      </c>
      <c r="M20" s="0" t="n">
        <f aca="false">(I20-E20)*100/I20</f>
        <v>5.07958546814443</v>
      </c>
      <c r="N20" s="0" t="n">
        <f aca="false">(J20-F20)*100/J20</f>
        <v>5.04063973043446</v>
      </c>
      <c r="O20" s="0" t="n">
        <f aca="false">(K20-G20)*100/G20</f>
        <v>5.29109821054701</v>
      </c>
    </row>
    <row r="21" customFormat="false" ht="12.8" hidden="false" customHeight="false" outlineLevel="0" collapsed="false">
      <c r="D21" s="2" t="s">
        <v>45</v>
      </c>
      <c r="E21" s="0" t="n">
        <f aca="false">SUM(E13:E20)</f>
        <v>161239.178676</v>
      </c>
      <c r="F21" s="0" t="n">
        <f aca="false">SUM(F13:F20)</f>
        <v>8878.304358</v>
      </c>
      <c r="G21" s="0" t="n">
        <f aca="false">SUM(G13:G20)</f>
        <v>744.970826177588</v>
      </c>
      <c r="I21" s="0" t="n">
        <f aca="false">SUM(I13:I20)</f>
        <v>169871.866313831</v>
      </c>
      <c r="J21" s="0" t="n">
        <f aca="false">SUM(J13:J20)</f>
        <v>9349.36625122279</v>
      </c>
      <c r="K21" s="0" t="n">
        <f aca="false">SUM(K13:K20)</f>
        <v>784.169925984588</v>
      </c>
      <c r="M21" s="0" t="n">
        <f aca="false">(I21-E21)*100/I21</f>
        <v>5.08188190614358</v>
      </c>
      <c r="N21" s="0" t="n">
        <f aca="false">(J21-F21)*100/J21</f>
        <v>5.03843662302972</v>
      </c>
      <c r="O21" s="0" t="n">
        <f aca="false">(K21-G21)*100/G21</f>
        <v>5.26183018577094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2022-04-19T14:22:55Z</dcterms:modified>
  <cp:revision>5</cp:revision>
  <dc:subject/>
  <dc:title/>
</cp:coreProperties>
</file>