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<sst xmlns="http://schemas.openxmlformats.org/spreadsheetml/2006/main" count="13" uniqueCount="11">
  <si>
    <t>R</t>
  </si>
  <si>
    <t>D</t>
  </si>
  <si>
    <t>l</t>
  </si>
  <si>
    <t>U(R</t>
  </si>
  <si>
    <t>U(D</t>
  </si>
  <si>
    <t>U(L</t>
  </si>
  <si>
    <t>U()/</t>
  </si>
  <si>
    <t>p</t>
  </si>
  <si>
    <t>U</t>
  </si>
  <si>
    <t>T</t>
  </si>
  <si>
    <t>A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</si>
</sst>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500"/>
              <a:t>R-t </a:t>
            </a:r>
            <a:r>
              <a:rPr altLang="en-US" sz="1500"/>
              <a:t>特性曲线</a:t>
            </a:r>
            <a:endParaRPr lang="en-US" altLang="zh-CN" sz="1500"/>
          </a:p>
        </c:rich>
      </c:tx>
      <c:layout>
        <c:manualLayout>
          <c:xMode val="edge"/>
          <c:yMode val="edge"/>
          <c:x val="0.331180555555556"/>
          <c:y val="0.0157068062827225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7675"/>
          <c:y val="0.111958260616638"/>
          <c:w val="0.901027777777778"/>
          <c:h val="0.71097222222222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Sheet1!$B$4</c:f>
              <c:strCache>
                <c:ptCount val="1"/>
                <c:pt idx="0">
                  <c:v>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0"/>
            <c:backward val="30"/>
            <c:dispRSqr val="0"/>
            <c:dispEq val="1"/>
            <c:trendlineLbl>
              <c:layout>
                <c:manualLayout>
                  <c:x val="0.0266666666666667"/>
                  <c:y val="-0.103552770922027"/>
                </c:manualLayout>
              </c:layout>
              <c:tx>
                <c:rich>
                  <a:bodyPr rot="0" spcFirstLastPara="0" vertOverflow="ellipsis" vert="horz" wrap="square" anchor="ctr" anchorCtr="1"/>
                  <a:lstStyle/>
                  <a:p>
                    <a:pPr>
                      <a:defRPr lang="zh-CN"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altLang="zh-CN" sz="1200"/>
                      <a:t>R</a:t>
                    </a:r>
                    <a:r>
                      <a:rPr sz="1200"/>
                      <a:t> = 0.0183</a:t>
                    </a:r>
                    <a:r>
                      <a:rPr lang="en-US" altLang="zh-CN" sz="1200"/>
                      <a:t>t</a:t>
                    </a:r>
                    <a:r>
                      <a:rPr sz="1200"/>
                      <a:t> + 4.1974</a:t>
                    </a:r>
                    <a:endParaRPr sz="1200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zh-CN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Sheet1!$A$5:$A$14</c:f>
              <c:numCache>
                <c:formatCode>General</c:formatCode>
                <c:ptCount val="10"/>
                <c:pt idx="0">
                  <c:v>28.9</c:v>
                </c:pt>
                <c:pt idx="1">
                  <c:v>34.2</c:v>
                </c:pt>
                <c:pt idx="2">
                  <c:v>38.6</c:v>
                </c:pt>
                <c:pt idx="3">
                  <c:v>43</c:v>
                </c:pt>
                <c:pt idx="4">
                  <c:v>47.4</c:v>
                </c:pt>
                <c:pt idx="5">
                  <c:v>52.5</c:v>
                </c:pt>
                <c:pt idx="6">
                  <c:v>57.7</c:v>
                </c:pt>
                <c:pt idx="7">
                  <c:v>62.5</c:v>
                </c:pt>
                <c:pt idx="8">
                  <c:v>67.2</c:v>
                </c:pt>
                <c:pt idx="9">
                  <c:v>72.2</c:v>
                </c:pt>
              </c:numCache>
            </c:numRef>
          </c:xVal>
          <c:yVal>
            <c:numRef>
              <c:f>Sheet1!$B$5:$B$14</c:f>
              <c:numCache>
                <c:formatCode>General</c:formatCode>
                <c:ptCount val="10"/>
                <c:pt idx="0">
                  <c:v>4.734</c:v>
                </c:pt>
                <c:pt idx="1">
                  <c:v>4.819</c:v>
                </c:pt>
                <c:pt idx="2">
                  <c:v>4.91</c:v>
                </c:pt>
                <c:pt idx="3">
                  <c:v>4.991</c:v>
                </c:pt>
                <c:pt idx="4">
                  <c:v>5.056</c:v>
                </c:pt>
                <c:pt idx="5">
                  <c:v>5.149</c:v>
                </c:pt>
                <c:pt idx="6">
                  <c:v>5.249</c:v>
                </c:pt>
                <c:pt idx="7">
                  <c:v>5.339</c:v>
                </c:pt>
                <c:pt idx="8">
                  <c:v>5.43</c:v>
                </c:pt>
                <c:pt idx="9">
                  <c:v>5.53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7631"/>
        <c:axId val="426412382"/>
      </c:scatterChart>
      <c:valAx>
        <c:axId val="42831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400"/>
                  <a:t>温度</a:t>
                </a:r>
                <a:r>
                  <a:rPr lang="en-US" altLang="zh-CN" sz="1400"/>
                  <a:t>t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444069444444444"/>
              <c:y val="0.90728621291448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6412382"/>
        <c:crosses val="autoZero"/>
        <c:crossBetween val="midCat"/>
      </c:valAx>
      <c:valAx>
        <c:axId val="42641238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altLang="en-US" sz="1400"/>
                  <a:t>电阻</a:t>
                </a:r>
                <a:r>
                  <a:rPr lang="en-US" altLang="zh-CN" sz="1400"/>
                  <a:t>R</a:t>
                </a:r>
                <a:endParaRPr lang="en-US" altLang="zh-CN" sz="1400"/>
              </a:p>
            </c:rich>
          </c:tx>
          <c:layout>
            <c:manualLayout>
              <c:xMode val="edge"/>
              <c:yMode val="edge"/>
              <c:x val="0.0185555555555555"/>
              <c:y val="0.437775959860384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2831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203200</xdr:colOff>
      <xdr:row>7</xdr:row>
      <xdr:rowOff>139700</xdr:rowOff>
    </xdr:from>
    <xdr:to>
      <xdr:col>9</xdr:col>
      <xdr:colOff>508000</xdr:colOff>
      <xdr:row>23</xdr:row>
      <xdr:rowOff>124460</xdr:rowOff>
    </xdr:to>
    <xdr:graphicFrame>
      <xdr:nvGraphicFramePr>
        <xdr:cNvPr id="3" name="图表 2"/>
        <xdr:cNvGraphicFramePr/>
      </xdr:nvGraphicFramePr>
      <xdr:xfrm>
        <a:off x="3365500" y="1419860"/>
        <a:ext cx="4572000" cy="291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4"/>
  <sheetViews>
    <sheetView tabSelected="1" workbookViewId="0">
      <selection activeCell="L10" sqref="L10"/>
    </sheetView>
  </sheetViews>
  <sheetFormatPr defaultColWidth="8.88888888888889" defaultRowHeight="14.4"/>
  <cols>
    <col min="1" max="1" width="13.8888888888889" customWidth="1"/>
    <col min="2" max="3" width="9.66666666666667"/>
    <col min="4" max="4" width="12.8888888888889"/>
    <col min="5" max="6" width="11.7777777777778"/>
    <col min="7" max="10" width="12.8888888888889"/>
  </cols>
  <sheetData>
    <row r="1" spans="1:10">
      <c r="A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>
      <c r="A2">
        <v>0.0005298</v>
      </c>
      <c r="C2">
        <v>0.00411</v>
      </c>
      <c r="D2">
        <v>0.2402</v>
      </c>
      <c r="E2">
        <f>0.00001/SQRT(3)</f>
        <v>5.77350269189626e-6</v>
      </c>
      <c r="F2">
        <f>0.00002/SQRT(3)</f>
        <v>1.15470053837925e-5</v>
      </c>
      <c r="G2">
        <f>0.0005/SQRT(3)</f>
        <v>0.000288675134594813</v>
      </c>
      <c r="H2">
        <f>SQRT(POWER(E2/A2,2)+POWER(2*F2/C2,2)+POWER(G2/D2,2))</f>
        <v>0.0123196224565051</v>
      </c>
      <c r="I2">
        <f>A2*PI()*C2*C2/4/D2</f>
        <v>2.92625707018219e-8</v>
      </c>
      <c r="J2">
        <f>H2*I2</f>
        <v>3.60503823153232e-10</v>
      </c>
    </row>
    <row r="4" spans="1:4">
      <c r="A4" t="s">
        <v>9</v>
      </c>
      <c r="B4" t="s">
        <v>0</v>
      </c>
      <c r="C4" t="s">
        <v>0</v>
      </c>
      <c r="D4" t="s">
        <v>10</v>
      </c>
    </row>
    <row r="5" spans="1:4">
      <c r="A5">
        <v>28.9</v>
      </c>
      <c r="B5">
        <f>C5*1000</f>
        <v>4.734</v>
      </c>
      <c r="C5">
        <v>0.004734</v>
      </c>
      <c r="D5">
        <f>(C10-C5)/(C5*A10-C10*A5)</f>
        <v>0.00416128123342381</v>
      </c>
    </row>
    <row r="6" spans="1:4">
      <c r="A6">
        <v>34.2</v>
      </c>
      <c r="B6">
        <f t="shared" ref="B6:B14" si="0">C6*1000</f>
        <v>4.819</v>
      </c>
      <c r="C6">
        <v>0.004819</v>
      </c>
      <c r="D6">
        <f>(C11-C6)/(C6*A11-C11*A6)</f>
        <v>0.00436368802675042</v>
      </c>
    </row>
    <row r="7" spans="1:4">
      <c r="A7">
        <v>38.6</v>
      </c>
      <c r="B7">
        <f t="shared" si="0"/>
        <v>4.91</v>
      </c>
      <c r="C7">
        <v>0.00491</v>
      </c>
      <c r="D7">
        <f>(C12-C7)/(C7*A12-C12*A7)</f>
        <v>0.0042563915324597</v>
      </c>
    </row>
    <row r="8" spans="1:4">
      <c r="A8">
        <v>43</v>
      </c>
      <c r="B8">
        <f t="shared" si="0"/>
        <v>4.991</v>
      </c>
      <c r="C8">
        <v>0.004991</v>
      </c>
      <c r="D8">
        <f>(C13-C8)/(C8*A13-C13*A8)</f>
        <v>0.0043079254051805</v>
      </c>
    </row>
    <row r="9" spans="1:4">
      <c r="A9">
        <v>47.4</v>
      </c>
      <c r="B9">
        <f t="shared" si="0"/>
        <v>5.056</v>
      </c>
      <c r="C9">
        <v>0.005056</v>
      </c>
      <c r="D9">
        <f>(C14-C9)/(C9*A14-C14*A9)</f>
        <v>0.00460546515198035</v>
      </c>
    </row>
    <row r="10" spans="1:4">
      <c r="A10">
        <v>52.5</v>
      </c>
      <c r="B10">
        <f t="shared" si="0"/>
        <v>5.149</v>
      </c>
      <c r="C10">
        <v>0.005149</v>
      </c>
      <c r="D10">
        <f>AVERAGE(D5:D9)</f>
        <v>0.00433895026995896</v>
      </c>
    </row>
    <row r="11" spans="1:3">
      <c r="A11">
        <v>57.7</v>
      </c>
      <c r="B11">
        <f t="shared" si="0"/>
        <v>5.249</v>
      </c>
      <c r="C11">
        <v>0.005249</v>
      </c>
    </row>
    <row r="12" spans="1:3">
      <c r="A12">
        <v>62.5</v>
      </c>
      <c r="B12">
        <f t="shared" si="0"/>
        <v>5.339</v>
      </c>
      <c r="C12">
        <v>0.005339</v>
      </c>
    </row>
    <row r="13" spans="1:3">
      <c r="A13">
        <v>67.2</v>
      </c>
      <c r="B13">
        <f t="shared" si="0"/>
        <v>5.43</v>
      </c>
      <c r="C13">
        <v>0.00543</v>
      </c>
    </row>
    <row r="14" spans="1:3">
      <c r="A14">
        <v>72.2</v>
      </c>
      <c r="B14">
        <f t="shared" si="0"/>
        <v>5.53</v>
      </c>
      <c r="C14">
        <v>0.00553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11</dc:creator>
  <cp:lastModifiedBy>微信用户</cp:lastModifiedBy>
  <dcterms:created xsi:type="dcterms:W3CDTF">2022-11-23T10:37:26Z</dcterms:created>
  <dcterms:modified xsi:type="dcterms:W3CDTF">2022-11-23T11:35:30Z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965D609697404505BB1798F79484A16E</vt:lpwstr>
  </property>
  <property fmtid="{D5CDD505-2E9C-101B-9397-08002B2CF9AE}" pid="3" name="KSOProductBuildVer">
    <vt:lpwstr>2052-11.1.0.12763</vt:lpwstr>
  </property>
</Properties>
</file>