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<sst xmlns="http://schemas.openxmlformats.org/spreadsheetml/2006/main" count="25" uniqueCount="22">
  <si>
    <t>环数n</t>
  </si>
  <si>
    <t>左读数/mm</t>
  </si>
  <si>
    <t>右读数/mm</t>
  </si>
  <si>
    <t>Dn/mm</t>
  </si>
  <si>
    <t>环数m</t>
  </si>
  <si>
    <t>Dm/mm</t>
  </si>
  <si>
    <t>平均值</t>
  </si>
  <si>
    <t>A类不确定度</t>
  </si>
  <si>
    <t>Dm^2-Dn^2</t>
  </si>
  <si>
    <t>曲率半径R/m</t>
  </si>
  <si>
    <t>m-n</t>
  </si>
  <si>
    <t>波长/nm</t>
  </si>
  <si>
    <t>起始读数/mm</t>
  </si>
  <si>
    <t>结尾读数/mm</t>
  </si>
  <si>
    <t>△l/mm</t>
  </si>
  <si>
    <t>D/m</t>
  </si>
  <si>
    <t>方差</t>
  </si>
  <si>
    <t>平均值/mm</t>
  </si>
  <si>
    <t>L/m</t>
  </si>
  <si>
    <t>△l(平均)/mm</t>
  </si>
  <si>
    <t>D(平均)/m</t>
  </si>
  <si>
    <t>B类不确定度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</si>
</sst>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7" sqref="A7"/>
    </sheetView>
  </sheetViews>
  <sheetFormatPr defaultColWidth="8.88888888888889" defaultRowHeight="14.4" outlineLevelCol="6"/>
  <cols>
    <col min="1" max="2" width="12.7777777777778" customWidth="1"/>
    <col min="3" max="3" width="10.6666666666667"/>
    <col min="4" max="5" width="12.8888888888889"/>
    <col min="6" max="6" width="11.7777777777778" customWidth="1"/>
    <col min="7" max="7" width="11.8888888888889" customWidth="1"/>
  </cols>
  <sheetData>
    <row r="1" spans="1:5">
      <c r="A1" t="s">
        <v>0</v>
      </c>
      <c r="B1">
        <v>5</v>
      </c>
      <c r="C1">
        <v>10</v>
      </c>
      <c r="D1">
        <v>15</v>
      </c>
      <c r="E1">
        <v>20</v>
      </c>
    </row>
    <row r="2" spans="1:5">
      <c r="A2" t="s">
        <v>1</v>
      </c>
      <c r="B2">
        <v>53.611</v>
      </c>
      <c r="C2" s="1">
        <v>52.781</v>
      </c>
      <c r="D2">
        <v>52.162</v>
      </c>
      <c r="E2">
        <v>51.642</v>
      </c>
    </row>
    <row r="3" spans="1:5">
      <c r="A3" t="s">
        <v>2</v>
      </c>
      <c r="B3">
        <v>57.271</v>
      </c>
      <c r="C3">
        <v>58.096</v>
      </c>
      <c r="D3">
        <v>58.725</v>
      </c>
      <c r="E3">
        <v>59.249</v>
      </c>
    </row>
    <row r="4" spans="1:5">
      <c r="A4" t="s">
        <v>3</v>
      </c>
      <c r="B4">
        <f>B3-B2</f>
        <v>3.66</v>
      </c>
      <c r="C4">
        <f>C3-C2</f>
        <v>5.315</v>
      </c>
      <c r="D4">
        <f>D3-D2</f>
        <v>6.563</v>
      </c>
      <c r="E4">
        <f>E3-E2</f>
        <v>7.607</v>
      </c>
    </row>
    <row r="5" spans="1:5">
      <c r="A5" t="s">
        <v>4</v>
      </c>
      <c r="B5">
        <v>25</v>
      </c>
      <c r="C5">
        <v>30</v>
      </c>
      <c r="D5">
        <v>35</v>
      </c>
      <c r="E5">
        <v>40</v>
      </c>
    </row>
    <row r="6" spans="1:5">
      <c r="A6" t="s">
        <v>1</v>
      </c>
      <c r="B6">
        <v>51.181</v>
      </c>
      <c r="C6" s="1">
        <v>50.769</v>
      </c>
      <c r="D6">
        <v>50.388</v>
      </c>
      <c r="E6">
        <v>50.034</v>
      </c>
    </row>
    <row r="7" spans="1:5">
      <c r="A7" t="s">
        <v>2</v>
      </c>
      <c r="B7">
        <v>59.709</v>
      </c>
      <c r="C7">
        <v>60.126</v>
      </c>
      <c r="D7">
        <v>60.508</v>
      </c>
      <c r="E7">
        <v>60.86</v>
      </c>
    </row>
    <row r="8" spans="1:7">
      <c r="A8" t="s">
        <v>5</v>
      </c>
      <c r="B8">
        <f>B7-B6</f>
        <v>8.52800000000001</v>
      </c>
      <c r="C8">
        <f>C7-C6</f>
        <v>9.357</v>
      </c>
      <c r="D8">
        <f>D7-D6</f>
        <v>10.12</v>
      </c>
      <c r="E8">
        <f>E7-E6</f>
        <v>10.826</v>
      </c>
      <c r="F8" t="s">
        <v>6</v>
      </c>
      <c r="G8" t="s">
        <v>7</v>
      </c>
    </row>
    <row r="9" spans="1:6">
      <c r="A9" t="s">
        <v>8</v>
      </c>
      <c r="B9">
        <f>POWER(B8,2)-POWER(B4,2)</f>
        <v>59.3311840000001</v>
      </c>
      <c r="C9">
        <f>POWER(C8,2)-POWER(C4,2)</f>
        <v>59.304224</v>
      </c>
      <c r="D9">
        <f>POWER(D8,2)-POWER(D4,2)</f>
        <v>59.3414310000001</v>
      </c>
      <c r="E9">
        <f>POWER(E8,2)-POWER(E4,2)</f>
        <v>59.335827</v>
      </c>
      <c r="F9" s="2">
        <f>AVERAGE(B9:E9)</f>
        <v>59.3281665</v>
      </c>
    </row>
    <row r="10" spans="1:6">
      <c r="A10" t="s">
        <v>9</v>
      </c>
      <c r="B10" s="3">
        <f>B9/1000000/4/20/$B12</f>
        <v>1.25915076400679</v>
      </c>
      <c r="C10" s="3">
        <f>C9/1000000/4/20/$B12</f>
        <v>1.25857860780985</v>
      </c>
      <c r="D10" s="3">
        <f>D9/1000000/4/20/$B12</f>
        <v>1.25936823005094</v>
      </c>
      <c r="E10" s="3">
        <f>E9/1000000/4/20/$B12</f>
        <v>1.25924929966044</v>
      </c>
      <c r="F10" s="4">
        <f>AVERAGE(B10:E10)</f>
        <v>1.259086725382</v>
      </c>
    </row>
    <row r="11" spans="1:5">
      <c r="A11" t="s">
        <v>10</v>
      </c>
      <c r="B11" s="5">
        <v>20</v>
      </c>
      <c r="C11" s="5"/>
      <c r="D11" s="5"/>
      <c r="E11" s="5"/>
    </row>
    <row r="12" spans="1:2">
      <c r="A12" t="s">
        <v>11</v>
      </c>
      <c r="B12">
        <v>5.89e-7</v>
      </c>
    </row>
    <row r="16" spans="1:5">
      <c r="A16" t="s">
        <v>12</v>
      </c>
      <c r="B16" t="s">
        <v>13</v>
      </c>
      <c r="C16" t="s">
        <v>14</v>
      </c>
      <c r="D16" t="s">
        <v>15</v>
      </c>
      <c r="E16" t="s">
        <v>16</v>
      </c>
    </row>
    <row r="17" spans="1:5">
      <c r="A17">
        <v>54.804</v>
      </c>
      <c r="B17" s="1">
        <v>56.068</v>
      </c>
      <c r="C17">
        <f>B17-A17</f>
        <v>1.264</v>
      </c>
      <c r="D17">
        <f>B$21*10000*B$12/C17</f>
        <v>0.000186392405063292</v>
      </c>
      <c r="E17">
        <f>POWER(D17-D$20,2)</f>
        <v>6.02441995973604e-14</v>
      </c>
    </row>
    <row r="18" spans="1:5">
      <c r="A18">
        <v>56.13</v>
      </c>
      <c r="B18">
        <v>57.398</v>
      </c>
      <c r="C18">
        <f>B18-A18</f>
        <v>1.268</v>
      </c>
      <c r="D18">
        <f>B$21*10000*B$12/C18</f>
        <v>0.000185804416403785</v>
      </c>
      <c r="E18">
        <f>POWER(D18-D$20,2)</f>
        <v>1.17334830660236e-13</v>
      </c>
    </row>
    <row r="19" spans="1:5">
      <c r="A19" s="1">
        <v>57.459</v>
      </c>
      <c r="B19">
        <v>58.724</v>
      </c>
      <c r="C19">
        <f>B19-A19</f>
        <v>1.26499999999999</v>
      </c>
      <c r="D19">
        <f>B$21*10000*B$12/C19</f>
        <v>0.000186245059288539</v>
      </c>
      <c r="E19">
        <f>POWER(D19-D$20,2)</f>
        <v>9.6238383198102e-15</v>
      </c>
    </row>
    <row r="20" spans="1:5">
      <c r="A20" s="6" t="s">
        <v>17</v>
      </c>
      <c r="B20" s="6"/>
      <c r="C20">
        <f>AVERAGE(C17:C19)</f>
        <v>1.26566666666666</v>
      </c>
      <c r="D20">
        <f>B$21*10000*B$12/C20</f>
        <v>0.000186146958124836</v>
      </c>
      <c r="E20">
        <f>SUM(E17:E19)</f>
        <v>1.87202868577406e-13</v>
      </c>
    </row>
    <row r="21" spans="1:5">
      <c r="A21" t="s">
        <v>18</v>
      </c>
      <c r="B21">
        <v>0.04</v>
      </c>
      <c r="E21" t="s">
        <v>7</v>
      </c>
    </row>
    <row r="22" spans="1:5">
      <c r="A22" t="s">
        <v>19</v>
      </c>
      <c r="B22">
        <v>1.266</v>
      </c>
      <c r="E22">
        <f>SQRT(E20/6)</f>
        <v>1.76636570664838e-7</v>
      </c>
    </row>
    <row r="23" spans="1:5">
      <c r="A23" t="s">
        <v>20</v>
      </c>
      <c r="B23">
        <f>B21*20*B12/B22*1000/2</f>
        <v>0.00018609794628752</v>
      </c>
      <c r="E23" t="s">
        <v>21</v>
      </c>
    </row>
    <row r="24" spans="5:5">
      <c r="E24">
        <f>0.00001/SQRT(3)</f>
        <v>5.77350269189626e-6</v>
      </c>
    </row>
    <row r="25" spans="5:5">
      <c r="E25">
        <f>SQRT(E24*E24+E22*E22)</f>
        <v>5.77620410056895e-6</v>
      </c>
    </row>
  </sheetData>
  <mergeCells count="1">
    <mergeCell ref="A20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微信用户</cp:lastModifiedBy>
  <dcterms:created xsi:type="dcterms:W3CDTF">2022-12-13T06:59:30Z</dcterms:created>
  <dcterms:modified xsi:type="dcterms:W3CDTF">2022-12-13T15:56:52Z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3D4C317617AD4118B1A56501161EEAD0</vt:lpwstr>
  </property>
  <property fmtid="{D5CDD505-2E9C-101B-9397-08002B2CF9AE}" pid="3" name="KSOProductBuildVer">
    <vt:lpwstr>2052-11.1.0.12763</vt:lpwstr>
  </property>
</Properties>
</file>