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65" windowHeight="12330"/>
  </bookViews>
  <sheets>
    <sheet name="Cuota Pesos" sheetId="1" r:id="rId1"/>
  </sheets>
  <definedNames>
    <definedName name="_xlnm.Print_Area" localSheetId="0">'Cuota Pesos'!#REF!</definedName>
  </definedNames>
  <calcPr calcId="144525"/>
</workbook>
</file>

<file path=xl/sharedStrings.xml><?xml version="1.0" encoding="utf-8"?>
<sst xmlns="http://schemas.openxmlformats.org/spreadsheetml/2006/main" count="18" uniqueCount="18">
  <si>
    <t>CALCULO DE CREDITOS DE CUOTA FIJA</t>
  </si>
  <si>
    <t>Periodo (n)</t>
  </si>
  <si>
    <t>Donde:</t>
  </si>
  <si>
    <t>Interes</t>
  </si>
  <si>
    <t>Inversión / anualidad</t>
  </si>
  <si>
    <t>Inversión</t>
  </si>
  <si>
    <t>Saldo anterior x tasa efectiva</t>
  </si>
  <si>
    <t>Tasa Efec</t>
  </si>
  <si>
    <t>Cuota pesos - intereses</t>
  </si>
  <si>
    <t>Valor Anualidad</t>
  </si>
  <si>
    <t>saldo anterior - Amortizacion</t>
  </si>
  <si>
    <t>valor Cuota</t>
  </si>
  <si>
    <t>CUOTA CONSTANTE EN PESOS</t>
  </si>
  <si>
    <t>Cuota</t>
  </si>
  <si>
    <t>saldo pesos</t>
  </si>
  <si>
    <t>Cuota Pesos</t>
  </si>
  <si>
    <t>Intereses</t>
  </si>
  <si>
    <t>Amortización</t>
  </si>
</sst>
</file>

<file path=xl/styles.xml><?xml version="1.0" encoding="utf-8"?>
<styleSheet xmlns="http://schemas.openxmlformats.org/spreadsheetml/2006/main">
  <numFmts count="7">
    <numFmt numFmtId="176" formatCode="_(* #,##0_);_(* \(#,##0\);_(* &quot;-&quot;??_);_(@_)"/>
    <numFmt numFmtId="41" formatCode="_-* #,##0_-;\-* #,##0_-;_-* &quot;-&quot;_-;_-@_-"/>
    <numFmt numFmtId="177" formatCode="_ * #,##0.00_ ;_ * \-#,##0.00_ ;_ * &quot;-&quot;??_ ;_ @_ "/>
    <numFmt numFmtId="178" formatCode="_(* #,##0.00_);_(* \(#,##0.00\);_(* &quot;-&quot;??_);_(@_)"/>
    <numFmt numFmtId="179" formatCode="_(&quot;$&quot;* #,##0_);_(&quot;$&quot;* \(#,##0\);_(&quot;$&quot;* &quot;-&quot;??_);_(@_)"/>
    <numFmt numFmtId="180" formatCode="_(&quot;$&quot;* #,##0.00_);_(&quot;$&quot;* \(#,##0.00\);_(&quot;$&quot;* &quot;-&quot;??_);_(@_)"/>
    <numFmt numFmtId="42" formatCode="_-&quot;£&quot;* #,##0_-;\-&quot;£&quot;* #,##0_-;_-&quot;£&quot;* &quot;-&quot;_-;_-@_-"/>
  </numFmts>
  <fonts count="24">
    <font>
      <sz val="10"/>
      <name val="Arial"/>
      <charset val="134"/>
    </font>
    <font>
      <b/>
      <sz val="16"/>
      <name val="Arial"/>
      <charset val="134"/>
    </font>
    <font>
      <b/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9" fillId="4" borderId="8" applyNumberFormat="0" applyAlignment="0" applyProtection="0">
      <alignment vertical="center"/>
    </xf>
    <xf numFmtId="180" fontId="8" fillId="0" borderId="0" applyFon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4" borderId="14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178" fontId="8" fillId="0" borderId="0" applyFont="0" applyFill="0" applyBorder="0" applyAlignment="0" applyProtection="0"/>
    <xf numFmtId="0" fontId="16" fillId="13" borderId="1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10" fontId="0" fillId="0" borderId="4" xfId="0" applyNumberFormat="1" applyBorder="1"/>
    <xf numFmtId="179" fontId="0" fillId="0" borderId="4" xfId="27" applyNumberFormat="1" applyFont="1" applyBorder="1"/>
    <xf numFmtId="10" fontId="0" fillId="0" borderId="4" xfId="47" applyNumberFormat="1" applyFont="1" applyBorder="1"/>
    <xf numFmtId="0" fontId="0" fillId="0" borderId="4" xfId="0" applyFill="1" applyBorder="1"/>
    <xf numFmtId="179" fontId="2" fillId="0" borderId="4" xfId="27" applyNumberFormat="1" applyFont="1" applyBorder="1"/>
    <xf numFmtId="179" fontId="0" fillId="0" borderId="0" xfId="27" applyNumberFormat="1" applyFont="1" applyBorder="1"/>
    <xf numFmtId="0" fontId="2" fillId="0" borderId="0" xfId="0" applyFont="1" applyBorder="1"/>
    <xf numFmtId="0" fontId="2" fillId="0" borderId="4" xfId="0" applyFont="1" applyBorder="1"/>
    <xf numFmtId="178" fontId="2" fillId="0" borderId="4" xfId="44" applyNumberFormat="1" applyFont="1" applyBorder="1"/>
    <xf numFmtId="176" fontId="2" fillId="0" borderId="4" xfId="44" applyNumberFormat="1" applyFont="1" applyBorder="1"/>
    <xf numFmtId="0" fontId="0" fillId="0" borderId="4" xfId="0" applyBorder="1" applyAlignment="1">
      <alignment horizontal="center"/>
    </xf>
    <xf numFmtId="176" fontId="0" fillId="0" borderId="4" xfId="0" applyNumberFormat="1" applyBorder="1"/>
    <xf numFmtId="178" fontId="0" fillId="0" borderId="4" xfId="0" applyNumberFormat="1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9" fontId="0" fillId="0" borderId="0" xfId="0" applyNumberFormat="1" applyBorder="1"/>
    <xf numFmtId="10" fontId="0" fillId="0" borderId="0" xfId="47" applyNumberFormat="1" applyFont="1" applyBorder="1"/>
    <xf numFmtId="180" fontId="0" fillId="0" borderId="6" xfId="27" applyFont="1" applyBorder="1"/>
    <xf numFmtId="180" fontId="2" fillId="0" borderId="6" xfId="27" applyFont="1" applyBorder="1"/>
    <xf numFmtId="177" fontId="0" fillId="0" borderId="6" xfId="0" applyNumberFormat="1" applyBorder="1"/>
    <xf numFmtId="180" fontId="0" fillId="0" borderId="6" xfId="27" applyFont="1" applyFill="1" applyBorder="1"/>
    <xf numFmtId="180" fontId="0" fillId="0" borderId="6" xfId="0" applyNumberFormat="1" applyBorder="1"/>
    <xf numFmtId="180" fontId="0" fillId="0" borderId="0" xfId="0" applyNumberFormat="1" applyBorder="1"/>
    <xf numFmtId="180" fontId="0" fillId="0" borderId="0" xfId="27" applyFont="1" applyBorder="1"/>
    <xf numFmtId="180" fontId="2" fillId="0" borderId="0" xfId="27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2</xdr:col>
      <xdr:colOff>38100</xdr:colOff>
      <xdr:row>3</xdr:row>
      <xdr:rowOff>76200</xdr:rowOff>
    </xdr:to>
    <xdr:pic>
      <xdr:nvPicPr>
        <xdr:cNvPr id="2" name="Picture 6" descr="logoflycom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450" y="95250"/>
          <a:ext cx="135763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63"/>
  <sheetViews>
    <sheetView tabSelected="1" zoomScale="80" zoomScaleNormal="80" workbookViewId="0">
      <selection activeCell="D6" sqref="D6"/>
    </sheetView>
  </sheetViews>
  <sheetFormatPr defaultColWidth="6" defaultRowHeight="12"/>
  <cols>
    <col min="1" max="1" width="11.425" customWidth="1"/>
    <col min="2" max="2" width="8.14166666666667" customWidth="1"/>
    <col min="3" max="3" width="17.5666666666667" customWidth="1"/>
    <col min="4" max="4" width="15" customWidth="1"/>
    <col min="5" max="5" width="14.8583333333333" customWidth="1"/>
    <col min="6" max="6" width="16" customWidth="1"/>
    <col min="7" max="7" width="14.1416666666667" customWidth="1"/>
    <col min="8" max="14" width="15.8583333333333" customWidth="1"/>
  </cols>
  <sheetData>
    <row r="1" ht="12.75" spans="1:8">
      <c r="A1" s="1"/>
      <c r="B1" s="2"/>
      <c r="C1" s="2"/>
      <c r="D1" s="2"/>
      <c r="E1" s="2"/>
      <c r="F1" s="2"/>
      <c r="G1" s="2"/>
      <c r="H1" s="21"/>
    </row>
    <row r="2" ht="18" spans="1:8">
      <c r="A2" s="3" t="s">
        <v>0</v>
      </c>
      <c r="B2" s="4"/>
      <c r="C2" s="4"/>
      <c r="D2" s="4"/>
      <c r="E2" s="4"/>
      <c r="F2" s="4"/>
      <c r="G2" s="4"/>
      <c r="H2" s="22"/>
    </row>
    <row r="3" spans="1:8">
      <c r="A3" s="5"/>
      <c r="B3" s="6"/>
      <c r="C3" s="6"/>
      <c r="D3" s="6"/>
      <c r="E3" s="6"/>
      <c r="F3" s="6"/>
      <c r="G3" s="6"/>
      <c r="H3" s="23"/>
    </row>
    <row r="4" spans="1:8">
      <c r="A4" s="5"/>
      <c r="B4" s="6"/>
      <c r="C4" s="6"/>
      <c r="D4" s="6"/>
      <c r="E4" s="6"/>
      <c r="F4" s="6"/>
      <c r="G4" s="6"/>
      <c r="H4" s="23"/>
    </row>
    <row r="5" spans="1:8">
      <c r="A5" s="5"/>
      <c r="B5" s="6"/>
      <c r="C5" s="7" t="s">
        <v>1</v>
      </c>
      <c r="D5" s="7">
        <v>48</v>
      </c>
      <c r="E5" s="6"/>
      <c r="F5" s="6"/>
      <c r="G5" s="6" t="s">
        <v>2</v>
      </c>
      <c r="H5" s="23"/>
    </row>
    <row r="6" spans="1:8">
      <c r="A6" s="5"/>
      <c r="B6" s="6"/>
      <c r="C6" s="7" t="s">
        <v>3</v>
      </c>
      <c r="D6" s="8">
        <v>0.2343</v>
      </c>
      <c r="E6" s="24"/>
      <c r="F6" s="6"/>
      <c r="G6" s="6" t="s">
        <v>4</v>
      </c>
      <c r="H6" s="23"/>
    </row>
    <row r="7" spans="1:8">
      <c r="A7" s="5"/>
      <c r="B7" s="6"/>
      <c r="C7" s="7" t="s">
        <v>5</v>
      </c>
      <c r="D7" s="9">
        <v>28070000</v>
      </c>
      <c r="E7" s="25"/>
      <c r="F7" s="6"/>
      <c r="G7" s="6" t="s">
        <v>6</v>
      </c>
      <c r="H7" s="23"/>
    </row>
    <row r="8" spans="1:8">
      <c r="A8" s="5"/>
      <c r="B8" s="6"/>
      <c r="C8" s="7" t="s">
        <v>7</v>
      </c>
      <c r="D8" s="10">
        <f>+(1+D6)^(1/12)-1</f>
        <v>0.0176967651760431</v>
      </c>
      <c r="E8" s="25"/>
      <c r="F8" s="6"/>
      <c r="G8" s="6" t="s">
        <v>8</v>
      </c>
      <c r="H8" s="23"/>
    </row>
    <row r="9" spans="1:8">
      <c r="A9" s="5"/>
      <c r="B9" s="6"/>
      <c r="C9" s="7" t="s">
        <v>9</v>
      </c>
      <c r="D9" s="7">
        <f>(1-(1+D8)^-D5)/D8</f>
        <v>32.1617502413099</v>
      </c>
      <c r="E9" s="25"/>
      <c r="F9" s="6"/>
      <c r="G9" s="6" t="s">
        <v>10</v>
      </c>
      <c r="H9" s="23"/>
    </row>
    <row r="10" spans="1:8">
      <c r="A10" s="5"/>
      <c r="B10" s="6"/>
      <c r="C10" s="11" t="s">
        <v>11</v>
      </c>
      <c r="D10" s="12">
        <f>+D7/D9</f>
        <v>872775.884066961</v>
      </c>
      <c r="E10" s="6"/>
      <c r="F10" s="6"/>
      <c r="G10" s="6"/>
      <c r="H10" s="23"/>
    </row>
    <row r="11" spans="1:8">
      <c r="A11" s="5"/>
      <c r="B11" s="6"/>
      <c r="C11" s="6"/>
      <c r="D11" s="13"/>
      <c r="E11" s="6"/>
      <c r="F11" s="6"/>
      <c r="G11" s="6"/>
      <c r="H11" s="23"/>
    </row>
    <row r="12" spans="1:8">
      <c r="A12" s="5"/>
      <c r="B12" s="6"/>
      <c r="C12" s="6"/>
      <c r="D12" s="6"/>
      <c r="E12" s="6"/>
      <c r="F12" s="6"/>
      <c r="G12" s="6"/>
      <c r="H12" s="23"/>
    </row>
    <row r="13" spans="1:8">
      <c r="A13" s="5"/>
      <c r="B13" s="14" t="s">
        <v>12</v>
      </c>
      <c r="C13" s="14"/>
      <c r="D13" s="14"/>
      <c r="E13" s="14"/>
      <c r="F13" s="6"/>
      <c r="G13" s="6"/>
      <c r="H13" s="23"/>
    </row>
    <row r="14" spans="1:8">
      <c r="A14" s="5"/>
      <c r="B14" s="15" t="s">
        <v>13</v>
      </c>
      <c r="C14" s="16" t="s">
        <v>14</v>
      </c>
      <c r="D14" s="17" t="s">
        <v>15</v>
      </c>
      <c r="E14" s="16" t="s">
        <v>16</v>
      </c>
      <c r="F14" s="16" t="s">
        <v>17</v>
      </c>
      <c r="G14" s="6"/>
      <c r="H14" s="23"/>
    </row>
    <row r="15" spans="1:8">
      <c r="A15" s="5"/>
      <c r="B15" s="18">
        <v>0</v>
      </c>
      <c r="C15" s="19">
        <f>D7</f>
        <v>28070000</v>
      </c>
      <c r="D15" s="20"/>
      <c r="E15" s="7"/>
      <c r="F15" s="7"/>
      <c r="G15" s="6"/>
      <c r="H15" s="23"/>
    </row>
    <row r="16" spans="1:11">
      <c r="A16" s="5"/>
      <c r="B16" s="18">
        <v>1</v>
      </c>
      <c r="C16" s="19">
        <f>+C15-F16</f>
        <v>27693972.3144246</v>
      </c>
      <c r="D16" s="20">
        <f t="shared" ref="D16:D63" si="0">$D$7/$D$9</f>
        <v>872775.884066961</v>
      </c>
      <c r="E16" s="20">
        <f>+C15*$D$8</f>
        <v>496748.198491531</v>
      </c>
      <c r="F16" s="20">
        <f>+D16-E16</f>
        <v>376027.68557543</v>
      </c>
      <c r="G16" s="6"/>
      <c r="H16" s="23"/>
      <c r="I16" s="6"/>
      <c r="J16" s="6"/>
      <c r="K16" s="6"/>
    </row>
    <row r="17" spans="1:11">
      <c r="A17" s="5"/>
      <c r="B17" s="18">
        <v>2</v>
      </c>
      <c r="C17" s="19">
        <f t="shared" ref="C17:C63" si="1">+C16-F17</f>
        <v>27311290.1551978</v>
      </c>
      <c r="D17" s="20">
        <f t="shared" si="0"/>
        <v>872775.884066961</v>
      </c>
      <c r="E17" s="20">
        <f t="shared" ref="E17:E63" si="2">+C16*$D$8</f>
        <v>490093.724840211</v>
      </c>
      <c r="F17" s="20">
        <f t="shared" ref="F17:F63" si="3">+D17-E17</f>
        <v>382682.159226749</v>
      </c>
      <c r="G17" s="6"/>
      <c r="H17" s="23"/>
      <c r="I17" s="6"/>
      <c r="J17" s="6"/>
      <c r="K17" s="6"/>
    </row>
    <row r="18" spans="1:11">
      <c r="A18" s="5"/>
      <c r="B18" s="18">
        <v>3</v>
      </c>
      <c r="C18" s="19">
        <f t="shared" si="1"/>
        <v>26921835.7596622</v>
      </c>
      <c r="D18" s="20">
        <f t="shared" si="0"/>
        <v>872775.884066961</v>
      </c>
      <c r="E18" s="20">
        <f t="shared" si="2"/>
        <v>483321.488531314</v>
      </c>
      <c r="F18" s="20">
        <f t="shared" si="3"/>
        <v>389454.395535646</v>
      </c>
      <c r="G18" s="6"/>
      <c r="H18" s="23"/>
      <c r="I18" s="6"/>
      <c r="J18" s="6"/>
      <c r="K18" s="6"/>
    </row>
    <row r="19" spans="1:11">
      <c r="A19" s="5"/>
      <c r="B19" s="18">
        <v>4</v>
      </c>
      <c r="C19" s="19">
        <f t="shared" si="1"/>
        <v>26525489.281142</v>
      </c>
      <c r="D19" s="20">
        <f t="shared" si="0"/>
        <v>872775.884066961</v>
      </c>
      <c r="E19" s="20">
        <f t="shared" si="2"/>
        <v>476429.405546742</v>
      </c>
      <c r="F19" s="20">
        <f t="shared" si="3"/>
        <v>396346.478520218</v>
      </c>
      <c r="G19" s="6"/>
      <c r="H19" s="23"/>
      <c r="I19" s="6"/>
      <c r="J19" s="6"/>
      <c r="K19" s="6"/>
    </row>
    <row r="20" spans="1:11">
      <c r="A20" s="5"/>
      <c r="B20" s="18">
        <v>5</v>
      </c>
      <c r="C20" s="19">
        <f t="shared" si="1"/>
        <v>26122128.752063</v>
      </c>
      <c r="D20" s="20">
        <f t="shared" si="0"/>
        <v>872775.884066961</v>
      </c>
      <c r="E20" s="20">
        <f t="shared" si="2"/>
        <v>469415.354988018</v>
      </c>
      <c r="F20" s="20">
        <f t="shared" si="3"/>
        <v>403360.529078942</v>
      </c>
      <c r="G20" s="6"/>
      <c r="H20" s="26"/>
      <c r="I20" s="6"/>
      <c r="J20" s="6"/>
      <c r="K20" s="6"/>
    </row>
    <row r="21" spans="1:11">
      <c r="A21" s="5"/>
      <c r="B21" s="18">
        <v>6</v>
      </c>
      <c r="C21" s="19">
        <f t="shared" si="1"/>
        <v>25711630.0464197</v>
      </c>
      <c r="D21" s="20">
        <f t="shared" si="0"/>
        <v>872775.884066961</v>
      </c>
      <c r="E21" s="20">
        <f t="shared" si="2"/>
        <v>462277.178423624</v>
      </c>
      <c r="F21" s="20">
        <f t="shared" si="3"/>
        <v>410498.705643337</v>
      </c>
      <c r="G21" s="6"/>
      <c r="H21" s="26"/>
      <c r="I21" s="31"/>
      <c r="J21" s="6"/>
      <c r="K21" s="32"/>
    </row>
    <row r="22" spans="1:11">
      <c r="A22" s="5"/>
      <c r="B22" s="18">
        <v>7</v>
      </c>
      <c r="C22" s="19">
        <f t="shared" si="1"/>
        <v>25293866.8415775</v>
      </c>
      <c r="D22" s="20">
        <f t="shared" si="0"/>
        <v>872775.884066961</v>
      </c>
      <c r="E22" s="20">
        <f t="shared" si="2"/>
        <v>455012.679224784</v>
      </c>
      <c r="F22" s="20">
        <f t="shared" si="3"/>
        <v>417763.204842177</v>
      </c>
      <c r="G22" s="6"/>
      <c r="H22" s="26"/>
      <c r="I22" s="31"/>
      <c r="J22" s="6"/>
      <c r="K22" s="32"/>
    </row>
    <row r="23" spans="1:11">
      <c r="A23" s="5"/>
      <c r="B23" s="18">
        <v>8</v>
      </c>
      <c r="C23" s="19">
        <f t="shared" si="1"/>
        <v>24868710.5794</v>
      </c>
      <c r="D23" s="20">
        <f t="shared" si="0"/>
        <v>872775.884066961</v>
      </c>
      <c r="E23" s="20">
        <f t="shared" si="2"/>
        <v>447619.621889501</v>
      </c>
      <c r="F23" s="20">
        <f t="shared" si="3"/>
        <v>425156.26217746</v>
      </c>
      <c r="G23" s="6"/>
      <c r="H23" s="26"/>
      <c r="I23" s="31"/>
      <c r="J23" s="6"/>
      <c r="K23" s="32"/>
    </row>
    <row r="24" spans="1:11">
      <c r="A24" s="5"/>
      <c r="B24" s="18">
        <v>9</v>
      </c>
      <c r="C24" s="19">
        <f t="shared" si="1"/>
        <v>24436030.4266877</v>
      </c>
      <c r="D24" s="20">
        <f t="shared" si="0"/>
        <v>872775.884066961</v>
      </c>
      <c r="E24" s="20">
        <f t="shared" si="2"/>
        <v>440095.731354622</v>
      </c>
      <c r="F24" s="20">
        <f t="shared" si="3"/>
        <v>432680.152712339</v>
      </c>
      <c r="G24" s="6"/>
      <c r="H24" s="26"/>
      <c r="I24" s="31"/>
      <c r="J24" s="6"/>
      <c r="K24" s="6"/>
    </row>
    <row r="25" spans="1:11">
      <c r="A25" s="5"/>
      <c r="B25" s="18">
        <v>10</v>
      </c>
      <c r="C25" s="19">
        <f t="shared" si="1"/>
        <v>23995693.2349165</v>
      </c>
      <c r="D25" s="20">
        <f t="shared" si="0"/>
        <v>872775.884066961</v>
      </c>
      <c r="E25" s="20">
        <f t="shared" si="2"/>
        <v>432438.692295737</v>
      </c>
      <c r="F25" s="20">
        <f t="shared" si="3"/>
        <v>440337.191771223</v>
      </c>
      <c r="G25" s="6"/>
      <c r="H25" s="26"/>
      <c r="I25" s="31"/>
      <c r="J25" s="6"/>
      <c r="K25" s="32"/>
    </row>
    <row r="26" spans="1:11">
      <c r="A26" s="5"/>
      <c r="B26" s="18">
        <v>11</v>
      </c>
      <c r="C26" s="19">
        <f t="shared" si="1"/>
        <v>23547563.4992642</v>
      </c>
      <c r="D26" s="20">
        <f t="shared" si="0"/>
        <v>872775.884066961</v>
      </c>
      <c r="E26" s="20">
        <f t="shared" si="2"/>
        <v>424646.148414684</v>
      </c>
      <c r="F26" s="20">
        <f t="shared" si="3"/>
        <v>448129.735652277</v>
      </c>
      <c r="G26" s="6"/>
      <c r="H26" s="27"/>
      <c r="I26" s="33"/>
      <c r="J26" s="6"/>
      <c r="K26" s="33"/>
    </row>
    <row r="27" spans="1:11">
      <c r="A27" s="5"/>
      <c r="B27" s="18">
        <v>12</v>
      </c>
      <c r="C27" s="19">
        <f t="shared" si="1"/>
        <v>23091503.3169117</v>
      </c>
      <c r="D27" s="20">
        <f t="shared" si="0"/>
        <v>872775.884066961</v>
      </c>
      <c r="E27" s="20">
        <f t="shared" si="2"/>
        <v>416715.701714443</v>
      </c>
      <c r="F27" s="20">
        <f t="shared" si="3"/>
        <v>456060.182352518</v>
      </c>
      <c r="G27" s="6"/>
      <c r="H27" s="28"/>
      <c r="I27" s="31"/>
      <c r="J27" s="6"/>
      <c r="K27" s="31"/>
    </row>
    <row r="28" spans="1:11">
      <c r="A28" s="5"/>
      <c r="B28" s="18">
        <v>13</v>
      </c>
      <c r="C28" s="19">
        <f t="shared" si="1"/>
        <v>22627372.3446059</v>
      </c>
      <c r="D28" s="20">
        <f t="shared" si="0"/>
        <v>872775.884066961</v>
      </c>
      <c r="E28" s="20">
        <f t="shared" si="2"/>
        <v>408644.911761207</v>
      </c>
      <c r="F28" s="20">
        <f t="shared" si="3"/>
        <v>464130.972305753</v>
      </c>
      <c r="G28" s="6"/>
      <c r="H28" s="29"/>
      <c r="I28" s="6"/>
      <c r="J28" s="6"/>
      <c r="K28" s="6"/>
    </row>
    <row r="29" spans="1:11">
      <c r="A29" s="5"/>
      <c r="B29" s="18">
        <v>14</v>
      </c>
      <c r="C29" s="19">
        <f t="shared" si="1"/>
        <v>22155027.7554724</v>
      </c>
      <c r="D29" s="20">
        <f t="shared" si="0"/>
        <v>872775.884066961</v>
      </c>
      <c r="E29" s="20">
        <f t="shared" si="2"/>
        <v>400431.294933384</v>
      </c>
      <c r="F29" s="20">
        <f t="shared" si="3"/>
        <v>472344.589133577</v>
      </c>
      <c r="G29" s="6"/>
      <c r="H29" s="29"/>
      <c r="I29" s="6"/>
      <c r="J29" s="6"/>
      <c r="K29" s="6"/>
    </row>
    <row r="30" spans="1:11">
      <c r="A30" s="5"/>
      <c r="B30" s="18">
        <v>15</v>
      </c>
      <c r="C30" s="19">
        <f t="shared" si="1"/>
        <v>21674324.1950627</v>
      </c>
      <c r="D30" s="20">
        <f t="shared" si="0"/>
        <v>872775.884066961</v>
      </c>
      <c r="E30" s="20">
        <f t="shared" si="2"/>
        <v>392072.323657312</v>
      </c>
      <c r="F30" s="20">
        <f t="shared" si="3"/>
        <v>480703.560409648</v>
      </c>
      <c r="G30" s="6"/>
      <c r="H30" s="30"/>
      <c r="I30" s="6"/>
      <c r="J30" s="6"/>
      <c r="K30" s="6"/>
    </row>
    <row r="31" spans="1:11">
      <c r="A31" s="5"/>
      <c r="B31" s="18">
        <v>16</v>
      </c>
      <c r="C31" s="19">
        <f t="shared" si="1"/>
        <v>21185113.7366252</v>
      </c>
      <c r="D31" s="20">
        <f t="shared" si="0"/>
        <v>872775.884066961</v>
      </c>
      <c r="E31" s="20">
        <f t="shared" si="2"/>
        <v>383565.425629455</v>
      </c>
      <c r="F31" s="20">
        <f t="shared" si="3"/>
        <v>489210.458437506</v>
      </c>
      <c r="G31" s="6"/>
      <c r="H31" s="23"/>
      <c r="I31" s="6"/>
      <c r="J31" s="6"/>
      <c r="K31" s="6"/>
    </row>
    <row r="32" spans="1:11">
      <c r="A32" s="5"/>
      <c r="B32" s="18">
        <v>17</v>
      </c>
      <c r="C32" s="19">
        <f t="shared" si="1"/>
        <v>20687245.8355831</v>
      </c>
      <c r="D32" s="20">
        <f t="shared" si="0"/>
        <v>872775.884066961</v>
      </c>
      <c r="E32" s="20">
        <f t="shared" si="2"/>
        <v>374907.983024822</v>
      </c>
      <c r="F32" s="20">
        <f t="shared" si="3"/>
        <v>497867.901042139</v>
      </c>
      <c r="G32" s="6"/>
      <c r="H32" s="23"/>
      <c r="I32" s="6"/>
      <c r="J32" s="6"/>
      <c r="K32" s="6"/>
    </row>
    <row r="33" spans="1:11">
      <c r="A33" s="5"/>
      <c r="B33" s="18">
        <v>18</v>
      </c>
      <c r="C33" s="19">
        <f t="shared" si="1"/>
        <v>20180567.2832075</v>
      </c>
      <c r="D33" s="20">
        <f t="shared" si="0"/>
        <v>872775.884066961</v>
      </c>
      <c r="E33" s="20">
        <f t="shared" si="2"/>
        <v>366097.33169139</v>
      </c>
      <c r="F33" s="20">
        <f t="shared" si="3"/>
        <v>506678.552375571</v>
      </c>
      <c r="G33" s="6"/>
      <c r="H33" s="23"/>
      <c r="I33" s="6"/>
      <c r="J33" s="6"/>
      <c r="K33" s="6"/>
    </row>
    <row r="34" spans="1:11">
      <c r="A34" s="5"/>
      <c r="B34" s="18">
        <v>19</v>
      </c>
      <c r="C34" s="19">
        <f t="shared" si="1"/>
        <v>19664922.1594708</v>
      </c>
      <c r="D34" s="20">
        <f t="shared" si="0"/>
        <v>872775.884066961</v>
      </c>
      <c r="E34" s="20">
        <f t="shared" si="2"/>
        <v>357130.760330262</v>
      </c>
      <c r="F34" s="20">
        <f t="shared" si="3"/>
        <v>515645.123736699</v>
      </c>
      <c r="G34" s="6"/>
      <c r="H34" s="23"/>
      <c r="I34" s="6"/>
      <c r="J34" s="6"/>
      <c r="K34" s="6"/>
    </row>
    <row r="35" spans="1:11">
      <c r="A35" s="5"/>
      <c r="B35" s="18">
        <v>20</v>
      </c>
      <c r="C35" s="19">
        <f t="shared" si="1"/>
        <v>19140151.7850652</v>
      </c>
      <c r="D35" s="20">
        <f t="shared" si="0"/>
        <v>872775.884066961</v>
      </c>
      <c r="E35" s="20">
        <f t="shared" si="2"/>
        <v>348005.509661322</v>
      </c>
      <c r="F35" s="20">
        <f t="shared" si="3"/>
        <v>524770.374405639</v>
      </c>
      <c r="G35" s="6"/>
      <c r="H35" s="23"/>
      <c r="I35" s="6"/>
      <c r="J35" s="6"/>
      <c r="K35" s="6"/>
    </row>
    <row r="36" spans="1:8">
      <c r="A36" s="5"/>
      <c r="B36" s="18">
        <v>21</v>
      </c>
      <c r="C36" s="19">
        <f t="shared" si="1"/>
        <v>18606094.6725723</v>
      </c>
      <c r="D36" s="20">
        <f t="shared" si="0"/>
        <v>872775.884066961</v>
      </c>
      <c r="E36" s="20">
        <f t="shared" si="2"/>
        <v>338718.771574121</v>
      </c>
      <c r="F36" s="20">
        <f t="shared" si="3"/>
        <v>534057.11249284</v>
      </c>
      <c r="G36" s="6"/>
      <c r="H36" s="23"/>
    </row>
    <row r="37" spans="1:8">
      <c r="A37" s="5"/>
      <c r="B37" s="18">
        <v>22</v>
      </c>
      <c r="C37" s="19">
        <f t="shared" si="1"/>
        <v>18062586.4767691</v>
      </c>
      <c r="D37" s="20">
        <f t="shared" si="0"/>
        <v>872775.884066961</v>
      </c>
      <c r="E37" s="20">
        <f t="shared" si="2"/>
        <v>329267.688263739</v>
      </c>
      <c r="F37" s="20">
        <f t="shared" si="3"/>
        <v>543508.195803221</v>
      </c>
      <c r="G37" s="6"/>
      <c r="H37" s="23"/>
    </row>
    <row r="38" spans="1:8">
      <c r="A38" s="5"/>
      <c r="B38" s="18">
        <v>23</v>
      </c>
      <c r="C38" s="19">
        <f t="shared" si="1"/>
        <v>17509459.9440535</v>
      </c>
      <c r="D38" s="20">
        <f t="shared" si="0"/>
        <v>872775.884066961</v>
      </c>
      <c r="E38" s="20">
        <f t="shared" si="2"/>
        <v>319649.351351355</v>
      </c>
      <c r="F38" s="20">
        <f t="shared" si="3"/>
        <v>553126.532715606</v>
      </c>
      <c r="G38" s="6"/>
      <c r="H38" s="23"/>
    </row>
    <row r="39" spans="1:8">
      <c r="A39" s="5"/>
      <c r="B39" s="18">
        <v>24</v>
      </c>
      <c r="C39" s="19">
        <f t="shared" si="1"/>
        <v>16946544.8609758</v>
      </c>
      <c r="D39" s="20">
        <f t="shared" si="0"/>
        <v>872775.884066961</v>
      </c>
      <c r="E39" s="20">
        <f t="shared" si="2"/>
        <v>309860.800989248</v>
      </c>
      <c r="F39" s="20">
        <f t="shared" si="3"/>
        <v>562915.083077713</v>
      </c>
      <c r="G39" s="6"/>
      <c r="H39" s="23"/>
    </row>
    <row r="40" spans="1:8">
      <c r="A40" s="5"/>
      <c r="B40" s="18">
        <v>25</v>
      </c>
      <c r="C40" s="19">
        <f t="shared" si="1"/>
        <v>16373668.0018588</v>
      </c>
      <c r="D40" s="20">
        <f t="shared" si="0"/>
        <v>872775.884066961</v>
      </c>
      <c r="E40" s="20">
        <f t="shared" si="2"/>
        <v>299899.024949969</v>
      </c>
      <c r="F40" s="20">
        <f t="shared" si="3"/>
        <v>572876.859116992</v>
      </c>
      <c r="G40" s="6"/>
      <c r="H40" s="23"/>
    </row>
    <row r="41" spans="1:8">
      <c r="A41" s="5"/>
      <c r="B41" s="18">
        <v>26</v>
      </c>
      <c r="C41" s="19">
        <f t="shared" si="1"/>
        <v>15790653.0754912</v>
      </c>
      <c r="D41" s="20">
        <f t="shared" si="0"/>
        <v>872775.884066961</v>
      </c>
      <c r="E41" s="20">
        <f t="shared" si="2"/>
        <v>289760.957699386</v>
      </c>
      <c r="F41" s="20">
        <f t="shared" si="3"/>
        <v>583014.926367574</v>
      </c>
      <c r="G41" s="6"/>
      <c r="H41" s="23"/>
    </row>
    <row r="42" spans="1:8">
      <c r="A42" s="5"/>
      <c r="B42" s="18">
        <v>27</v>
      </c>
      <c r="C42" s="19">
        <f t="shared" si="1"/>
        <v>15197320.6708776</v>
      </c>
      <c r="D42" s="20">
        <f t="shared" si="0"/>
        <v>872775.884066961</v>
      </c>
      <c r="E42" s="20">
        <f t="shared" si="2"/>
        <v>279443.479453331</v>
      </c>
      <c r="F42" s="20">
        <f t="shared" si="3"/>
        <v>593332.404613629</v>
      </c>
      <c r="G42" s="6"/>
      <c r="H42" s="23"/>
    </row>
    <row r="43" spans="1:8">
      <c r="A43" s="5"/>
      <c r="B43" s="18">
        <v>28</v>
      </c>
      <c r="C43" s="19">
        <f t="shared" si="1"/>
        <v>14593488.2020282</v>
      </c>
      <c r="D43" s="20">
        <f t="shared" si="0"/>
        <v>872775.884066961</v>
      </c>
      <c r="E43" s="20">
        <f t="shared" si="2"/>
        <v>268943.415217547</v>
      </c>
      <c r="F43" s="20">
        <f t="shared" si="3"/>
        <v>603832.468849414</v>
      </c>
      <c r="G43" s="6"/>
      <c r="H43" s="23"/>
    </row>
    <row r="44" spans="1:8">
      <c r="A44" s="5"/>
      <c r="B44" s="18">
        <v>29</v>
      </c>
      <c r="C44" s="19">
        <f t="shared" si="1"/>
        <v>13978969.8517719</v>
      </c>
      <c r="D44" s="20">
        <f t="shared" si="0"/>
        <v>872775.884066961</v>
      </c>
      <c r="E44" s="20">
        <f t="shared" si="2"/>
        <v>258257.533810648</v>
      </c>
      <c r="F44" s="20">
        <f t="shared" si="3"/>
        <v>614518.350256312</v>
      </c>
      <c r="G44" s="6"/>
      <c r="H44" s="23"/>
    </row>
    <row r="45" spans="1:8">
      <c r="A45" s="5"/>
      <c r="B45" s="18">
        <v>30</v>
      </c>
      <c r="C45" s="19">
        <f t="shared" si="1"/>
        <v>13353576.5145747</v>
      </c>
      <c r="D45" s="20">
        <f t="shared" si="0"/>
        <v>872775.884066961</v>
      </c>
      <c r="E45" s="20">
        <f t="shared" si="2"/>
        <v>247382.546869793</v>
      </c>
      <c r="F45" s="20">
        <f t="shared" si="3"/>
        <v>625393.337197168</v>
      </c>
      <c r="G45" s="6"/>
      <c r="H45" s="23"/>
    </row>
    <row r="46" spans="1:8">
      <c r="A46" s="5"/>
      <c r="B46" s="18">
        <v>31</v>
      </c>
      <c r="C46" s="19">
        <f t="shared" si="1"/>
        <v>12717115.7383465</v>
      </c>
      <c r="D46" s="20">
        <f t="shared" si="0"/>
        <v>872775.884066961</v>
      </c>
      <c r="E46" s="20">
        <f t="shared" si="2"/>
        <v>236315.107838753</v>
      </c>
      <c r="F46" s="20">
        <f t="shared" si="3"/>
        <v>636460.776228208</v>
      </c>
      <c r="G46" s="6"/>
      <c r="H46" s="23"/>
    </row>
    <row r="47" spans="1:8">
      <c r="A47" s="5"/>
      <c r="B47" s="18">
        <v>32</v>
      </c>
      <c r="C47" s="19">
        <f t="shared" si="1"/>
        <v>12069391.6652176</v>
      </c>
      <c r="D47" s="20">
        <f t="shared" si="0"/>
        <v>872775.884066961</v>
      </c>
      <c r="E47" s="20">
        <f t="shared" si="2"/>
        <v>225051.81093808</v>
      </c>
      <c r="F47" s="20">
        <f t="shared" si="3"/>
        <v>647724.07312888</v>
      </c>
      <c r="G47" s="6"/>
      <c r="H47" s="23"/>
    </row>
    <row r="48" spans="1:8">
      <c r="A48" s="5"/>
      <c r="B48" s="18">
        <v>33</v>
      </c>
      <c r="C48" s="19">
        <f t="shared" si="1"/>
        <v>11410204.9712677</v>
      </c>
      <c r="D48" s="20">
        <f t="shared" si="0"/>
        <v>872775.884066961</v>
      </c>
      <c r="E48" s="20">
        <f t="shared" si="2"/>
        <v>213589.190117048</v>
      </c>
      <c r="F48" s="20">
        <f t="shared" si="3"/>
        <v>659186.693949913</v>
      </c>
      <c r="G48" s="6"/>
      <c r="H48" s="23"/>
    </row>
    <row r="49" spans="1:8">
      <c r="A49" s="5"/>
      <c r="B49" s="18">
        <v>34</v>
      </c>
      <c r="C49" s="19">
        <f t="shared" si="1"/>
        <v>10739352.8051878</v>
      </c>
      <c r="D49" s="20">
        <f t="shared" si="0"/>
        <v>872775.884066961</v>
      </c>
      <c r="E49" s="20">
        <f t="shared" si="2"/>
        <v>201923.717987044</v>
      </c>
      <c r="F49" s="20">
        <f t="shared" si="3"/>
        <v>670852.166079916</v>
      </c>
      <c r="G49" s="6"/>
      <c r="H49" s="23"/>
    </row>
    <row r="50" spans="1:8">
      <c r="A50" s="5"/>
      <c r="B50" s="18">
        <v>35</v>
      </c>
      <c r="C50" s="19">
        <f t="shared" si="1"/>
        <v>10056628.7258569</v>
      </c>
      <c r="D50" s="20">
        <f t="shared" si="0"/>
        <v>872775.884066961</v>
      </c>
      <c r="E50" s="20">
        <f t="shared" si="2"/>
        <v>190051.804736088</v>
      </c>
      <c r="F50" s="20">
        <f t="shared" si="3"/>
        <v>682724.079330873</v>
      </c>
      <c r="G50" s="6"/>
      <c r="H50" s="23"/>
    </row>
    <row r="51" spans="1:8">
      <c r="A51" s="5"/>
      <c r="B51" s="18">
        <v>36</v>
      </c>
      <c r="C51" s="19">
        <f t="shared" si="1"/>
        <v>9361822.63881408</v>
      </c>
      <c r="D51" s="20">
        <f t="shared" si="0"/>
        <v>872775.884066961</v>
      </c>
      <c r="E51" s="20">
        <f t="shared" si="2"/>
        <v>177969.797024139</v>
      </c>
      <c r="F51" s="20">
        <f t="shared" si="3"/>
        <v>694806.087042821</v>
      </c>
      <c r="G51" s="6"/>
      <c r="H51" s="23"/>
    </row>
    <row r="52" spans="1:8">
      <c r="A52" s="5"/>
      <c r="B52" s="18">
        <v>37</v>
      </c>
      <c r="C52" s="19">
        <f t="shared" si="1"/>
        <v>8654720.73160597</v>
      </c>
      <c r="D52" s="20">
        <f t="shared" si="0"/>
        <v>872775.884066961</v>
      </c>
      <c r="E52" s="20">
        <f t="shared" si="2"/>
        <v>165673.976858857</v>
      </c>
      <c r="F52" s="20">
        <f t="shared" si="3"/>
        <v>707101.907208103</v>
      </c>
      <c r="G52" s="6"/>
      <c r="H52" s="23"/>
    </row>
    <row r="53" spans="1:8">
      <c r="A53" s="5"/>
      <c r="B53" s="18">
        <v>38</v>
      </c>
      <c r="C53" s="19">
        <f t="shared" si="1"/>
        <v>7935105.40799048</v>
      </c>
      <c r="D53" s="20">
        <f t="shared" si="0"/>
        <v>872775.884066961</v>
      </c>
      <c r="E53" s="20">
        <f t="shared" si="2"/>
        <v>153160.560451463</v>
      </c>
      <c r="F53" s="20">
        <f t="shared" si="3"/>
        <v>719615.323615497</v>
      </c>
      <c r="G53" s="6"/>
      <c r="H53" s="23"/>
    </row>
    <row r="54" spans="1:8">
      <c r="A54" s="5"/>
      <c r="B54" s="18">
        <v>39</v>
      </c>
      <c r="C54" s="19">
        <f t="shared" si="1"/>
        <v>7202755.22097587</v>
      </c>
      <c r="D54" s="20">
        <f t="shared" si="0"/>
        <v>872775.884066961</v>
      </c>
      <c r="E54" s="20">
        <f t="shared" si="2"/>
        <v>140425.697052357</v>
      </c>
      <c r="F54" s="20">
        <f t="shared" si="3"/>
        <v>732350.187014603</v>
      </c>
      <c r="G54" s="6"/>
      <c r="H54" s="23"/>
    </row>
    <row r="55" spans="1:8">
      <c r="A55" s="5"/>
      <c r="B55" s="18">
        <v>40</v>
      </c>
      <c r="C55" s="19">
        <f t="shared" si="1"/>
        <v>6457444.80467504</v>
      </c>
      <c r="D55" s="20">
        <f t="shared" si="0"/>
        <v>872775.884066961</v>
      </c>
      <c r="E55" s="20">
        <f t="shared" si="2"/>
        <v>127465.467766129</v>
      </c>
      <c r="F55" s="20">
        <f t="shared" si="3"/>
        <v>745310.416300832</v>
      </c>
      <c r="G55" s="6"/>
      <c r="H55" s="23"/>
    </row>
    <row r="56" spans="1:8">
      <c r="A56" s="5"/>
      <c r="B56" s="18">
        <v>41</v>
      </c>
      <c r="C56" s="19">
        <f t="shared" si="1"/>
        <v>5698944.80495368</v>
      </c>
      <c r="D56" s="20">
        <f t="shared" si="0"/>
        <v>872775.884066961</v>
      </c>
      <c r="E56" s="20">
        <f t="shared" si="2"/>
        <v>114275.884345594</v>
      </c>
      <c r="F56" s="20">
        <f t="shared" si="3"/>
        <v>758499.999721367</v>
      </c>
      <c r="G56" s="6"/>
      <c r="H56" s="23"/>
    </row>
    <row r="57" spans="1:8">
      <c r="A57" s="5"/>
      <c r="B57" s="18">
        <v>42</v>
      </c>
      <c r="C57" s="19">
        <f t="shared" si="1"/>
        <v>4927021.80885121</v>
      </c>
      <c r="D57" s="20">
        <f t="shared" si="0"/>
        <v>872775.884066961</v>
      </c>
      <c r="E57" s="20">
        <f t="shared" si="2"/>
        <v>100852.887964496</v>
      </c>
      <c r="F57" s="20">
        <f t="shared" si="3"/>
        <v>771922.996102464</v>
      </c>
      <c r="G57" s="6"/>
      <c r="H57" s="23"/>
    </row>
    <row r="58" spans="1:8">
      <c r="A58" s="5"/>
      <c r="B58" s="18">
        <v>43</v>
      </c>
      <c r="C58" s="19">
        <f t="shared" si="1"/>
        <v>4141438.27275273</v>
      </c>
      <c r="D58" s="20">
        <f t="shared" si="0"/>
        <v>872775.884066961</v>
      </c>
      <c r="E58" s="20">
        <f t="shared" si="2"/>
        <v>87192.3479684831</v>
      </c>
      <c r="F58" s="20">
        <f t="shared" si="3"/>
        <v>785583.536098477</v>
      </c>
      <c r="G58" s="6"/>
      <c r="H58" s="23"/>
    </row>
    <row r="59" spans="1:8">
      <c r="A59" s="5"/>
      <c r="B59" s="18">
        <v>44</v>
      </c>
      <c r="C59" s="19">
        <f t="shared" si="1"/>
        <v>3341952.44928976</v>
      </c>
      <c r="D59" s="20">
        <f t="shared" si="0"/>
        <v>872775.884066961</v>
      </c>
      <c r="E59" s="20">
        <f t="shared" si="2"/>
        <v>73290.0606039828</v>
      </c>
      <c r="F59" s="20">
        <f t="shared" si="3"/>
        <v>799485.823462978</v>
      </c>
      <c r="G59" s="6"/>
      <c r="H59" s="23"/>
    </row>
    <row r="60" spans="1:8">
      <c r="A60" s="5"/>
      <c r="B60" s="18">
        <v>45</v>
      </c>
      <c r="C60" s="19">
        <f t="shared" si="1"/>
        <v>2528318.31294738</v>
      </c>
      <c r="D60" s="20">
        <f t="shared" si="0"/>
        <v>872775.884066961</v>
      </c>
      <c r="E60" s="20">
        <f t="shared" si="2"/>
        <v>59141.747724583</v>
      </c>
      <c r="F60" s="20">
        <f t="shared" si="3"/>
        <v>813634.136342378</v>
      </c>
      <c r="G60" s="6"/>
      <c r="H60" s="23"/>
    </row>
    <row r="61" spans="1:8">
      <c r="A61" s="5"/>
      <c r="B61" s="18">
        <v>46</v>
      </c>
      <c r="C61" s="19">
        <f t="shared" si="1"/>
        <v>1700285.48435494</v>
      </c>
      <c r="D61" s="20">
        <f t="shared" si="0"/>
        <v>872775.884066961</v>
      </c>
      <c r="E61" s="20">
        <f t="shared" si="2"/>
        <v>44743.0554745193</v>
      </c>
      <c r="F61" s="20">
        <f t="shared" si="3"/>
        <v>828032.828592441</v>
      </c>
      <c r="G61" s="6"/>
      <c r="H61" s="23"/>
    </row>
    <row r="62" spans="1:8">
      <c r="A62" s="5"/>
      <c r="B62" s="18">
        <v>47</v>
      </c>
      <c r="C62" s="19">
        <f t="shared" si="1"/>
        <v>857599.153236841</v>
      </c>
      <c r="D62" s="20">
        <f t="shared" si="0"/>
        <v>872775.884066961</v>
      </c>
      <c r="E62" s="20">
        <f t="shared" si="2"/>
        <v>30089.5529488641</v>
      </c>
      <c r="F62" s="20">
        <f t="shared" si="3"/>
        <v>842686.331118096</v>
      </c>
      <c r="G62" s="6"/>
      <c r="H62" s="23"/>
    </row>
    <row r="63" spans="1:8">
      <c r="A63" s="5"/>
      <c r="B63" s="18">
        <v>48</v>
      </c>
      <c r="C63" s="19">
        <f t="shared" si="1"/>
        <v>-1.13970600068569e-7</v>
      </c>
      <c r="D63" s="20">
        <f t="shared" si="0"/>
        <v>872775.884066961</v>
      </c>
      <c r="E63" s="20">
        <f t="shared" si="2"/>
        <v>15176.7308300058</v>
      </c>
      <c r="F63" s="20">
        <f t="shared" si="3"/>
        <v>857599.153236955</v>
      </c>
      <c r="G63" s="6"/>
      <c r="H63" s="23"/>
    </row>
  </sheetData>
  <mergeCells count="1">
    <mergeCell ref="A2:H2"/>
  </mergeCells>
  <printOptions horizontalCentered="1"/>
  <pageMargins left="0.78740157480315" right="0.78740157480315" top="0.78740157480315" bottom="0.984251968503937" header="0" footer="0"/>
  <pageSetup paperSize="1" scale="52" orientation="portrait" horizontalDpi="300" verticalDpi="300"/>
  <headerFooter alignWithMargins="0">
    <oddHeader>&amp;CLaboratorios Metlen</oddHeader>
    <oddFooter>&amp;CInformación Confidencial&amp;R&amp;P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Cuota Pesos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D. Camargo L</dc:creator>
  <cp:lastModifiedBy>gabe</cp:lastModifiedBy>
  <dcterms:created xsi:type="dcterms:W3CDTF">2018-09-02T22:04:00Z</dcterms:created>
  <dcterms:modified xsi:type="dcterms:W3CDTF">2019-03-28T09:59:51Z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