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256" windowHeight="11208" activeTab="1"/>
  </bookViews>
  <sheets>
    <sheet name="Pin Reference" sheetId="1" r:id="rId1"/>
    <sheet name="Wiring Guide" sheetId="6" r:id="rId2"/>
    <sheet name="Board" sheetId="2" r:id="rId3"/>
    <sheet name="Schematic" sheetId="3" r:id="rId4"/>
  </sheets>
  <calcPr calcId="145621"/>
</workbook>
</file>

<file path=xl/calcChain.xml><?xml version="1.0" encoding="utf-8"?>
<calcChain xmlns="http://schemas.openxmlformats.org/spreadsheetml/2006/main">
  <c r="O66" i="1" l="1"/>
  <c r="O85" i="1"/>
  <c r="O38" i="1"/>
  <c r="O90" i="1" s="1"/>
  <c r="I66" i="1" l="1"/>
  <c r="I30" i="1"/>
  <c r="I85" i="1" l="1"/>
  <c r="I88" i="1" s="1"/>
</calcChain>
</file>

<file path=xl/sharedStrings.xml><?xml version="1.0" encoding="utf-8"?>
<sst xmlns="http://schemas.openxmlformats.org/spreadsheetml/2006/main" count="348" uniqueCount="135">
  <si>
    <t>Name</t>
  </si>
  <si>
    <t>Function</t>
  </si>
  <si>
    <t>Voltage</t>
  </si>
  <si>
    <t>Current</t>
  </si>
  <si>
    <t>Motor X</t>
  </si>
  <si>
    <t>Pin</t>
  </si>
  <si>
    <t>Motor Y</t>
  </si>
  <si>
    <t>Motor Z1</t>
  </si>
  <si>
    <t>Motor Z2</t>
  </si>
  <si>
    <t>Extruder</t>
  </si>
  <si>
    <t>Heat Bed</t>
  </si>
  <si>
    <t>Thermistor</t>
  </si>
  <si>
    <t>Heat</t>
  </si>
  <si>
    <t>Fan</t>
  </si>
  <si>
    <t>Print Fan</t>
  </si>
  <si>
    <t>Pinda Probe</t>
  </si>
  <si>
    <t>Filament Sensor</t>
  </si>
  <si>
    <t>31 pins</t>
  </si>
  <si>
    <t>5V</t>
  </si>
  <si>
    <t>Pinda Sensor</t>
  </si>
  <si>
    <t>Pin Detail</t>
  </si>
  <si>
    <t>GND</t>
  </si>
  <si>
    <t>Connector</t>
  </si>
  <si>
    <t>Part No</t>
  </si>
  <si>
    <t>Vendor</t>
  </si>
  <si>
    <t>WM2902-ND</t>
  </si>
  <si>
    <t>Digikey</t>
  </si>
  <si>
    <t>WM2901-ND</t>
  </si>
  <si>
    <t>WM2900-ND</t>
  </si>
  <si>
    <t>Power Panic</t>
  </si>
  <si>
    <t>Power Failure</t>
  </si>
  <si>
    <t>erminal / Pin for keyed connectors</t>
  </si>
  <si>
    <t>Female terminals (pins) used in 4-pin and 3-pin keyed connectors on the Einsy board.</t>
  </si>
  <si>
    <t>Molex: 16-02-0097</t>
  </si>
  <si>
    <t>Mouser: 538-16-02-0097</t>
  </si>
  <si>
    <t>DigiKey: WM2513-ND</t>
  </si>
  <si>
    <t>TME: MX-16-02-0097</t>
  </si>
  <si>
    <t>https://github.com/PrusaOwners/prusaowners/wiki/MK3_Compatible_Parts</t>
  </si>
  <si>
    <t>Pin Count</t>
  </si>
  <si>
    <t>Bed Power Input</t>
  </si>
  <si>
    <t>PSU Power IN</t>
  </si>
  <si>
    <t>Power Input</t>
  </si>
  <si>
    <t>Total</t>
  </si>
  <si>
    <t>Extruder Cable</t>
  </si>
  <si>
    <t>Cable</t>
  </si>
  <si>
    <t>Stepper Motor</t>
  </si>
  <si>
    <t>Extuder Heater</t>
  </si>
  <si>
    <t>Heater</t>
  </si>
  <si>
    <t>shared with Z1</t>
  </si>
  <si>
    <t>Hot End Fan</t>
  </si>
  <si>
    <t>J5</t>
  </si>
  <si>
    <t>J4</t>
  </si>
  <si>
    <t>J2</t>
  </si>
  <si>
    <t>J6</t>
  </si>
  <si>
    <t>Screw Terminal</t>
  </si>
  <si>
    <t>X13</t>
  </si>
  <si>
    <t>J15</t>
  </si>
  <si>
    <t>VCC</t>
  </si>
  <si>
    <t>P3 (lower row)</t>
  </si>
  <si>
    <t>pins 2,4,6,8,10</t>
  </si>
  <si>
    <t>J8</t>
  </si>
  <si>
    <t>J9</t>
  </si>
  <si>
    <t>J10</t>
  </si>
  <si>
    <t>J11</t>
  </si>
  <si>
    <t>J12</t>
  </si>
  <si>
    <t>Motors</t>
  </si>
  <si>
    <t>Grand Total</t>
  </si>
  <si>
    <t>Wire Size</t>
  </si>
  <si>
    <t>22-24</t>
  </si>
  <si>
    <t>20?</t>
  </si>
  <si>
    <t>MMU</t>
  </si>
  <si>
    <t>MMU connection</t>
  </si>
  <si>
    <t>P3 (upper row)</t>
  </si>
  <si>
    <t>pins 1,3,5,7,9</t>
  </si>
  <si>
    <t>All Steppers</t>
  </si>
  <si>
    <t>All Signal</t>
  </si>
  <si>
    <t>All Heater Lines</t>
  </si>
  <si>
    <t>Signal</t>
  </si>
  <si>
    <t>Motor</t>
  </si>
  <si>
    <t>18mm 4P 10A 400V</t>
  </si>
  <si>
    <t>16mm 6P 7A 400V</t>
  </si>
  <si>
    <t>18mm 10P 4A 250V</t>
  </si>
  <si>
    <t>18mm 8P 5A 250V</t>
  </si>
  <si>
    <t>18mm 12P 5A 400V</t>
  </si>
  <si>
    <t>16mm 9P 4A 250V</t>
  </si>
  <si>
    <t>Cable Connector</t>
  </si>
  <si>
    <t>Plug In Connector</t>
  </si>
  <si>
    <t>277-1150-ND</t>
  </si>
  <si>
    <t>277-1011-ND</t>
  </si>
  <si>
    <t>WM8037-ND</t>
  </si>
  <si>
    <t>WM8249-ND</t>
  </si>
  <si>
    <t>Signal Type</t>
  </si>
  <si>
    <t>Pin Number</t>
  </si>
  <si>
    <t>Board Connector</t>
  </si>
  <si>
    <t>Board</t>
  </si>
  <si>
    <t>Motor Z1/Z2</t>
  </si>
  <si>
    <t>J10/J11</t>
  </si>
  <si>
    <t>In-line connector</t>
  </si>
  <si>
    <t>WM2535-ND</t>
  </si>
  <si>
    <t>Comment</t>
  </si>
  <si>
    <t>WM2534-ND</t>
  </si>
  <si>
    <t>WM2533-ND</t>
  </si>
  <si>
    <t>Wago?</t>
  </si>
  <si>
    <t>WM2536-ND</t>
  </si>
  <si>
    <t>Filament Sensor MK3S</t>
  </si>
  <si>
    <t>Prusa</t>
  </si>
  <si>
    <t>Color</t>
  </si>
  <si>
    <t>white</t>
  </si>
  <si>
    <t>red</t>
  </si>
  <si>
    <t>NC</t>
  </si>
  <si>
    <t>brown</t>
  </si>
  <si>
    <t>green</t>
  </si>
  <si>
    <t>blue</t>
  </si>
  <si>
    <t xml:space="preserve">My </t>
  </si>
  <si>
    <t>black</t>
  </si>
  <si>
    <t>Black</t>
  </si>
  <si>
    <t>Green</t>
  </si>
  <si>
    <t>Red</t>
  </si>
  <si>
    <t>Blue</t>
  </si>
  <si>
    <t>mmu ground</t>
  </si>
  <si>
    <t>mmu +24V</t>
  </si>
  <si>
    <t>16 AWG</t>
  </si>
  <si>
    <t>yellow</t>
  </si>
  <si>
    <t>tach</t>
  </si>
  <si>
    <t>14 AWG</t>
  </si>
  <si>
    <t>Red screw terminals</t>
  </si>
  <si>
    <t>AWG</t>
  </si>
  <si>
    <t>EINSY</t>
  </si>
  <si>
    <t>Printer Side</t>
  </si>
  <si>
    <t>External Case</t>
  </si>
  <si>
    <t>Circular Connector Type</t>
  </si>
  <si>
    <t>(from bulk head circular Connectors)</t>
  </si>
  <si>
    <t>(for cables going outof case)</t>
  </si>
  <si>
    <t>Unused</t>
  </si>
  <si>
    <t>Split into two connectors for Z. For SKR 1.4 used 4 unused lines on 9 Pin circular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</si>
</sst>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C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180975</xdr:colOff>
      <xdr:row>27</xdr:row>
      <xdr:rowOff>152400</xdr:rowOff>
    </xdr:to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5667375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29</xdr:col>
      <xdr:colOff>304800</xdr:colOff>
      <xdr:row>50</xdr:row>
      <xdr:rowOff>45720</xdr:rowOff>
    </xdr:to>
    <xdr:pic>
      <xdr:nvPicPr>
        <xdr:cNvPr id="4" name="step35-stepImage1-11661" descr="Check your electronics connection with the attached picture.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31520"/>
          <a:ext cx="1127760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28</xdr:row>
      <xdr:rowOff>0</xdr:rowOff>
    </xdr:from>
    <xdr:to>
      <xdr:col>30</xdr:col>
      <xdr:colOff>302728</xdr:colOff>
      <xdr:row>70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512064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30</xdr:col>
      <xdr:colOff>302728</xdr:colOff>
      <xdr:row>114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316736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116</xdr:row>
      <xdr:rowOff>0</xdr:rowOff>
    </xdr:from>
    <xdr:to>
      <xdr:col>30</xdr:col>
      <xdr:colOff>302728</xdr:colOff>
      <xdr:row>158</xdr:row>
      <xdr:rowOff>91440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121408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160</xdr:row>
      <xdr:rowOff>0</xdr:rowOff>
    </xdr:from>
    <xdr:to>
      <xdr:col>30</xdr:col>
      <xdr:colOff>302728</xdr:colOff>
      <xdr:row>202</xdr:row>
      <xdr:rowOff>91440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926080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204</xdr:row>
      <xdr:rowOff>0</xdr:rowOff>
    </xdr:from>
    <xdr:to>
      <xdr:col>30</xdr:col>
      <xdr:colOff>302728</xdr:colOff>
      <xdr:row>246</xdr:row>
      <xdr:rowOff>91440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730752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248</xdr:row>
      <xdr:rowOff>0</xdr:rowOff>
    </xdr:from>
    <xdr:to>
      <xdr:col>30</xdr:col>
      <xdr:colOff>302728</xdr:colOff>
      <xdr:row>290</xdr:row>
      <xdr:rowOff>91440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5354240"/>
          <a:ext cx="10056328" cy="7772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292</xdr:row>
      <xdr:rowOff>0</xdr:rowOff>
    </xdr:from>
    <xdr:to>
      <xdr:col>30</xdr:col>
      <xdr:colOff>302728</xdr:colOff>
      <xdr:row>334</xdr:row>
      <xdr:rowOff>91440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53400960"/>
          <a:ext cx="10056328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en/details/mx-16-02-0097/raster-signal-connectors-254mm/molex/016020097-70058-0206/" TargetMode="External"/><Relationship Id="rId2" Type="http://schemas.openxmlformats.org/officeDocument/2006/relationships/hyperlink" Target="https://www.digikey.com/products/en?keywords=16-02-0097" TargetMode="External"/><Relationship Id="rId1" Type="http://schemas.openxmlformats.org/officeDocument/2006/relationships/hyperlink" Target="https://www.mouser.com/ProductDetail/Molex/16-02-0097?qs=sGAEpiMZZMtVoztFdqDXO%252bpSlI4T0H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7"/>
  <sheetViews>
    <sheetView workbookViewId="0">
      <selection activeCell="B28" sqref="B28"/>
    </sheetView>
  </sheetViews>
  <sheetFormatPr defaultRowHeight="14.4" x14ac:dyDescent="0.3"/>
  <cols>
    <col min="2" max="2" width="21.5546875" customWidth="1"/>
    <col min="3" max="3" width="16.33203125" customWidth="1"/>
    <col min="4" max="4" width="20.33203125" customWidth="1"/>
    <col min="5" max="5" width="16.109375" style="3" customWidth="1"/>
    <col min="6" max="6" width="7.44140625" style="3" customWidth="1"/>
    <col min="7" max="10" width="15.109375" style="3" customWidth="1"/>
    <col min="11" max="11" width="22" style="3" customWidth="1"/>
    <col min="12" max="12" width="18.88671875" style="3" customWidth="1"/>
    <col min="13" max="13" width="12" customWidth="1"/>
    <col min="14" max="14" width="20" customWidth="1"/>
  </cols>
  <sheetData>
    <row r="2" spans="2:14" x14ac:dyDescent="0.3">
      <c r="D2" t="s">
        <v>17</v>
      </c>
    </row>
    <row r="4" spans="2:14" x14ac:dyDescent="0.3">
      <c r="K4" s="2" t="s">
        <v>85</v>
      </c>
      <c r="L4" s="2" t="s">
        <v>86</v>
      </c>
    </row>
    <row r="5" spans="2:14" x14ac:dyDescent="0.3">
      <c r="E5" s="2" t="s">
        <v>127</v>
      </c>
      <c r="K5" s="2" t="s">
        <v>24</v>
      </c>
      <c r="L5" s="2" t="s">
        <v>24</v>
      </c>
    </row>
    <row r="6" spans="2:14" x14ac:dyDescent="0.3">
      <c r="B6" s="1" t="s">
        <v>44</v>
      </c>
      <c r="C6" s="1" t="s">
        <v>1</v>
      </c>
      <c r="D6" s="1" t="s">
        <v>0</v>
      </c>
      <c r="E6" s="2" t="s">
        <v>93</v>
      </c>
      <c r="F6" s="2" t="s">
        <v>5</v>
      </c>
      <c r="G6" s="2" t="s">
        <v>20</v>
      </c>
      <c r="H6" s="2" t="s">
        <v>67</v>
      </c>
      <c r="I6" s="2" t="s">
        <v>38</v>
      </c>
      <c r="J6" s="2" t="s">
        <v>24</v>
      </c>
      <c r="K6" s="2" t="s">
        <v>23</v>
      </c>
      <c r="L6" s="2" t="s">
        <v>23</v>
      </c>
      <c r="M6" s="1" t="s">
        <v>2</v>
      </c>
      <c r="N6" s="1" t="s">
        <v>3</v>
      </c>
    </row>
    <row r="8" spans="2:14" x14ac:dyDescent="0.3">
      <c r="B8" s="6" t="s">
        <v>65</v>
      </c>
    </row>
    <row r="10" spans="2:14" x14ac:dyDescent="0.3">
      <c r="C10" t="s">
        <v>45</v>
      </c>
      <c r="D10" t="s">
        <v>4</v>
      </c>
      <c r="E10" s="3" t="s">
        <v>60</v>
      </c>
      <c r="F10" s="3">
        <v>1</v>
      </c>
      <c r="H10" s="3" t="s">
        <v>68</v>
      </c>
      <c r="I10" s="3">
        <v>4</v>
      </c>
      <c r="J10" s="3" t="s">
        <v>26</v>
      </c>
      <c r="K10" s="3" t="s">
        <v>25</v>
      </c>
      <c r="L10" s="3" t="s">
        <v>98</v>
      </c>
    </row>
    <row r="11" spans="2:14" x14ac:dyDescent="0.3">
      <c r="F11" s="3">
        <v>2</v>
      </c>
      <c r="H11" s="3" t="s">
        <v>68</v>
      </c>
    </row>
    <row r="12" spans="2:14" x14ac:dyDescent="0.3">
      <c r="F12" s="3">
        <v>3</v>
      </c>
      <c r="H12" s="3" t="s">
        <v>68</v>
      </c>
    </row>
    <row r="13" spans="2:14" x14ac:dyDescent="0.3">
      <c r="F13" s="3">
        <v>4</v>
      </c>
      <c r="H13" s="3" t="s">
        <v>68</v>
      </c>
    </row>
    <row r="15" spans="2:14" x14ac:dyDescent="0.3">
      <c r="C15" t="s">
        <v>45</v>
      </c>
      <c r="D15" t="s">
        <v>6</v>
      </c>
      <c r="E15" s="3" t="s">
        <v>61</v>
      </c>
      <c r="F15" s="3">
        <v>1</v>
      </c>
      <c r="H15" s="3" t="s">
        <v>68</v>
      </c>
      <c r="I15" s="3">
        <v>4</v>
      </c>
      <c r="J15" s="3" t="s">
        <v>26</v>
      </c>
      <c r="K15" s="3" t="s">
        <v>25</v>
      </c>
      <c r="L15" s="3" t="s">
        <v>98</v>
      </c>
    </row>
    <row r="16" spans="2:14" x14ac:dyDescent="0.3">
      <c r="F16" s="3">
        <v>2</v>
      </c>
      <c r="H16" s="3" t="s">
        <v>68</v>
      </c>
    </row>
    <row r="17" spans="2:12" x14ac:dyDescent="0.3">
      <c r="F17" s="3">
        <v>3</v>
      </c>
      <c r="H17" s="3" t="s">
        <v>68</v>
      </c>
    </row>
    <row r="18" spans="2:12" x14ac:dyDescent="0.3">
      <c r="F18" s="3">
        <v>4</v>
      </c>
      <c r="H18" s="3" t="s">
        <v>68</v>
      </c>
    </row>
    <row r="20" spans="2:12" x14ac:dyDescent="0.3">
      <c r="C20" t="s">
        <v>45</v>
      </c>
      <c r="D20" t="s">
        <v>7</v>
      </c>
      <c r="E20" s="3" t="s">
        <v>62</v>
      </c>
      <c r="F20" s="3">
        <v>1</v>
      </c>
      <c r="H20" s="3" t="s">
        <v>68</v>
      </c>
      <c r="I20" s="3">
        <v>4</v>
      </c>
      <c r="J20" s="3" t="s">
        <v>26</v>
      </c>
      <c r="K20" s="3" t="s">
        <v>25</v>
      </c>
      <c r="L20" s="3" t="s">
        <v>98</v>
      </c>
    </row>
    <row r="21" spans="2:12" x14ac:dyDescent="0.3">
      <c r="F21" s="3">
        <v>2</v>
      </c>
      <c r="H21" s="3" t="s">
        <v>68</v>
      </c>
    </row>
    <row r="22" spans="2:12" x14ac:dyDescent="0.3">
      <c r="F22" s="3">
        <v>3</v>
      </c>
      <c r="H22" s="3" t="s">
        <v>68</v>
      </c>
    </row>
    <row r="23" spans="2:12" x14ac:dyDescent="0.3">
      <c r="F23" s="3">
        <v>4</v>
      </c>
      <c r="H23" s="3" t="s">
        <v>68</v>
      </c>
    </row>
    <row r="25" spans="2:12" x14ac:dyDescent="0.3">
      <c r="C25" t="s">
        <v>45</v>
      </c>
      <c r="D25" t="s">
        <v>8</v>
      </c>
      <c r="E25" s="3" t="s">
        <v>63</v>
      </c>
      <c r="F25" s="3">
        <v>1</v>
      </c>
      <c r="G25" s="3" t="s">
        <v>48</v>
      </c>
      <c r="H25" s="3" t="s">
        <v>68</v>
      </c>
      <c r="J25" s="3" t="s">
        <v>26</v>
      </c>
      <c r="K25" s="3" t="s">
        <v>25</v>
      </c>
      <c r="L25" s="3" t="s">
        <v>98</v>
      </c>
    </row>
    <row r="26" spans="2:12" x14ac:dyDescent="0.3">
      <c r="F26" s="3">
        <v>2</v>
      </c>
      <c r="G26" s="3" t="s">
        <v>48</v>
      </c>
      <c r="H26" s="3" t="s">
        <v>68</v>
      </c>
    </row>
    <row r="27" spans="2:12" x14ac:dyDescent="0.3">
      <c r="F27" s="3">
        <v>3</v>
      </c>
      <c r="G27" s="3" t="s">
        <v>48</v>
      </c>
      <c r="H27" s="3" t="s">
        <v>68</v>
      </c>
    </row>
    <row r="28" spans="2:12" x14ac:dyDescent="0.3">
      <c r="F28" s="3">
        <v>4</v>
      </c>
      <c r="G28" s="3" t="s">
        <v>48</v>
      </c>
      <c r="H28" s="3" t="s">
        <v>68</v>
      </c>
    </row>
    <row r="30" spans="2:12" x14ac:dyDescent="0.3">
      <c r="G30" s="5" t="s">
        <v>42</v>
      </c>
      <c r="H30" s="5"/>
      <c r="I30" s="3">
        <f>SUM(I10:I28)</f>
        <v>12</v>
      </c>
    </row>
    <row r="31" spans="2:12" x14ac:dyDescent="0.3">
      <c r="B31" s="6" t="s">
        <v>43</v>
      </c>
    </row>
    <row r="34" spans="3:15" x14ac:dyDescent="0.3">
      <c r="C34" t="s">
        <v>45</v>
      </c>
      <c r="D34" t="s">
        <v>9</v>
      </c>
      <c r="E34" s="3" t="s">
        <v>64</v>
      </c>
      <c r="F34" s="3">
        <v>1</v>
      </c>
      <c r="H34" s="3" t="s">
        <v>68</v>
      </c>
      <c r="I34" s="3">
        <v>4</v>
      </c>
      <c r="J34" s="3" t="s">
        <v>26</v>
      </c>
      <c r="K34" s="3" t="s">
        <v>25</v>
      </c>
      <c r="L34" s="3" t="s">
        <v>98</v>
      </c>
    </row>
    <row r="35" spans="3:15" x14ac:dyDescent="0.3">
      <c r="F35" s="3">
        <v>2</v>
      </c>
      <c r="H35" s="3" t="s">
        <v>68</v>
      </c>
    </row>
    <row r="36" spans="3:15" x14ac:dyDescent="0.3">
      <c r="F36" s="3">
        <v>3</v>
      </c>
      <c r="H36" s="3" t="s">
        <v>68</v>
      </c>
    </row>
    <row r="37" spans="3:15" x14ac:dyDescent="0.3">
      <c r="F37" s="3">
        <v>4</v>
      </c>
      <c r="H37" s="3" t="s">
        <v>68</v>
      </c>
    </row>
    <row r="38" spans="3:15" x14ac:dyDescent="0.3">
      <c r="N38" s="8" t="s">
        <v>74</v>
      </c>
      <c r="O38">
        <f>SUM(I10:I20)+I34</f>
        <v>16</v>
      </c>
    </row>
    <row r="41" spans="3:15" x14ac:dyDescent="0.3">
      <c r="C41" t="s">
        <v>13</v>
      </c>
      <c r="D41" t="s">
        <v>49</v>
      </c>
      <c r="E41" s="3" t="s">
        <v>50</v>
      </c>
      <c r="F41" s="3">
        <v>1</v>
      </c>
      <c r="H41" s="3">
        <v>24</v>
      </c>
      <c r="I41" s="3">
        <v>3</v>
      </c>
      <c r="J41" s="3" t="s">
        <v>26</v>
      </c>
      <c r="K41" s="3" t="s">
        <v>27</v>
      </c>
      <c r="L41" s="3" t="s">
        <v>100</v>
      </c>
      <c r="M41" s="3"/>
    </row>
    <row r="42" spans="3:15" x14ac:dyDescent="0.3">
      <c r="C42" t="s">
        <v>18</v>
      </c>
      <c r="F42" s="3">
        <v>2</v>
      </c>
      <c r="H42" s="3">
        <v>24</v>
      </c>
    </row>
    <row r="43" spans="3:15" x14ac:dyDescent="0.3">
      <c r="F43" s="3">
        <v>3</v>
      </c>
    </row>
    <row r="45" spans="3:15" x14ac:dyDescent="0.3">
      <c r="C45" t="s">
        <v>13</v>
      </c>
      <c r="D45" t="s">
        <v>14</v>
      </c>
      <c r="E45" s="3" t="s">
        <v>51</v>
      </c>
      <c r="F45" s="3">
        <v>1</v>
      </c>
      <c r="H45" s="3">
        <v>24</v>
      </c>
      <c r="I45" s="3">
        <v>3</v>
      </c>
      <c r="J45" s="3" t="s">
        <v>26</v>
      </c>
      <c r="K45" s="3" t="s">
        <v>27</v>
      </c>
      <c r="L45" s="3" t="s">
        <v>100</v>
      </c>
    </row>
    <row r="46" spans="3:15" x14ac:dyDescent="0.3">
      <c r="C46" t="s">
        <v>18</v>
      </c>
      <c r="F46" s="3">
        <v>2</v>
      </c>
      <c r="H46" s="3">
        <v>24</v>
      </c>
    </row>
    <row r="47" spans="3:15" x14ac:dyDescent="0.3">
      <c r="F47" s="3">
        <v>3</v>
      </c>
      <c r="H47" s="3">
        <v>24</v>
      </c>
    </row>
    <row r="49" spans="3:12" x14ac:dyDescent="0.3">
      <c r="C49" t="s">
        <v>9</v>
      </c>
      <c r="D49" t="s">
        <v>11</v>
      </c>
      <c r="E49" s="3" t="s">
        <v>52</v>
      </c>
      <c r="F49" s="3">
        <v>1</v>
      </c>
      <c r="G49" s="3" t="s">
        <v>21</v>
      </c>
      <c r="H49" s="3">
        <v>24</v>
      </c>
      <c r="I49" s="3">
        <v>2</v>
      </c>
      <c r="J49" s="3" t="s">
        <v>26</v>
      </c>
      <c r="K49" s="3" t="s">
        <v>28</v>
      </c>
      <c r="L49" s="3" t="s">
        <v>101</v>
      </c>
    </row>
    <row r="50" spans="3:12" x14ac:dyDescent="0.3">
      <c r="F50" s="3">
        <v>2</v>
      </c>
      <c r="H50" s="3">
        <v>24</v>
      </c>
    </row>
    <row r="52" spans="3:12" x14ac:dyDescent="0.3">
      <c r="C52" t="s">
        <v>46</v>
      </c>
      <c r="D52" t="s">
        <v>47</v>
      </c>
      <c r="E52" s="3" t="s">
        <v>55</v>
      </c>
      <c r="F52" s="3">
        <v>1</v>
      </c>
      <c r="H52" s="3" t="s">
        <v>69</v>
      </c>
      <c r="I52" s="3">
        <v>2</v>
      </c>
      <c r="J52" s="3" t="s">
        <v>26</v>
      </c>
      <c r="K52" s="3" t="s">
        <v>88</v>
      </c>
      <c r="L52" s="3" t="s">
        <v>87</v>
      </c>
    </row>
    <row r="53" spans="3:12" x14ac:dyDescent="0.3">
      <c r="F53" s="3">
        <v>2</v>
      </c>
      <c r="H53" s="3" t="s">
        <v>69</v>
      </c>
    </row>
    <row r="55" spans="3:12" x14ac:dyDescent="0.3">
      <c r="C55" t="s">
        <v>19</v>
      </c>
      <c r="D55" t="s">
        <v>15</v>
      </c>
      <c r="E55" s="3" t="s">
        <v>56</v>
      </c>
      <c r="F55" s="3">
        <v>1</v>
      </c>
      <c r="H55" s="3">
        <v>24</v>
      </c>
      <c r="I55" s="3">
        <v>4</v>
      </c>
      <c r="J55" s="3" t="s">
        <v>26</v>
      </c>
      <c r="K55" s="3" t="s">
        <v>25</v>
      </c>
      <c r="L55" s="3" t="s">
        <v>98</v>
      </c>
    </row>
    <row r="56" spans="3:12" x14ac:dyDescent="0.3">
      <c r="F56" s="3">
        <v>2</v>
      </c>
      <c r="H56" s="3">
        <v>24</v>
      </c>
    </row>
    <row r="57" spans="3:12" x14ac:dyDescent="0.3">
      <c r="F57" s="3">
        <v>3</v>
      </c>
      <c r="G57" s="3" t="s">
        <v>21</v>
      </c>
      <c r="H57" s="3">
        <v>24</v>
      </c>
    </row>
    <row r="58" spans="3:12" x14ac:dyDescent="0.3">
      <c r="F58" s="3">
        <v>4</v>
      </c>
      <c r="G58" s="3" t="s">
        <v>57</v>
      </c>
      <c r="H58" s="3">
        <v>24</v>
      </c>
    </row>
    <row r="60" spans="3:12" x14ac:dyDescent="0.3">
      <c r="C60" t="s">
        <v>16</v>
      </c>
      <c r="D60" t="s">
        <v>16</v>
      </c>
      <c r="E60" s="3" t="s">
        <v>58</v>
      </c>
      <c r="F60" s="3">
        <v>2</v>
      </c>
      <c r="G60" s="3" t="s">
        <v>57</v>
      </c>
      <c r="H60" s="3">
        <v>24</v>
      </c>
      <c r="I60" s="3">
        <v>5</v>
      </c>
      <c r="J60" s="3" t="s">
        <v>26</v>
      </c>
      <c r="K60" s="3" t="s">
        <v>89</v>
      </c>
      <c r="L60" s="3" t="s">
        <v>103</v>
      </c>
    </row>
    <row r="61" spans="3:12" x14ac:dyDescent="0.3">
      <c r="E61" s="3" t="s">
        <v>59</v>
      </c>
      <c r="F61" s="3">
        <v>4</v>
      </c>
      <c r="G61" s="3" t="s">
        <v>21</v>
      </c>
      <c r="H61" s="3">
        <v>24</v>
      </c>
    </row>
    <row r="62" spans="3:12" x14ac:dyDescent="0.3">
      <c r="F62" s="3">
        <v>6</v>
      </c>
      <c r="H62" s="3">
        <v>24</v>
      </c>
    </row>
    <row r="63" spans="3:12" x14ac:dyDescent="0.3">
      <c r="F63" s="3">
        <v>8</v>
      </c>
      <c r="H63" s="3">
        <v>24</v>
      </c>
    </row>
    <row r="64" spans="3:12" x14ac:dyDescent="0.3">
      <c r="F64" s="3">
        <v>10</v>
      </c>
      <c r="H64" s="3">
        <v>24</v>
      </c>
    </row>
    <row r="66" spans="2:15" x14ac:dyDescent="0.3">
      <c r="G66" s="5" t="s">
        <v>42</v>
      </c>
      <c r="H66" s="5"/>
      <c r="I66" s="3">
        <f>SUM(I34:I65)</f>
        <v>23</v>
      </c>
      <c r="N66" s="9" t="s">
        <v>75</v>
      </c>
      <c r="O66">
        <f>SUM(I41:I60)+I82-I52</f>
        <v>19</v>
      </c>
    </row>
    <row r="67" spans="2:15" x14ac:dyDescent="0.3">
      <c r="G67" s="5"/>
      <c r="H67" s="5"/>
    </row>
    <row r="68" spans="2:15" x14ac:dyDescent="0.3">
      <c r="B68" s="6" t="s">
        <v>70</v>
      </c>
      <c r="G68" s="5"/>
      <c r="H68" s="5"/>
    </row>
    <row r="69" spans="2:15" x14ac:dyDescent="0.3">
      <c r="C69" t="s">
        <v>71</v>
      </c>
      <c r="E69" s="3" t="s">
        <v>72</v>
      </c>
      <c r="F69" s="3">
        <v>1</v>
      </c>
      <c r="G69" s="3" t="s">
        <v>57</v>
      </c>
      <c r="H69" s="3">
        <v>24</v>
      </c>
      <c r="I69" s="3">
        <v>5</v>
      </c>
      <c r="J69" s="3" t="s">
        <v>26</v>
      </c>
      <c r="K69" s="3" t="s">
        <v>89</v>
      </c>
      <c r="L69" s="3" t="s">
        <v>90</v>
      </c>
    </row>
    <row r="70" spans="2:15" x14ac:dyDescent="0.3">
      <c r="E70" s="3" t="s">
        <v>73</v>
      </c>
      <c r="F70" s="3">
        <v>3</v>
      </c>
      <c r="H70" s="3">
        <v>24</v>
      </c>
    </row>
    <row r="71" spans="2:15" x14ac:dyDescent="0.3">
      <c r="F71" s="3">
        <v>5</v>
      </c>
      <c r="H71" s="3">
        <v>24</v>
      </c>
    </row>
    <row r="72" spans="2:15" x14ac:dyDescent="0.3">
      <c r="F72" s="3">
        <v>7</v>
      </c>
      <c r="G72" s="3" t="s">
        <v>21</v>
      </c>
      <c r="H72" s="3">
        <v>24</v>
      </c>
    </row>
    <row r="73" spans="2:15" x14ac:dyDescent="0.3">
      <c r="F73" s="3">
        <v>9</v>
      </c>
      <c r="H73" s="3">
        <v>24</v>
      </c>
    </row>
    <row r="75" spans="2:15" x14ac:dyDescent="0.3">
      <c r="G75" s="5" t="s">
        <v>42</v>
      </c>
      <c r="H75" s="5"/>
      <c r="I75" s="3">
        <v>5</v>
      </c>
    </row>
    <row r="77" spans="2:15" x14ac:dyDescent="0.3">
      <c r="B77" s="6" t="s">
        <v>10</v>
      </c>
      <c r="G77" s="5"/>
      <c r="H77" s="5"/>
    </row>
    <row r="78" spans="2:15" x14ac:dyDescent="0.3">
      <c r="G78" s="5"/>
      <c r="H78" s="5"/>
    </row>
    <row r="79" spans="2:15" x14ac:dyDescent="0.3">
      <c r="C79" t="s">
        <v>10</v>
      </c>
      <c r="D79" t="s">
        <v>12</v>
      </c>
      <c r="E79" s="3" t="s">
        <v>54</v>
      </c>
      <c r="F79" s="3">
        <v>1</v>
      </c>
      <c r="H79" s="3">
        <v>14</v>
      </c>
      <c r="I79" s="3">
        <v>2</v>
      </c>
    </row>
    <row r="80" spans="2:15" x14ac:dyDescent="0.3">
      <c r="F80" s="3">
        <v>2</v>
      </c>
      <c r="H80" s="3">
        <v>14</v>
      </c>
    </row>
    <row r="82" spans="3:15" x14ac:dyDescent="0.3">
      <c r="C82" t="s">
        <v>10</v>
      </c>
      <c r="D82" t="s">
        <v>11</v>
      </c>
      <c r="E82" s="3" t="s">
        <v>53</v>
      </c>
      <c r="F82" s="3">
        <v>1</v>
      </c>
      <c r="G82" s="3" t="s">
        <v>21</v>
      </c>
      <c r="H82" s="3">
        <v>24</v>
      </c>
      <c r="I82" s="3">
        <v>2</v>
      </c>
      <c r="J82" s="3" t="s">
        <v>26</v>
      </c>
      <c r="K82" s="3" t="s">
        <v>28</v>
      </c>
      <c r="L82" t="s">
        <v>101</v>
      </c>
    </row>
    <row r="83" spans="3:15" x14ac:dyDescent="0.3">
      <c r="F83" s="3">
        <v>2</v>
      </c>
      <c r="H83" s="3">
        <v>24</v>
      </c>
    </row>
    <row r="85" spans="3:15" x14ac:dyDescent="0.3">
      <c r="G85" s="5" t="s">
        <v>42</v>
      </c>
      <c r="H85" s="5"/>
      <c r="I85" s="3">
        <f>SUM(I79:I84)</f>
        <v>4</v>
      </c>
      <c r="N85" s="9" t="s">
        <v>76</v>
      </c>
      <c r="O85">
        <f>I52+I79</f>
        <v>4</v>
      </c>
    </row>
    <row r="88" spans="3:15" x14ac:dyDescent="0.3">
      <c r="G88" s="5" t="s">
        <v>66</v>
      </c>
      <c r="H88" s="5"/>
      <c r="I88" s="3">
        <f>I30+I66+I85+I75</f>
        <v>44</v>
      </c>
    </row>
    <row r="89" spans="3:15" x14ac:dyDescent="0.3">
      <c r="G89" s="2"/>
      <c r="H89" s="2"/>
    </row>
    <row r="90" spans="3:15" x14ac:dyDescent="0.3">
      <c r="G90" s="2"/>
      <c r="H90" s="2"/>
      <c r="N90" s="10" t="s">
        <v>42</v>
      </c>
      <c r="O90">
        <f>SUM(O37:O88)</f>
        <v>39</v>
      </c>
    </row>
    <row r="91" spans="3:15" x14ac:dyDescent="0.3">
      <c r="G91" s="2"/>
      <c r="H91" s="2"/>
    </row>
    <row r="92" spans="3:15" x14ac:dyDescent="0.3">
      <c r="G92" s="2"/>
      <c r="H92" s="2"/>
    </row>
    <row r="93" spans="3:15" x14ac:dyDescent="0.3">
      <c r="G93" s="2"/>
      <c r="H93" s="2"/>
    </row>
    <row r="96" spans="3:15" x14ac:dyDescent="0.3">
      <c r="C96" t="s">
        <v>30</v>
      </c>
      <c r="D96" t="s">
        <v>29</v>
      </c>
      <c r="F96" s="3">
        <v>1</v>
      </c>
      <c r="I96" s="3">
        <v>2</v>
      </c>
      <c r="J96" s="3" t="s">
        <v>26</v>
      </c>
      <c r="K96" s="3" t="s">
        <v>28</v>
      </c>
    </row>
    <row r="97" spans="3:9" x14ac:dyDescent="0.3">
      <c r="F97" s="3">
        <v>2</v>
      </c>
    </row>
    <row r="99" spans="3:9" x14ac:dyDescent="0.3">
      <c r="C99" t="s">
        <v>39</v>
      </c>
      <c r="D99" t="s">
        <v>40</v>
      </c>
      <c r="F99" s="3">
        <v>1</v>
      </c>
      <c r="I99" s="3">
        <v>2</v>
      </c>
    </row>
    <row r="100" spans="3:9" x14ac:dyDescent="0.3">
      <c r="F100" s="3">
        <v>2</v>
      </c>
    </row>
    <row r="102" spans="3:9" x14ac:dyDescent="0.3">
      <c r="C102" t="s">
        <v>41</v>
      </c>
      <c r="D102" t="s">
        <v>40</v>
      </c>
      <c r="F102" s="3">
        <v>1</v>
      </c>
      <c r="I102" s="3">
        <v>2</v>
      </c>
    </row>
    <row r="103" spans="3:9" x14ac:dyDescent="0.3">
      <c r="F103" s="3">
        <v>2</v>
      </c>
    </row>
    <row r="110" spans="3:9" x14ac:dyDescent="0.3">
      <c r="C110" t="s">
        <v>37</v>
      </c>
    </row>
    <row r="115" spans="3:9" ht="28.8" x14ac:dyDescent="0.3">
      <c r="C115" s="14" t="s">
        <v>31</v>
      </c>
      <c r="D115" s="14" t="s">
        <v>32</v>
      </c>
      <c r="E115" s="7"/>
      <c r="F115" s="14" t="s">
        <v>33</v>
      </c>
      <c r="G115" s="4" t="s">
        <v>34</v>
      </c>
      <c r="H115" s="4"/>
      <c r="I115" s="4"/>
    </row>
    <row r="116" spans="3:9" ht="28.8" x14ac:dyDescent="0.3">
      <c r="C116" s="14"/>
      <c r="D116" s="14"/>
      <c r="E116" s="7"/>
      <c r="F116" s="14"/>
      <c r="G116" s="4" t="s">
        <v>35</v>
      </c>
      <c r="H116" s="4"/>
      <c r="I116" s="4"/>
    </row>
    <row r="117" spans="3:9" ht="28.8" x14ac:dyDescent="0.3">
      <c r="C117" s="14"/>
      <c r="D117" s="14"/>
      <c r="E117" s="7"/>
      <c r="F117" s="14"/>
      <c r="G117" s="4" t="s">
        <v>36</v>
      </c>
      <c r="H117" s="4"/>
      <c r="I117" s="4"/>
    </row>
  </sheetData>
  <mergeCells count="3">
    <mergeCell ref="C115:C117"/>
    <mergeCell ref="D115:D117"/>
    <mergeCell ref="F115:F117"/>
  </mergeCells>
  <hyperlinks>
    <hyperlink ref="G115" r:id="rId1" display="https://www.mouser.com/ProductDetail/Molex/16-02-0097?qs=sGAEpiMZZMtVoztFdqDXO%252bpSlI4T0Hse"/>
    <hyperlink ref="G116" r:id="rId2" display="https://www.digikey.com/products/en?keywords=16-02-0097"/>
    <hyperlink ref="G117" r:id="rId3" display="https://www.tme.eu/en/details/mx-16-02-0097/raster-signal-connectors-254mm/molex/016020097-70058-0206/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1"/>
  <sheetViews>
    <sheetView tabSelected="1" topLeftCell="E4" workbookViewId="0">
      <selection activeCell="N25" sqref="N25"/>
    </sheetView>
  </sheetViews>
  <sheetFormatPr defaultRowHeight="14.4" x14ac:dyDescent="0.3"/>
  <cols>
    <col min="2" max="2" width="14.6640625" customWidth="1"/>
    <col min="3" max="3" width="25.33203125" customWidth="1"/>
    <col min="4" max="4" width="19.44140625" style="3" customWidth="1"/>
    <col min="7" max="7" width="22.21875" customWidth="1"/>
    <col min="8" max="8" width="16" customWidth="1"/>
    <col min="9" max="9" width="15.88671875" customWidth="1"/>
    <col min="10" max="10" width="9.109375" style="3"/>
    <col min="11" max="11" width="4" customWidth="1"/>
    <col min="12" max="12" width="32.33203125" bestFit="1" customWidth="1"/>
    <col min="13" max="13" width="9.5546875" style="3" customWidth="1"/>
    <col min="14" max="14" width="75.109375" customWidth="1"/>
  </cols>
  <sheetData>
    <row r="2" spans="2:14" x14ac:dyDescent="0.3">
      <c r="C2" s="1" t="s">
        <v>129</v>
      </c>
      <c r="D2" s="2" t="s">
        <v>127</v>
      </c>
      <c r="L2" s="1" t="s">
        <v>128</v>
      </c>
    </row>
    <row r="3" spans="2:14" x14ac:dyDescent="0.3">
      <c r="B3" s="1"/>
      <c r="C3" s="1" t="s">
        <v>130</v>
      </c>
      <c r="D3" s="2" t="s">
        <v>22</v>
      </c>
      <c r="E3" s="1" t="s">
        <v>105</v>
      </c>
      <c r="F3" s="1" t="s">
        <v>113</v>
      </c>
      <c r="G3" s="1"/>
      <c r="H3" s="1"/>
      <c r="I3" s="1" t="s">
        <v>94</v>
      </c>
      <c r="J3" s="2" t="s">
        <v>94</v>
      </c>
      <c r="L3" s="1" t="s">
        <v>97</v>
      </c>
    </row>
    <row r="4" spans="2:14" x14ac:dyDescent="0.3">
      <c r="B4" s="1" t="s">
        <v>91</v>
      </c>
      <c r="C4" s="1" t="s">
        <v>132</v>
      </c>
      <c r="D4" s="2" t="s">
        <v>92</v>
      </c>
      <c r="E4" s="1" t="s">
        <v>106</v>
      </c>
      <c r="F4" s="1" t="s">
        <v>106</v>
      </c>
      <c r="G4" s="1" t="s">
        <v>1</v>
      </c>
      <c r="H4" s="1" t="s">
        <v>0</v>
      </c>
      <c r="I4" s="1" t="s">
        <v>22</v>
      </c>
      <c r="J4" s="2" t="s">
        <v>5</v>
      </c>
      <c r="L4" s="1" t="s">
        <v>131</v>
      </c>
      <c r="M4" s="2" t="s">
        <v>126</v>
      </c>
      <c r="N4" s="1" t="s">
        <v>99</v>
      </c>
    </row>
    <row r="8" spans="2:14" x14ac:dyDescent="0.3">
      <c r="B8" t="s">
        <v>78</v>
      </c>
    </row>
    <row r="9" spans="2:14" x14ac:dyDescent="0.3">
      <c r="C9" s="11" t="s">
        <v>81</v>
      </c>
    </row>
    <row r="10" spans="2:14" x14ac:dyDescent="0.3">
      <c r="C10" s="12"/>
      <c r="D10" s="3">
        <v>1</v>
      </c>
      <c r="E10" t="s">
        <v>115</v>
      </c>
      <c r="F10" t="s">
        <v>115</v>
      </c>
      <c r="G10" t="s">
        <v>45</v>
      </c>
      <c r="H10" t="s">
        <v>4</v>
      </c>
      <c r="I10" t="s">
        <v>60</v>
      </c>
      <c r="J10" s="3">
        <v>1</v>
      </c>
      <c r="L10" t="s">
        <v>98</v>
      </c>
      <c r="M10" s="3">
        <v>22</v>
      </c>
    </row>
    <row r="11" spans="2:14" x14ac:dyDescent="0.3">
      <c r="D11" s="3">
        <v>2</v>
      </c>
      <c r="E11" t="s">
        <v>116</v>
      </c>
      <c r="F11" t="s">
        <v>116</v>
      </c>
      <c r="J11" s="3">
        <v>2</v>
      </c>
    </row>
    <row r="12" spans="2:14" x14ac:dyDescent="0.3">
      <c r="D12" s="3">
        <v>3</v>
      </c>
      <c r="E12" t="s">
        <v>117</v>
      </c>
      <c r="F12" t="s">
        <v>117</v>
      </c>
      <c r="J12" s="3">
        <v>3</v>
      </c>
    </row>
    <row r="13" spans="2:14" x14ac:dyDescent="0.3">
      <c r="D13" s="3">
        <v>4</v>
      </c>
      <c r="E13" t="s">
        <v>118</v>
      </c>
      <c r="F13" t="s">
        <v>118</v>
      </c>
      <c r="J13" s="3">
        <v>4</v>
      </c>
    </row>
    <row r="15" spans="2:14" x14ac:dyDescent="0.3">
      <c r="D15" s="3">
        <v>5</v>
      </c>
      <c r="E15" t="s">
        <v>115</v>
      </c>
      <c r="F15" t="s">
        <v>115</v>
      </c>
      <c r="G15" t="s">
        <v>45</v>
      </c>
      <c r="H15" t="s">
        <v>6</v>
      </c>
      <c r="I15" t="s">
        <v>61</v>
      </c>
      <c r="J15" s="3">
        <v>1</v>
      </c>
      <c r="L15" t="s">
        <v>98</v>
      </c>
      <c r="M15" s="3">
        <v>22</v>
      </c>
    </row>
    <row r="16" spans="2:14" x14ac:dyDescent="0.3">
      <c r="D16" s="3">
        <v>6</v>
      </c>
      <c r="E16" t="s">
        <v>116</v>
      </c>
      <c r="F16" t="s">
        <v>116</v>
      </c>
      <c r="J16" s="3">
        <v>2</v>
      </c>
    </row>
    <row r="17" spans="3:14" x14ac:dyDescent="0.3">
      <c r="D17" s="3">
        <v>7</v>
      </c>
      <c r="E17" t="s">
        <v>117</v>
      </c>
      <c r="F17" t="s">
        <v>117</v>
      </c>
      <c r="J17" s="3">
        <v>3</v>
      </c>
    </row>
    <row r="18" spans="3:14" x14ac:dyDescent="0.3">
      <c r="D18" s="3">
        <v>8</v>
      </c>
      <c r="E18" t="s">
        <v>118</v>
      </c>
      <c r="F18" t="s">
        <v>118</v>
      </c>
      <c r="G18" s="13"/>
      <c r="J18" s="3">
        <v>4</v>
      </c>
    </row>
    <row r="20" spans="3:14" x14ac:dyDescent="0.3">
      <c r="D20" s="3">
        <v>9</v>
      </c>
      <c r="G20" s="15" t="s">
        <v>133</v>
      </c>
    </row>
    <row r="21" spans="3:14" x14ac:dyDescent="0.3">
      <c r="D21" s="3">
        <v>10</v>
      </c>
      <c r="G21" s="15" t="s">
        <v>133</v>
      </c>
    </row>
    <row r="24" spans="3:14" x14ac:dyDescent="0.3">
      <c r="C24" s="11" t="s">
        <v>82</v>
      </c>
      <c r="D24" s="3">
        <v>1</v>
      </c>
      <c r="E24" t="s">
        <v>115</v>
      </c>
      <c r="F24" t="s">
        <v>115</v>
      </c>
      <c r="G24" t="s">
        <v>45</v>
      </c>
      <c r="H24" t="s">
        <v>95</v>
      </c>
      <c r="I24" t="s">
        <v>96</v>
      </c>
      <c r="J24" s="3">
        <v>1</v>
      </c>
      <c r="L24" t="s">
        <v>98</v>
      </c>
      <c r="M24" s="3">
        <v>22</v>
      </c>
      <c r="N24" t="s">
        <v>134</v>
      </c>
    </row>
    <row r="25" spans="3:14" x14ac:dyDescent="0.3">
      <c r="C25" s="12"/>
      <c r="D25" s="3">
        <v>2</v>
      </c>
      <c r="E25" t="s">
        <v>116</v>
      </c>
      <c r="F25" t="s">
        <v>116</v>
      </c>
      <c r="J25" s="3">
        <v>2</v>
      </c>
    </row>
    <row r="26" spans="3:14" x14ac:dyDescent="0.3">
      <c r="D26" s="3">
        <v>3</v>
      </c>
      <c r="E26" t="s">
        <v>117</v>
      </c>
      <c r="F26" t="s">
        <v>117</v>
      </c>
      <c r="J26" s="3">
        <v>3</v>
      </c>
    </row>
    <row r="27" spans="3:14" x14ac:dyDescent="0.3">
      <c r="D27" s="3">
        <v>4</v>
      </c>
      <c r="E27" t="s">
        <v>118</v>
      </c>
      <c r="F27" t="s">
        <v>118</v>
      </c>
      <c r="J27" s="3">
        <v>4</v>
      </c>
    </row>
    <row r="29" spans="3:14" x14ac:dyDescent="0.3">
      <c r="D29" s="3">
        <v>5</v>
      </c>
      <c r="E29" t="s">
        <v>115</v>
      </c>
      <c r="F29" t="s">
        <v>115</v>
      </c>
      <c r="G29" t="s">
        <v>45</v>
      </c>
      <c r="H29" t="s">
        <v>9</v>
      </c>
      <c r="I29" t="s">
        <v>64</v>
      </c>
      <c r="J29" s="3">
        <v>1</v>
      </c>
      <c r="L29" t="s">
        <v>98</v>
      </c>
      <c r="M29" s="3">
        <v>22</v>
      </c>
    </row>
    <row r="30" spans="3:14" x14ac:dyDescent="0.3">
      <c r="D30" s="3">
        <v>6</v>
      </c>
      <c r="E30" t="s">
        <v>116</v>
      </c>
      <c r="F30" t="s">
        <v>116</v>
      </c>
      <c r="J30" s="3">
        <v>2</v>
      </c>
    </row>
    <row r="31" spans="3:14" ht="14.25" customHeight="1" x14ac:dyDescent="0.3">
      <c r="D31" s="3">
        <v>7</v>
      </c>
      <c r="E31" t="s">
        <v>117</v>
      </c>
      <c r="F31" t="s">
        <v>117</v>
      </c>
      <c r="J31" s="3">
        <v>3</v>
      </c>
    </row>
    <row r="32" spans="3:14" x14ac:dyDescent="0.3">
      <c r="D32" s="3">
        <v>8</v>
      </c>
      <c r="E32" t="s">
        <v>118</v>
      </c>
      <c r="F32" t="s">
        <v>118</v>
      </c>
      <c r="J32" s="3">
        <v>4</v>
      </c>
    </row>
    <row r="36" spans="2:13" x14ac:dyDescent="0.3">
      <c r="B36" t="s">
        <v>77</v>
      </c>
    </row>
    <row r="37" spans="2:13" x14ac:dyDescent="0.3">
      <c r="C37" s="11" t="s">
        <v>83</v>
      </c>
    </row>
    <row r="38" spans="2:13" x14ac:dyDescent="0.3">
      <c r="C38" s="12"/>
      <c r="D38" s="3">
        <v>1</v>
      </c>
      <c r="E38" t="s">
        <v>114</v>
      </c>
      <c r="F38" t="s">
        <v>114</v>
      </c>
      <c r="G38" t="s">
        <v>13</v>
      </c>
      <c r="H38" t="s">
        <v>49</v>
      </c>
      <c r="I38" t="s">
        <v>50</v>
      </c>
      <c r="J38" s="3">
        <v>1</v>
      </c>
      <c r="L38" t="s">
        <v>100</v>
      </c>
      <c r="M38" s="3">
        <v>22</v>
      </c>
    </row>
    <row r="39" spans="2:13" x14ac:dyDescent="0.3">
      <c r="D39" s="3">
        <v>2</v>
      </c>
      <c r="E39" t="s">
        <v>108</v>
      </c>
      <c r="F39" t="s">
        <v>108</v>
      </c>
      <c r="G39" t="s">
        <v>18</v>
      </c>
      <c r="J39" s="3">
        <v>2</v>
      </c>
    </row>
    <row r="40" spans="2:13" x14ac:dyDescent="0.3">
      <c r="D40" s="3">
        <v>3</v>
      </c>
      <c r="E40" t="s">
        <v>122</v>
      </c>
      <c r="F40" t="s">
        <v>111</v>
      </c>
      <c r="G40" t="s">
        <v>123</v>
      </c>
      <c r="J40" s="3">
        <v>3</v>
      </c>
    </row>
    <row r="42" spans="2:13" x14ac:dyDescent="0.3">
      <c r="D42" s="3">
        <v>4</v>
      </c>
      <c r="E42" t="s">
        <v>114</v>
      </c>
      <c r="F42" t="s">
        <v>114</v>
      </c>
      <c r="G42" t="s">
        <v>13</v>
      </c>
      <c r="H42" t="s">
        <v>14</v>
      </c>
      <c r="I42" t="s">
        <v>51</v>
      </c>
      <c r="J42" s="3">
        <v>1</v>
      </c>
      <c r="L42" t="s">
        <v>100</v>
      </c>
      <c r="M42" s="3">
        <v>22</v>
      </c>
    </row>
    <row r="43" spans="2:13" x14ac:dyDescent="0.3">
      <c r="D43" s="3">
        <v>5</v>
      </c>
      <c r="E43" t="s">
        <v>108</v>
      </c>
      <c r="F43" t="s">
        <v>108</v>
      </c>
      <c r="G43" t="s">
        <v>18</v>
      </c>
      <c r="J43" s="3">
        <v>2</v>
      </c>
    </row>
    <row r="44" spans="2:13" x14ac:dyDescent="0.3">
      <c r="D44" s="3">
        <v>6</v>
      </c>
      <c r="E44" t="s">
        <v>122</v>
      </c>
      <c r="F44" t="s">
        <v>111</v>
      </c>
      <c r="G44" t="s">
        <v>123</v>
      </c>
      <c r="J44" s="3">
        <v>3</v>
      </c>
    </row>
    <row r="46" spans="2:13" x14ac:dyDescent="0.3">
      <c r="D46" s="3">
        <v>7</v>
      </c>
      <c r="F46" t="s">
        <v>114</v>
      </c>
      <c r="G46" t="s">
        <v>9</v>
      </c>
      <c r="H46" t="s">
        <v>11</v>
      </c>
      <c r="I46" t="s">
        <v>52</v>
      </c>
      <c r="J46" s="3">
        <v>1</v>
      </c>
      <c r="L46" t="s">
        <v>101</v>
      </c>
      <c r="M46" s="3">
        <v>22</v>
      </c>
    </row>
    <row r="47" spans="2:13" x14ac:dyDescent="0.3">
      <c r="D47" s="3">
        <v>8</v>
      </c>
      <c r="F47" t="s">
        <v>108</v>
      </c>
      <c r="J47" s="3">
        <v>2</v>
      </c>
    </row>
    <row r="49" spans="3:13" x14ac:dyDescent="0.3">
      <c r="D49" s="3">
        <v>9</v>
      </c>
      <c r="E49" t="s">
        <v>107</v>
      </c>
      <c r="F49" t="s">
        <v>107</v>
      </c>
      <c r="G49" t="s">
        <v>19</v>
      </c>
      <c r="H49" t="s">
        <v>15</v>
      </c>
      <c r="I49" t="s">
        <v>56</v>
      </c>
      <c r="J49" s="3">
        <v>1</v>
      </c>
      <c r="L49" t="s">
        <v>98</v>
      </c>
    </row>
    <row r="50" spans="3:13" x14ac:dyDescent="0.3">
      <c r="D50" s="3">
        <v>10</v>
      </c>
      <c r="E50" t="s">
        <v>114</v>
      </c>
      <c r="F50" t="s">
        <v>114</v>
      </c>
      <c r="J50" s="3">
        <v>2</v>
      </c>
    </row>
    <row r="51" spans="3:13" x14ac:dyDescent="0.3">
      <c r="D51" s="3">
        <v>11</v>
      </c>
      <c r="E51" t="s">
        <v>112</v>
      </c>
      <c r="F51" t="s">
        <v>108</v>
      </c>
      <c r="J51" s="3">
        <v>3</v>
      </c>
    </row>
    <row r="52" spans="3:13" x14ac:dyDescent="0.3">
      <c r="D52" s="3">
        <v>12</v>
      </c>
      <c r="E52" t="s">
        <v>110</v>
      </c>
      <c r="F52" t="s">
        <v>111</v>
      </c>
      <c r="J52" s="3">
        <v>4</v>
      </c>
    </row>
    <row r="55" spans="3:13" x14ac:dyDescent="0.3">
      <c r="C55" s="11" t="s">
        <v>84</v>
      </c>
    </row>
    <row r="56" spans="3:13" x14ac:dyDescent="0.3">
      <c r="C56" s="12"/>
      <c r="D56" s="3">
        <v>1</v>
      </c>
      <c r="E56" t="s">
        <v>107</v>
      </c>
      <c r="F56" t="s">
        <v>107</v>
      </c>
      <c r="G56" t="s">
        <v>104</v>
      </c>
      <c r="H56" t="s">
        <v>16</v>
      </c>
      <c r="I56" t="s">
        <v>58</v>
      </c>
      <c r="J56" s="3">
        <v>2</v>
      </c>
      <c r="L56" t="s">
        <v>103</v>
      </c>
    </row>
    <row r="57" spans="3:13" x14ac:dyDescent="0.3">
      <c r="I57" t="s">
        <v>59</v>
      </c>
      <c r="J57" s="3">
        <v>4</v>
      </c>
      <c r="K57" t="s">
        <v>109</v>
      </c>
    </row>
    <row r="58" spans="3:13" x14ac:dyDescent="0.3">
      <c r="J58" s="3">
        <v>6</v>
      </c>
      <c r="K58" t="s">
        <v>109</v>
      </c>
    </row>
    <row r="59" spans="3:13" x14ac:dyDescent="0.3">
      <c r="D59" s="3">
        <v>2</v>
      </c>
      <c r="E59" t="s">
        <v>114</v>
      </c>
      <c r="F59" t="s">
        <v>114</v>
      </c>
      <c r="J59" s="3">
        <v>8</v>
      </c>
    </row>
    <row r="60" spans="3:13" x14ac:dyDescent="0.3">
      <c r="D60" s="3">
        <v>3</v>
      </c>
      <c r="E60" t="s">
        <v>108</v>
      </c>
      <c r="F60" t="s">
        <v>108</v>
      </c>
      <c r="J60" s="3">
        <v>10</v>
      </c>
    </row>
    <row r="62" spans="3:13" x14ac:dyDescent="0.3">
      <c r="D62" s="3">
        <v>4</v>
      </c>
      <c r="F62" t="s">
        <v>114</v>
      </c>
      <c r="G62" t="s">
        <v>10</v>
      </c>
      <c r="H62" t="s">
        <v>11</v>
      </c>
      <c r="I62" t="s">
        <v>53</v>
      </c>
      <c r="J62" s="3">
        <v>1</v>
      </c>
      <c r="L62" t="s">
        <v>101</v>
      </c>
      <c r="M62" s="3">
        <v>22</v>
      </c>
    </row>
    <row r="63" spans="3:13" x14ac:dyDescent="0.3">
      <c r="D63" s="3">
        <v>5</v>
      </c>
      <c r="F63" t="s">
        <v>108</v>
      </c>
      <c r="J63" s="3">
        <v>2</v>
      </c>
    </row>
    <row r="65" spans="2:14" x14ac:dyDescent="0.3">
      <c r="D65" s="3">
        <v>6</v>
      </c>
      <c r="G65" s="15" t="s">
        <v>133</v>
      </c>
    </row>
    <row r="66" spans="2:14" x14ac:dyDescent="0.3">
      <c r="D66" s="3">
        <v>7</v>
      </c>
      <c r="G66" s="15" t="s">
        <v>133</v>
      </c>
    </row>
    <row r="67" spans="2:14" x14ac:dyDescent="0.3">
      <c r="D67" s="3">
        <v>8</v>
      </c>
      <c r="G67" s="15" t="s">
        <v>133</v>
      </c>
    </row>
    <row r="68" spans="2:14" x14ac:dyDescent="0.3">
      <c r="D68" s="3">
        <v>9</v>
      </c>
      <c r="G68" s="15" t="s">
        <v>133</v>
      </c>
    </row>
    <row r="71" spans="2:14" x14ac:dyDescent="0.3">
      <c r="B71" t="s">
        <v>12</v>
      </c>
    </row>
    <row r="72" spans="2:14" x14ac:dyDescent="0.3">
      <c r="C72" s="11" t="s">
        <v>79</v>
      </c>
    </row>
    <row r="73" spans="2:14" x14ac:dyDescent="0.3">
      <c r="C73" s="12"/>
      <c r="D73" s="3">
        <v>1</v>
      </c>
      <c r="F73" t="s">
        <v>117</v>
      </c>
      <c r="G73" t="s">
        <v>46</v>
      </c>
      <c r="H73" t="s">
        <v>47</v>
      </c>
      <c r="I73" t="s">
        <v>55</v>
      </c>
      <c r="J73" s="3">
        <v>1</v>
      </c>
      <c r="L73" t="s">
        <v>121</v>
      </c>
      <c r="M73" s="3">
        <v>16</v>
      </c>
      <c r="N73" t="s">
        <v>102</v>
      </c>
    </row>
    <row r="74" spans="2:14" x14ac:dyDescent="0.3">
      <c r="D74" s="3">
        <v>2</v>
      </c>
      <c r="F74" t="s">
        <v>115</v>
      </c>
      <c r="J74" s="3">
        <v>2</v>
      </c>
    </row>
    <row r="76" spans="2:14" x14ac:dyDescent="0.3">
      <c r="D76" s="3">
        <v>3</v>
      </c>
      <c r="F76" t="s">
        <v>117</v>
      </c>
      <c r="G76" t="s">
        <v>10</v>
      </c>
      <c r="H76" t="s">
        <v>12</v>
      </c>
      <c r="I76" t="s">
        <v>54</v>
      </c>
      <c r="J76" s="3">
        <v>1</v>
      </c>
      <c r="L76" t="s">
        <v>124</v>
      </c>
      <c r="M76" s="3">
        <v>14</v>
      </c>
      <c r="N76" t="s">
        <v>125</v>
      </c>
    </row>
    <row r="77" spans="2:14" x14ac:dyDescent="0.3">
      <c r="D77" s="3">
        <v>4</v>
      </c>
      <c r="F77" t="s">
        <v>115</v>
      </c>
      <c r="J77" s="3">
        <v>2</v>
      </c>
    </row>
    <row r="82" spans="2:14" x14ac:dyDescent="0.3">
      <c r="B82" t="s">
        <v>70</v>
      </c>
    </row>
    <row r="83" spans="2:14" x14ac:dyDescent="0.3">
      <c r="C83" s="11" t="s">
        <v>80</v>
      </c>
    </row>
    <row r="84" spans="2:14" x14ac:dyDescent="0.3">
      <c r="C84" s="12"/>
      <c r="D84" s="3">
        <v>1</v>
      </c>
      <c r="E84" t="s">
        <v>110</v>
      </c>
      <c r="F84" t="s">
        <v>108</v>
      </c>
      <c r="G84" t="s">
        <v>71</v>
      </c>
      <c r="I84" t="s">
        <v>72</v>
      </c>
      <c r="J84" s="3">
        <v>1</v>
      </c>
      <c r="L84" t="s">
        <v>103</v>
      </c>
    </row>
    <row r="85" spans="2:14" x14ac:dyDescent="0.3">
      <c r="I85" t="s">
        <v>73</v>
      </c>
      <c r="J85" s="3">
        <v>3</v>
      </c>
      <c r="K85" t="s">
        <v>109</v>
      </c>
    </row>
    <row r="86" spans="2:14" x14ac:dyDescent="0.3">
      <c r="D86" s="3">
        <v>2</v>
      </c>
      <c r="E86" t="s">
        <v>111</v>
      </c>
      <c r="F86" t="s">
        <v>111</v>
      </c>
      <c r="J86" s="3">
        <v>5</v>
      </c>
    </row>
    <row r="87" spans="2:14" x14ac:dyDescent="0.3">
      <c r="D87" s="3">
        <v>3</v>
      </c>
      <c r="E87" t="s">
        <v>107</v>
      </c>
      <c r="F87" t="s">
        <v>107</v>
      </c>
      <c r="J87" s="3">
        <v>7</v>
      </c>
    </row>
    <row r="88" spans="2:14" x14ac:dyDescent="0.3">
      <c r="D88" s="3">
        <v>4</v>
      </c>
      <c r="E88" t="s">
        <v>112</v>
      </c>
      <c r="F88" t="s">
        <v>112</v>
      </c>
      <c r="J88" s="3">
        <v>9</v>
      </c>
    </row>
    <row r="90" spans="2:14" x14ac:dyDescent="0.3">
      <c r="D90" s="3">
        <v>5</v>
      </c>
      <c r="E90" t="s">
        <v>108</v>
      </c>
      <c r="F90" t="s">
        <v>108</v>
      </c>
      <c r="L90" t="s">
        <v>120</v>
      </c>
      <c r="M90" s="3">
        <v>16</v>
      </c>
      <c r="N90" t="s">
        <v>121</v>
      </c>
    </row>
    <row r="91" spans="2:14" x14ac:dyDescent="0.3">
      <c r="D91" s="3">
        <v>6</v>
      </c>
      <c r="E91" t="s">
        <v>114</v>
      </c>
      <c r="F91" t="s">
        <v>114</v>
      </c>
      <c r="L91" t="s">
        <v>119</v>
      </c>
      <c r="N91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0" zoomScaleNormal="100" workbookViewId="0">
      <selection activeCell="I34" sqref="I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22" zoomScaleNormal="100" workbookViewId="0">
      <selection activeCell="AF72" sqref="AF7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Reference</vt:lpstr>
      <vt:lpstr>Wiring Guide</vt:lpstr>
      <vt:lpstr>Board</vt:lpstr>
      <vt:lpstr>Schematic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2020-03-25T20:27:08Z</dcterms:modified>
</cp:coreProperties>
</file>