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Z:\Muquans\"/>
    </mc:Choice>
  </mc:AlternateContent>
  <bookViews>
    <workbookView xWindow="0" yWindow="0" windowWidth="14370" windowHeight="6930"/>
  </bookViews>
  <sheets>
    <sheet name="Feuil1" sheetId="1" r:id="rId1"/>
    <sheet name="Feuil2" sheetId="2" r:id="rId2"/>
    <sheet name="Feuil3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7" i="1"/>
  <c r="H32" i="1"/>
  <c r="E7" i="1"/>
  <c r="D15" i="1"/>
  <c r="E15" i="1"/>
  <c r="H2" i="1"/>
  <c r="B24" i="1"/>
  <c r="B32" i="1"/>
  <c r="H28" i="1"/>
  <c r="D13" i="1"/>
  <c r="C13" i="1"/>
  <c r="C15" i="1"/>
  <c r="B13" i="1"/>
  <c r="D7" i="1"/>
  <c r="D5" i="1"/>
  <c r="B5" i="1"/>
  <c r="E23" i="1"/>
</calcChain>
</file>

<file path=xl/sharedStrings.xml><?xml version="1.0" encoding="utf-8"?>
<sst xmlns="http://schemas.openxmlformats.org/spreadsheetml/2006/main" count="50" uniqueCount="44">
  <si>
    <t>87Rb</t>
  </si>
  <si>
    <t>F=1</t>
  </si>
  <si>
    <t>F'=0</t>
  </si>
  <si>
    <t>F'=1</t>
  </si>
  <si>
    <t>F'=2</t>
  </si>
  <si>
    <t>F'=3</t>
  </si>
  <si>
    <t>F=2</t>
  </si>
  <si>
    <t>Fréquences Rb (en MHz)</t>
  </si>
  <si>
    <t>85Rb</t>
  </si>
  <si>
    <t>F=3</t>
  </si>
  <si>
    <t>F'=4</t>
  </si>
  <si>
    <t>384230406,373-1,2648885163+100,205</t>
  </si>
  <si>
    <t>Detuning ref. (MHz)</t>
  </si>
  <si>
    <t>Shift AOM (MHz)</t>
  </si>
  <si>
    <t>Cross-over 3*4 F=3--&gt;F'=3-4</t>
  </si>
  <si>
    <t>Fréquence du pic d'asservissement (MHz)</t>
  </si>
  <si>
    <t>TBC fasser par la suite</t>
  </si>
  <si>
    <t>Ordre +1 TBC</t>
  </si>
  <si>
    <t>Dans le rouge</t>
  </si>
  <si>
    <t>DFB: fréquence diminue quand intensité augmente</t>
  </si>
  <si>
    <t>Comportemement diode et battement</t>
  </si>
  <si>
    <t>RIO: pareil</t>
  </si>
  <si>
    <t>Par rapport à F=2--&gt;F'=3</t>
  </si>
  <si>
    <t>Detuning Mphi</t>
  </si>
  <si>
    <t>(F=2--&gt;F'=3+detuning_ref-F=1--&gt;F'=2)</t>
  </si>
  <si>
    <t>MOT 3D</t>
  </si>
  <si>
    <t>Battement ref. @ 780 nm (MHz)</t>
  </si>
  <si>
    <t>AOM présent sur Ref et Ref donc saute</t>
  </si>
  <si>
    <t>Raman 2</t>
  </si>
  <si>
    <t>Detuning Raman (MHz)</t>
  </si>
  <si>
    <t>Raman 1</t>
  </si>
  <si>
    <t>Le detuning Raman et le shift AOM disparaissent</t>
  </si>
  <si>
    <t>Il faut compenser la rampe de mélasse</t>
  </si>
  <si>
    <t>AOM fréquence</t>
  </si>
  <si>
    <t>110 MHz</t>
  </si>
  <si>
    <t>(F=1--&gt;F'=1-AOM_780-fasser)</t>
  </si>
  <si>
    <t>Battement Raman1 / Raman2 @ 780 nm</t>
  </si>
  <si>
    <t>Detuning Raman2/Raman1 Det 21
(MHz)</t>
  </si>
  <si>
    <t>Par rapport à F=1--&gt;F'=1</t>
  </si>
  <si>
    <t>On veut aller jusqu'à la F'=2</t>
  </si>
  <si>
    <t>(F=2--&gt;F'=3
+detuning_ref-AOM1560*2
-fasser)</t>
  </si>
  <si>
    <t>(F=1--&gt;F'=1+Det21
-F=1--&gt;F'=2)</t>
  </si>
  <si>
    <t>Lock sur Raman 1</t>
  </si>
  <si>
    <t>Battement Raman1  @ 780 nm (MHz)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</si>
</sst>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topLeftCell="A10" workbookViewId="0">
      <selection activeCell="E23" sqref="E23"/>
    </sheetView>
  </sheetViews>
  <sheetFormatPr defaultColWidth="10.85546875" defaultRowHeight="15" x14ac:dyDescent="0.25"/>
  <cols>
    <col min="1" max="1" width="19.28515625" style="2" customWidth="1"/>
    <col min="2" max="2" width="22" style="2" customWidth="1"/>
    <col min="3" max="3" width="21.7109375" style="2" customWidth="1"/>
    <col min="4" max="4" width="15.42578125" style="2" customWidth="1"/>
    <col min="5" max="5" width="17" style="2" customWidth="1"/>
    <col min="6" max="6" width="2.7109375" style="5" customWidth="1"/>
    <col min="7" max="7" width="43.85546875" style="2" customWidth="1"/>
    <col min="8" max="8" width="17" style="2" customWidth="1"/>
    <col min="9" max="9" width="36" style="2" customWidth="1"/>
    <col min="10" max="10" width="22.42578125" style="2" customWidth="1"/>
    <col min="11" max="16384" width="10.85546875" style="2"/>
  </cols>
  <sheetData>
    <row r="1" spans="1:10" ht="30" x14ac:dyDescent="0.25">
      <c r="A1" s="1" t="s">
        <v>7</v>
      </c>
      <c r="B1" s="2" t="s">
        <v>11</v>
      </c>
    </row>
    <row r="2" spans="1:10" x14ac:dyDescent="0.25">
      <c r="G2" s="1" t="s">
        <v>15</v>
      </c>
      <c r="H2" s="2">
        <f>(D15+E15)/2</f>
        <v>384229181.36948371</v>
      </c>
      <c r="I2" s="2" t="s">
        <v>14</v>
      </c>
      <c r="J2" s="2" t="s">
        <v>16</v>
      </c>
    </row>
    <row r="3" spans="1:10" x14ac:dyDescent="0.25">
      <c r="A3" s="1" t="s">
        <v>0</v>
      </c>
    </row>
    <row r="4" spans="1:10" x14ac:dyDescent="0.25">
      <c r="B4" s="2" t="s">
        <v>2</v>
      </c>
      <c r="C4" s="2" t="s">
        <v>3</v>
      </c>
      <c r="D4" s="2" t="s">
        <v>4</v>
      </c>
      <c r="E4" s="2" t="s">
        <v>5</v>
      </c>
    </row>
    <row r="5" spans="1:10" x14ac:dyDescent="0.25">
      <c r="A5" s="2" t="s">
        <v>1</v>
      </c>
      <c r="B5" s="2">
        <f>384230484.4685+4271.67663181518-302.0738</f>
        <v>384234454.0713318</v>
      </c>
      <c r="C5" s="2">
        <f>384230484.4685+4271.67663181518-229.8518</f>
        <v>384234526.2933318</v>
      </c>
      <c r="D5" s="2">
        <f>384230484.4685+4271.67663181518-72.9112</f>
        <v>384234683.23393184</v>
      </c>
      <c r="E5" s="3"/>
    </row>
    <row r="7" spans="1:10" x14ac:dyDescent="0.25">
      <c r="A7" s="2" t="s">
        <v>6</v>
      </c>
      <c r="B7" s="3"/>
      <c r="C7" s="2">
        <f>384230484.4685-2563.0059790891-229.8518</f>
        <v>384227691.61072093</v>
      </c>
      <c r="D7" s="2">
        <f>384230484.4685-2563.0059790891-72.9112</f>
        <v>384227848.55132097</v>
      </c>
      <c r="E7" s="2">
        <f>384230484.4685-2563.0059790891+193.7407</f>
        <v>384228115.20322096</v>
      </c>
    </row>
    <row r="8" spans="1:10" x14ac:dyDescent="0.25">
      <c r="B8" s="4"/>
    </row>
    <row r="9" spans="1:10" s="5" customFormat="1" x14ac:dyDescent="0.25"/>
    <row r="10" spans="1:10" x14ac:dyDescent="0.25">
      <c r="G10" s="1" t="s">
        <v>20</v>
      </c>
    </row>
    <row r="11" spans="1:10" x14ac:dyDescent="0.25">
      <c r="A11" s="1" t="s">
        <v>8</v>
      </c>
    </row>
    <row r="12" spans="1:10" ht="30" x14ac:dyDescent="0.25">
      <c r="B12" s="2" t="s">
        <v>3</v>
      </c>
      <c r="C12" s="2" t="s">
        <v>4</v>
      </c>
      <c r="D12" s="2" t="s">
        <v>5</v>
      </c>
      <c r="E12" s="2" t="s">
        <v>10</v>
      </c>
      <c r="G12" s="2" t="s">
        <v>19</v>
      </c>
    </row>
    <row r="13" spans="1:10" x14ac:dyDescent="0.25">
      <c r="A13" s="2" t="s">
        <v>6</v>
      </c>
      <c r="B13" s="2">
        <f>384230406.373+1770.8439228-113.208</f>
        <v>384232064.00892282</v>
      </c>
      <c r="C13" s="2">
        <f>384230406.373+1770.8439228-83.835</f>
        <v>384232093.38192284</v>
      </c>
      <c r="D13" s="2">
        <f>384230406.373+1770.8439228-20.4355</f>
        <v>384232156.78142279</v>
      </c>
      <c r="E13" s="3"/>
    </row>
    <row r="14" spans="1:10" x14ac:dyDescent="0.25">
      <c r="G14" s="2" t="s">
        <v>21</v>
      </c>
    </row>
    <row r="15" spans="1:10" x14ac:dyDescent="0.25">
      <c r="A15" s="2" t="s">
        <v>9</v>
      </c>
      <c r="B15" s="3"/>
      <c r="C15" s="2">
        <f>384230406.373-1264.8885163-83.835</f>
        <v>384229057.64948374</v>
      </c>
      <c r="D15" s="2">
        <f>384230406.373-1264.8885163-20.435</f>
        <v>384229121.04948372</v>
      </c>
      <c r="E15" s="2">
        <f>384230406.373-1264.8885163+100.205</f>
        <v>384229241.6894837</v>
      </c>
    </row>
    <row r="17" spans="1:10" s="5" customFormat="1" x14ac:dyDescent="0.25"/>
    <row r="18" spans="1:10" x14ac:dyDescent="0.25">
      <c r="A18" s="1" t="s">
        <v>25</v>
      </c>
    </row>
    <row r="19" spans="1:10" x14ac:dyDescent="0.25">
      <c r="A19" s="1"/>
    </row>
    <row r="20" spans="1:10" ht="30.75" customHeight="1" x14ac:dyDescent="0.25">
      <c r="A20" s="1" t="s">
        <v>12</v>
      </c>
      <c r="B20" s="2">
        <v>-15</v>
      </c>
      <c r="C20" s="2" t="s">
        <v>22</v>
      </c>
      <c r="D20" s="2" t="s">
        <v>18</v>
      </c>
      <c r="E20" s="2" t="s">
        <v>39</v>
      </c>
    </row>
    <row r="22" spans="1:10" ht="45" x14ac:dyDescent="0.25">
      <c r="A22" s="1" t="s">
        <v>13</v>
      </c>
      <c r="B22" s="2">
        <v>110</v>
      </c>
      <c r="C22" s="2" t="s">
        <v>17</v>
      </c>
      <c r="D22" s="2" t="s">
        <v>23</v>
      </c>
      <c r="E22" s="2" t="s">
        <v>24</v>
      </c>
    </row>
    <row r="23" spans="1:10" ht="45" x14ac:dyDescent="0.25">
      <c r="D23" s="2" t="s">
        <v>27</v>
      </c>
      <c r="E23" s="7">
        <f>E7+B20-D5</f>
        <v>-6583.030710875988</v>
      </c>
      <c r="G23" s="1" t="s">
        <v>33</v>
      </c>
      <c r="H23" s="7" t="s">
        <v>34</v>
      </c>
    </row>
    <row r="24" spans="1:10" ht="60" x14ac:dyDescent="0.25">
      <c r="A24" s="1" t="s">
        <v>26</v>
      </c>
      <c r="B24" s="7">
        <f>(E7+B20-B22*2-H2)</f>
        <v>-1301.1662627458572</v>
      </c>
      <c r="C24" s="2" t="s">
        <v>40</v>
      </c>
      <c r="E24" s="2" t="s">
        <v>32</v>
      </c>
    </row>
    <row r="25" spans="1:10" s="5" customFormat="1" x14ac:dyDescent="0.25"/>
    <row r="26" spans="1:10" x14ac:dyDescent="0.25">
      <c r="A26" s="1" t="s">
        <v>30</v>
      </c>
      <c r="B26" s="6"/>
      <c r="G26" s="1" t="s">
        <v>28</v>
      </c>
      <c r="H26" s="6" t="s">
        <v>42</v>
      </c>
    </row>
    <row r="27" spans="1:10" x14ac:dyDescent="0.25">
      <c r="G27" s="1"/>
    </row>
    <row r="28" spans="1:10" ht="30" x14ac:dyDescent="0.25">
      <c r="A28" s="1" t="s">
        <v>29</v>
      </c>
      <c r="B28" s="2">
        <v>-710</v>
      </c>
      <c r="C28" s="2" t="s">
        <v>38</v>
      </c>
      <c r="D28" s="6"/>
      <c r="G28" s="1" t="s">
        <v>29</v>
      </c>
      <c r="H28" s="2">
        <f>B28</f>
        <v>-710</v>
      </c>
    </row>
    <row r="30" spans="1:10" ht="30" x14ac:dyDescent="0.25">
      <c r="A30" s="1" t="s">
        <v>13</v>
      </c>
      <c r="B30" s="2">
        <v>110</v>
      </c>
      <c r="G30" s="1" t="s">
        <v>37</v>
      </c>
      <c r="H30" s="2">
        <v>0</v>
      </c>
    </row>
    <row r="31" spans="1:10" x14ac:dyDescent="0.25">
      <c r="G31" s="1"/>
    </row>
    <row r="32" spans="1:10" ht="45" x14ac:dyDescent="0.25">
      <c r="A32" s="1" t="s">
        <v>43</v>
      </c>
      <c r="B32" s="7">
        <f>C5+B28-B30-H2</f>
        <v>4524.923848092556</v>
      </c>
      <c r="C32" s="2" t="s">
        <v>35</v>
      </c>
      <c r="G32" s="1" t="s">
        <v>36</v>
      </c>
      <c r="H32" s="7">
        <f>C5-H30-C7</f>
        <v>6834.6826108694077</v>
      </c>
      <c r="I32" s="2" t="s">
        <v>41</v>
      </c>
      <c r="J32" s="2" t="s">
        <v>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</dc:creator>
  <cp:lastModifiedBy>Cheng, Xiaxi</cp:lastModifiedBy>
  <dcterms:created xsi:type="dcterms:W3CDTF">2012-09-24T13:28:02Z</dcterms:created>
  <dcterms:modified xsi:type="dcterms:W3CDTF">2016-11-21T12:04:13Z</dcterms:modified>
</cp:coreProperties>
</file>