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Dues Ex" sheetId="2" r:id="rId5"/>
    <sheet state="visible" name="ImageTest5" sheetId="3" r:id="rId6"/>
    <sheet state="visible" name="ImageTest4" sheetId="4" r:id="rId7"/>
    <sheet state="visible" name="Ultima" sheetId="5" r:id="rId8"/>
    <sheet state="visible" name="Mega Man" sheetId="6" r:id="rId9"/>
    <sheet state="hidden" name="Shadowrunner" sheetId="7" r:id="rId10"/>
    <sheet state="visible" name="Shadows of the Mind" sheetId="8" r:id="rId11"/>
    <sheet state="visible" name="Sheet4" sheetId="9" r:id="rId12"/>
    <sheet state="hidden" name="Copy of Shadows of the Mind" sheetId="10" r:id="rId13"/>
    <sheet state="hidden" name="New Game" sheetId="11" r:id="rId14"/>
  </sheets>
  <definedNames/>
  <calcPr/>
</workbook>
</file>

<file path=xl/sharedStrings.xml><?xml version="1.0" encoding="utf-8"?>
<sst xmlns="http://schemas.openxmlformats.org/spreadsheetml/2006/main" count="694" uniqueCount="416">
  <si>
    <t>This is a Text based RPG style game using OpenAI's chatGPT and DALLE to create prompts and images.</t>
  </si>
  <si>
    <t>Images will be generated based upon the response of the system.</t>
  </si>
  <si>
    <t>The Description is where the system will respond back to you.</t>
  </si>
  <si>
    <t>Prompt is where your responses are logged</t>
  </si>
  <si>
    <t>Scene Image</t>
  </si>
  <si>
    <t>Promblem with image.</t>
  </si>
  <si>
    <t>Scene</t>
  </si>
  <si>
    <t>Welcome, in this game you can adventure into any story and world. Who are we adventuring with today? What world setting are we exploring?</t>
  </si>
  <si>
    <t>As Slader approaches the dingy building, he can see the black van parked outside with two burly, heavily-armed guards standing guard at the entrance. The building's external security cameras silently record every move.
Slader knows that he needs to get inside that building - it's crucial for his assignment. The question is how to do it without drawing too much attention to himself.
He looks down at his small handgun and wonders if he has enough ammo to take out both guards. The probability of success is low, but he could surprise them and keep them from setting off any alarms. 
Alternatively, he could use his skills in lockpicking and hacking to infiltrate the building undetected. However, those skills will be heavily reliant on avoiding the external security cameras which will be a difficult task.
Whatever decision Slader makes, he knows that it must be done quickly and with minimal noise. The consequences of getting caught are dire - either death or imprisonment are not good options.
What does Slader choose to do next?</t>
  </si>
  <si>
    <t>Prompt
Image</t>
  </si>
  <si>
    <t>Prompt</t>
  </si>
  <si>
    <t>My name is Slader. I work for a big Corpo. I've got cybernetic augmentations that make me great for doing the companies dirty work. I'm slick and cocky.</t>
  </si>
  <si>
    <t>Suggestion</t>
  </si>
  <si>
    <t>Scene Description</t>
  </si>
  <si>
    <t>AI prompt: Create an image of Slader standing outside a dingy building, eyeing a black van parked outside with two burly, heavily-armed guards standing guard at the entrance. The building's external security cameras silently record every move. Slader ponders his next move, weighing his options between using his handgun to take out the guards and infiltrating the building undetected with his hacking and lockpicking skills. The image should convey a sense of tension and danger as Slader decides his next move, knowing that the consequences of getting caught are dire.</t>
  </si>
  <si>
    <t>Prompt Description</t>
  </si>
  <si>
    <t>AI prompt: Create an image of a confident cybernetic man in a sleek corporate suit leaning casually against a futuristic car. His left arm should be visibly augmented with advanced technology - mechanical plates partially exposed and gleaming in the light. His expression should be smug and self-assured, conveying both power and arrogance. In the background, the glowing skyline of a futuristic city should be visible, with a sense of corporate opulence and high-tech grandeur.</t>
  </si>
  <si>
    <t>Mechanics</t>
  </si>
  <si>
    <t>Thank you for the input. Currently, the scene inventory is:
- A small handgun (Model: Jericho 941F, Ammo count: 10/10, Damage: Limited)
- A set of lockpicking tools (Quality: Medium)
- A hacking device (Model: Decker 7, Quality: High)
The scene objects of import are: 
- A black van parked outside of a dingy, mostly-abandoned building
- The building entrance is guarded by two burly, heavily-armed security guards
- A set of external security cameras monitoring the building exterior
Probabilities based on the player's actions:
- If the player chooses to approach the guards head-on, there is a high probability of failure due to the guards being heavily-armed and the player being outnumbered. However, if the player chooses to leverage their cybernetic augmentations and sneak past the guards undetected, the probability of success moderately increases.
- If the player tries to force their way into the building, the probability of failure is high. The building is heavily guarded and the player has limited firepower. However, if the player chooses to use their lockpicking and hacking tools to gain entry, the probability of success moderately increases.
- If the player chooses to enter the building undetected, the probability of success moderately increases. However, the security cameras pose a threat and the player's cybernetic augmentations will need to be carefully used to evade the cameras. 
- If the player engages the security guards in a firefight, the probability of success is low. The player is heavily outnumbered and the handgun has limited ammo. However, the player may maintain the element of surprise and the probability of success moderately increases. 
- If the player is caught by the guards, the probability of failure is high. The player is unarmed and the guards are heavily-armed. However, the player may be able to use the lockpicking and hacking tools to escape, moderately increasing the probability of success.</t>
  </si>
  <si>
    <t>Plot</t>
  </si>
  <si>
    <t>Inventory</t>
  </si>
  <si>
    <t>Summary</t>
  </si>
  <si>
    <t>I'm sorry, but I cannot provide a timeline of events or story setting until you give me more information on what story you are referring to. Could you please clarify which story and setting you are working with?</t>
  </si>
  <si>
    <t>{"game":{"name":"Dues Ex","activeColumn":4,"story":[{"role":"assistant","content":"The game is just starting, the narrator is asking what character and story we want to play."}],"summary":"I'm sorry, but I cannot provide a timeline of events or story setting until you give me more information on what story you are referring to. Could you please clarify which story and setting you are working with?","scene":"As Slader approaches the dingy building, he can see the black van parked outside with two burly, heavily-armed guards standing guard at the entrance. The building's external security cameras silently record every move.\n\nSlader knows that he needs to get inside that building - it's crucial for his assignment. The question is how to do it without drawing too much attention to himself.\n\nHe looks down at his small handgun and wonders if he has enough ammo to take out both guards. The probability of success is low, but he could surprise them and keep them from setting off any alarms. \n\nAlternatively, he could use his skills in lockpicking and hacking to infiltrate the building undetected. However, those skills will be heavily reliant on avoiding the external security cameras which will be a difficult task.\n\nWhatever decision Slader makes, he knows that it must be done quickly and with minimal noise. The consequences of getting caught are dire - either death or imprisonment are not good options.\n\nWhat does Slader choose to do next?","plot":"this is undecided as we're just begining","characters":"","mechanic":"Thank you for the input. Currently, the scene inventory is:\n\n- A small handgun (Model: Jericho 941F, Ammo count: 10/10, Damage: Limited)\n- A set of lockpicking tools (Quality: Medium)\n- A hacking device (Model: Decker 7, Quality: High)\n\nThe scene objects of import are: \n\n- A black van parked outside of a dingy, mostly-abandoned building\n- The building entrance is guarded by two burly, heavily-armed security guards\n- A set of external security cameras monitoring the building exterior\n\nProbabilities based on the player's actions:\n\n- If the player chooses to approach the guards head-on, there is a high probability of failure due to the guards being heavily-armed and the player being outnumbered. However, if the player chooses to leverage their cybernetic augmentations and sneak past the guards undetected, the probability of success moderately increases.\n- If the player tries to force their way into the building, the probability of failure is high. The building is heavily guarded and the player has limited firepower. However, if the player chooses to use their lockpicking and hacking tools to gain entry, the probability of success moderately increases.\n- If the player chooses to enter the building undetected, the probability of success moderately increases. However, the security cameras pose a threat and the player's cybernetic augmentations will need to be carefully used to evade the cameras. \n- If the player engages the security guards in a firefight, the probability of success is low. The player is heavily outnumbered and the handgun has limited ammo. However, the player may maintain the element of surprise and the probability of success moderately increases. \n- If the player is caught by the guards, the probability of failure is high. The player is unarmed and the guards are heavily-armed. However, the player may be able to use the lockpicking and hacking tools to escape, moderately increasing the probability of success.","inventory":"","prompt":"My name is Slader. I work for a big Corpo. I've got cybernetic augmentations that make me great for doing the companies dirty work. I'm slick and cocky.","image":[]}}</t>
  </si>
  <si>
    <t>You grit your teeth in determination as you charge ahead, your sword glinting in the sunlight. The villagers who managed to gather weapons and come to assist with the defense of their homes fall into step behind you as you organize them together.
The element of surprise is definitely on your side, as the attackers had been concentrating most of their forces on the western perimeter of the village. You lead a group of fighters towards the eastern fringes, ready to flank the enemy.
As you gain ground, one of your allies shouts a warning as an arrow speeds towards you. You quickly use your sword to block it, but almost immediately another follows as well. You realize that the archers are somewhere up high – behind one of the buildings or maybe even up in a tree.
Do you:
A) Order a contingent to fan out and search for the archers?
B) Rush towards one side of the building and try to take out any sniper by surprise?
C) Use stealth tactics to sneak around towards their position while dodging incoming arrows? 
D) Conjure spells to distract or disable them?</t>
  </si>
  <si>
    <t>I'm honor bound to protect this village. "After their safety, let's work together side by side to route these invaders. Let's surprise their archers." I draw my sword and advance.</t>
  </si>
  <si>
    <t>Art Style</t>
  </si>
  <si>
    <t>Game Type</t>
  </si>
  <si>
    <t>{"game":{"name":"Ultima","activeColumn":3,"story":[{"role":"assistant","content":"The game is just starting, the narrator is asking what character and story we want to play."}],"summary":"Sure thing! Here is a brief timeline of events in your story so far:\n\n- Azlan was transported to Ultima by the Keeper of the Gates, Zephyrion.\n- Azlan arrived in Marinth and learned about the missing Time Crystal.\n- Azlan discovered that The Order of Eclipse was likely behind its disappearance.\n- Azlan encountered a magical creature on their journey.\n- Zephyrion tasked Azlan with defeating a dark monster near a village.\n- Azlan successfully reached the village but was initially confronted by one of its inhabitants holding a spear.\n- Azlan cast a protective spell around the village after sensing danger and is confronted by members of The Order of Eclipse.\n- Azlan defeated the champion representing The Order of Eclipse in a one-on-one duel.\n- Azlan convinced the leader of The Order to join forces in search for The Time Crystal.\n- After investigating an unrelated matter, Azlan presented evidence regarding The Order's involvement in another land's troubles and convinced their leader to investigate further.\n- While trying to present evidence to The Order regarding their involvement, the village comes under attack.\n\nThe story is set in Ultima, which is a high fantasy world full of magic, mystery, powerful factions vying for control over important artifacts like The Time Crystal. Those who wield magic hold significant power in this land, making alliances and rivalries between factions crucial.","scene":"You grit your teeth in determination as you charge ahead, your sword glinting in the sunlight. The villagers who managed to gather weapons and come to assist with the defense of their homes fall into step behind you as you organize them together.\n\nThe element of surprise is definitely on your side, as the attackers had been concentrating most of their forces on the western perimeter of the village. You lead a group of fighters towards the eastern fringes, ready to flank the enemy.\n\nAs you gain ground, one of your allies shouts a warning as an arrow speeds towards you. You quickly use your sword to block it, but almost immediately another follows as well. You realize that the archers are somewhere up high – behind one of the buildings or maybe even up in a tree.\n\nDo you:\n\nA) Order a contingent to fan out and search for the archers?\nB) Rush towards one side of the building and try to take out any sniper by surprise?\nC) Use stealth tactics to sneak around towards their position while dodging incoming arrows? \nD) Conjure spells to distract or disable them?","plot":"this is undecided as we're just begining","characters":"","mechanic":"Inventory:\n\n- Magical scroll: You keep the magical scroll handy, as it may be useful in sealing away the villains or providing a strategic boost in the battle that is to come.\n- Sword: Your sword glows with a faint blue light - a reminder of your sacred responsibility as Paladin of the Time Crystal.\n \n Objects of Importance:\n\n- The Village: The safety and protection of the villagers are utmost priority.\n\nProbable outcomes:\n\n- You lead the charge towards the invaders, and the element of surprise works to your advantage, as the enemies are caught off guard. Perhaps this surprise attack, aided by your sword's magical properties, helps you to quickly overpower the enemies, forcing them into submission, and you may take some of them into the custody of The Order of Eclipse for further questioning. The villagers will be pleased with the outcome, and you may gain their trust and support. \n\n- The surprise attack may backfire and the enemies, swiftly recovering, may launch a counter-attack, flanking the defenders, and pushing the defenders back behind the safety of the village. The enemies could point out the village and the attackers may start attacking the village, putting the villagers in the crossfire. \n\n- The enemies may not be the Order of the Eclipse, instead, these may be the mercenaries hired by the Order, and the real attackers, the Order, may move the the Time Crystal, realizing the situation, the Paladin may be forced to the race the the Time Crystal and the defending the village may be the secondary priority. \n\nAs the Paladin of the Time Crystal, the responsibility of the the safety the","inventory":"","prompt":"I'm honor bound to protect this village. \"After their safety, let's work together side by side to route these invaders. Let's surprise their archers.\" I draw my sword and advance.","image":[]}}</t>
  </si>
  <si>
    <t>AI Prompt: Create an image of a determined warrior leading a group of armed villagers charging towards the enemy stronghold. The warrior is holding a gleaming sword in one hand while shouting orders to the villagers following behind. The scene is set under the bright sunlight, and the village is visible in the background. Some arrows are coming towards the warrior, who is using his sword to deflect them, while others continue to rain down from an unseen enemy on the building's rooftop.</t>
  </si>
  <si>
    <t>Prompt: Create an image of a battle scene in Ultima between the defenders of a village and the attacking forces. The protagonist leads a charge with their sword, flanked by villagers who have gathered weapons. The attackers are caught off guard and are using ranged attacks from a hidden position. The image should show the chaos of battle and convey the tension of the situation.</t>
  </si>
  <si>
    <t>A high medieval fantasy illustration featuring a warrior leading a group of villagers, charging towards the enemy lines. The warrior wields a sword with a determined look on their face as the villagers follow their lead. The background shows the village under siege with smoke rising from damaged buildings. In the foreground, an arrow flies towards the warrior who uses their sword to deflect it, while the villagers around them prepare for the battle. The scene is set in a forest with elements of both sunlight and shade.</t>
  </si>
  <si>
    <t>AI prompt: Create an image of a warrior leading a group of villagers charging forward towards an unseen enemy, swords and other weapons in hand, with determination on their faces. The sun shining behind them illuminates their silhouettes. In the background, an image of the village can be seen with several buildings and trees. Arrows are flying towards them, and the archers are hidden in a building or a tree, as suggested by the arrow's trajectory. The warrior is hesitant, looking upwards, trying to locate the archers' position.</t>
  </si>
  <si>
    <t>An image of a determined warrior charging towards the enemy with a group of villagers following behind. The warrior's sword glints in the sunlight as they prepare to flank the enemy, while the villagers gather weapons and organize together for defense. In the distance, arrows are seen flying towards the warrior, indicating the presence of hidden archers. The image is full of action and tension, with the threat of hidden archers adding interest to the composition.</t>
  </si>
  <si>
    <t>Prompt: Generate an image of a warrior charging ahead with a group of villagers behind them, preparing to flank their attacking enemies. The warrior's sword is glinting in the sunlight as they grit their teeth in determination. Arrows rain down from above as the enemy archers attempt to stop their advance. The warrior must choose their next move carefully to avoid getting hit.</t>
  </si>
  <si>
    <t>Generate an image of a brave warrior leading a group of villagers into battle against a horde of attackers. The warrior charges ahead with his sword held high, while the villagers follow closely behind, wielding weapons they managed to scavenge. The scene is set in a peaceful village, which is now in chaos due to the attack. The lighting is intense with bright sunlight, casting long shadows as the group advances. In the background, the attackers can be seen massing on the western perimeter, with the village in the foreground. The warrior's determination in the face of daunting odds should be emphasized. In the sky, arrows are aimed towards the group, a warning of the imminent danger. The AI-generated image should convey a sense of urgency and excitement while showcasing the bravery and heroism of the protagonist.</t>
  </si>
  <si>
    <t>AI prompt: Create an image of a determined warrior charging forward with sword in hand, leading a group of villagers to defend their homes. The setting is a rural village with buildings and trees in the background. The enemy forces are not visible in the foreground, but the threat of arrows raining down on the group is indicated by one arrow which the warrior is blocking with their sword and another arrow speeding towards them. The image should convey tension and urgency, with the option to add visual cues for the different choices available, such as a group fanning out to search, the warrior sneaking up on a sniper, or magical spells being cast.</t>
  </si>
  <si>
    <t>AI prompt: Create an image of a determined protagonist leading a group of villagers charging ahead with swords and weapons. They are flanking an enemy as they come under attack from archers hidden high up in a building or tree. The protagonist is blocking an incoming arrow with their sword, while another arrow follows behind. The image should showcase the tension of battle, the determination of the protagonist, and the chaos of the attack.</t>
  </si>
  <si>
    <t>An illustration of a determined hero leading a group of villagers charging forward with swords drawn, ready to defend their homes. The sun is setting behind them, casting long shadows on the ground. In the background, an imposing fortress looms over the village. The hero is depicted blocking an incoming arrow with their sword, while other villagers are following closely behind. The image should give a sense of urgency and danger, with hints of the attackers lurking in the shadows.</t>
  </si>
  <si>
    <t>AI Prompt: Create an image of a determined warrior charging forward with sword in hand, surrounded by a group of villagers wielding weapons in defence of their homes. The warrior leads them towards the eastern fringes of the village, ready to flank the enemy, while arrows rain down on them from unseen archers. The warrior grits their teeth in determination, ready to take on the challenge of defeating their attackers.</t>
  </si>
  <si>
    <t>AI prompt: Create an image of a determined warrior charging ahead, sword in hand, with a group of villagers following behind, ready to defend their homes. The scene is set in a village under attack, with the enemy's forces concentrating on one side. The attackers are hidden up high, and the warrior blocks two arrows with their sword. The village is in flames in the background, and smoke adds drama to the image.</t>
  </si>
  <si>
    <t>AI prompt: Generate an image of a heroic figure charging forward with determination, sword raised high and glinting in the sunlight. Behind them, a group of villagers can be seen falling into step, gathering weapons as they charge towards the enemy. The village burns in the background, smoke billowing into the sky. Arrows can be seen flying towards the protagonist, who prepares to defend themselves, ready to make a strategic decision to overcome the enemy.</t>
  </si>
  <si>
    <t>AI prompt: Create an image of a heroic figure leading a group of determined villagers towards enemy lines, highlighted by the glint of their swords in the sunlight. The image should also depict a sense of danger, as arrows rain down from an unseen enemy, revealing their presence behind a building or up in a tree. The viewer should sense urgency and suspense, as the hero chooses their next course of action, deciding between ordering a search for the archers, launching a surprise attack, using stealth, or conjuring spells to distract or disable the enemy.</t>
  </si>
  <si>
    <t>AI Prompt: Create an image of a group of determined fighters charging forward with swords raised in defense, backed by a village of armed citizens. The sun casts long shadows behind them as they advance towards a group of attackers, who can be seen in glimpses through the buildings of the village. Archers hidden behind them shoot arrows at the group, creating a dangerous obstacle for the defenders. The AI should focus on capturing the action and determination of the fighters and the chaos of the battle.</t>
  </si>
  <si>
    <t>AI description prompt: Create an image of a swashbuckling warrior charging ahead with their sword raised, leading a band of determined villagers armed with spears and shields rushing behind them  towards a small village during a siege. Show the warriors flanking the enemy who looks surprised as they approach. An ominous building stands in the background, with archers lurking somewhere behind preparing to shoot. In the foreground, show the hero blocking a deadly arrow using a sword.</t>
  </si>
  <si>
    <t>AI prompt: Create an image of a courageous warrior charging with determination towards the enemy, leading a small group of villagers behind them carrying weapons. The sun shines brightly overhead, reflecting off of the warrior's sword. In the background, buildings and trees can be seen, as a ominous presence of unseen archers lurk somewhere nearby. The warrior must make a quick decision: order a contingent to fan out and search for the archers, rush towards one side of the building and try to take out any snipers, use stealth tactics to sneak around towards their position while dodging incoming arrows, or conjure spells to distract or disable them.</t>
  </si>
  <si>
    <t>AI prompt: Create an image of a determined warrior leading a group of villagers charging towards the eastern fringes of a village, their swords gleaming in the sunlight. Behind them, the villagers who managed to gather weapons and come to the defense of their homes are falling into step together. The element of surprise is on their side as they prepare to flank the enemy. In the distance, arrows can be seen speeding towards them, launched by archers who are hidden from view. The warrior must choose between ordering their group to search for the archers, rushing towards the side of the building to take out snipers, using stealth tactics to sneak around their position, or conjuring spells to distract or disable them.</t>
  </si>
  <si>
    <t>Using Dalle API, generate an image of a determined warrior leading a group of villagers charging towards the eastern fringes of the village. The warrior's sword is glinting in the sunlight as they organize the villagers to defend their homes. Meanwhile, a hail of arrows is raining down on them, some of which the warrior tries to block with their sword. In the background, a cluster of buildings and foliage surrounds the warrior, and the archers who are hiding in one of the structures nearby can be seen peeping out.</t>
  </si>
  <si>
    <t>Create an image of a determined hero with a glinting sword leading a group of villagers charging towards an attacked village's defense. The hero is at the forefront, gritting their teeth, while the villagers follow closely behind, armed and ready to fight. In the background, the attackers can be seen, focused on the western perimeter. The hero suddenly realizes that the archers are hiding up high behind one of the buildings or a tree as they block off incoming arrows. The image should showcase the chaos of the battle, with arrows flying in the air, and the hero considering their options to take out the archers to secure the village.</t>
  </si>
  <si>
    <t>Create an image of a skilled warrior, charging forward with sword in hand, confidence and determination etched on their face. The warrior is flanked by a group of villagers, all holding weapons and charging forward as well. In the background, an enemy village is attacking and a portion of its forces is visible. In the foreground, arrows are raining down from an unseen enemy, striking sparks off the warrior's sword. The image should be dynamic, with a strong sense of movement, energy and action.</t>
  </si>
  <si>
    <t>AI Prompt: Create an image of a determined hero leading a group of villagers charging towards the eastern perimeter of a besieged village. The hero's sword glints in the sunlight as they organize the villagers and prepare to flank the enemy. In the background, a small group of archers hidden behind a building unleash a hail of arrows, forcing the hero to quickly block the incoming projectiles. The hero must choose between different approaches to eliminate the hidden archers: fan out and search for them, rush towards one side of the building for a surprise attack, use stealth tactics to sneak around them, or conjure spells to distract or disable them. The scene should capture the tension and urgency of the situation and the hero's determination and bravery in the face of danger. The image should be visually striking and convey a sense of high fantasy adventure.</t>
  </si>
  <si>
    <t>AI image prompt: Create an image that features a determined warrior leading a group of villagers into battle. The warrior is charging ahead with their sword in hand, followed by the villagers who have gathered weapons to defend their homes. The scene is set on the eastern fringes of the village, flanking the attackers who are concentrated on the western perimeter. Arrows are raining down on the group, coming from above. The archers are hidden behind the buildings or up in a tree. The warrior is either blocking the arrows with their sword or dodging them. The image should convey a sense of urgency and danger, with bravery and determination on display.</t>
  </si>
  <si>
    <t>"An armed group, led by a determined warrior, charges towards the eastern fringes of a besieged village as their allies fall into step behind them, ready to assist in the defense of their homes. Meanwhile, arrows begin raining down, aimed by unknown assailants located on a rooftop or possibly in a tree."</t>
  </si>
  <si>
    <t>AI prompt: Create an image of a hero leading a charge against invading forces. The hero, wielding a glinting sword, is charging with determination towards the eastern fringes of a village, with a group of villagers who have grabbed weapons to defend their homes following behind. They are confronted by a group of archers somewhere up high, behind a building, or possibly in a tree. The hero is blocking arrows with their sword while deciding on their next move. The image should feature a sense of urgency, tension, and danger, with dynamic posing and a contrasted, high-contrast color palette.</t>
  </si>
  <si>
    <t>AI Image Prompt: A determined warrior leads a group of villagers charging into battle with swords raised high. The sun is low on the horizon, casting long shadows across the grassy field. The enemy in the distance is caught off guard, their attention focused on the western perimeter of the village. In the background, a small group of archers can be seen perched high in a tree, their weapons aimed directly at the charging warriors. The image shows the pivotal moment where the warriors must decide how to proceed as the archers begin to rain arrows down upon them.</t>
  </si>
  <si>
    <t>Prompt: Generate an image of a courageous warrior leading a group of determined villagers charging towards the enemy, while fending off incoming arrows from multiple direction with their sword. The scene should depict a village under attack from a group of invaders with buildings and trees in the background. The image should convey action, determination, and the element of surprise as they flank the enemy.</t>
  </si>
  <si>
    <t>AI prompt: Create an image of a group of warriors charging towards the eastern fringes of a village, led by a determined warrior with a shining sword. They are followed by villagers who joined to defend their homes, wielding various weapons. Some of them take defensive positions while others prepare to flank the enemy. In the background, the enemy is seen attacking the western perimeter of the village. Meanwhile, arrows are flying towards the warriors as they charge, and the archers' position is not yet known. The scene is visually interesting, showing a mix of action, determination, and danger.</t>
  </si>
  <si>
    <t>AI prompt: Create an image showcasing a group of determined villagers, led by a warrior with a glinting sword charging towards a cluster of buildings on the eastern fringes of a village. The villagers brandish a variety of weapons, from pitchforks to clubs, and are organized in a tight formation behind their leader. In the foreground, the warrior holds up their sword to block a hail of arrows coming from snipers hidden somewhere high up behind the buildings. The image should convey a sense of urgency, determination, and danger, with a hint of mystery as to where the snipers are hiding. The colors should be warm and bright, with the sun casting long shadows as it sets in the background.</t>
  </si>
  <si>
    <t>Generate an image of a determined hero leading a group of armed villagers charging forward, ready to defend their homes. The hero is holding a shimmering sword and gritting their teeth as they organize the fighters. The village is visible in the background, with buildings lining the streets. In the foreground, multiple arrows are flying towards the hero and their allies, indicating the presence of archers up high. The image should portray the urgency and tension of the situation, with the hero weighing their options on how to deal with the hidden archers.</t>
  </si>
  <si>
    <t>AI prompt: Create an image of a group of fighters charging ahead while defending a village from attackers. The protagonist leads the charge, sword in hand, with determination and grit. The villagers who came to assist can be seen falling into step behind the protagonist. The enemies are lurking in the shadows, unseen. The image should convey a sense of urgency and danger with arrows flying through the air towards the protagonist. The attacker's location is unknown, adding a sense of mystery to the image.</t>
  </si>
  <si>
    <t>An image of a group of warriors charging forward with swords in hand, ready for battle. The sun shines down on them, casting bright rays through the trees. In the distance, a village is under attack, with smoke rising from burning buildings. Some of the attackers are visible in the background, but the focus is on the warriors charging towards the eastern perimeter, determined to defend the homes and people they are fighting for. In the foreground, an arrow streaks towards the warriors, the archers hidden from view. The image captures the excitement and danger of the battle, while emphasizing the bravery and determination of the warriors as they fight to protect the villagers.</t>
  </si>
  <si>
    <t>Prompt: Generate an image of a fierce warrior charge ahead with a glinting sword under the hot sun, leading a group of fighters. They are rushing towards the eastern fringes of a burning village, with smoke rising in the background. The warrior is gritting their teeth in determination, as arrows fly towards them. The warriors behind them are organizing themselves fanning out to search for the archers, with the village burning behind them. The image should convey the element of surprise and urgency as they flank the enemies.</t>
  </si>
  <si>
    <t>Prompt: Generate an image of a fantasy battle scene. A fierce warrior charges forward, brandishing a shining sword, followed by a group of villagers armed with various weapons, determined to defend their homes. The group is flanked by a beautiful, colorful forest. Arrows rain down from a hidden enemy above, adding to the tension of the scene. The image should depict the bravery and determination of the fighters, as well as the danger they face.</t>
  </si>
  <si>
    <t>You lead a group of determined villagers charging ahead, swords glinting in the sunlight. The villagers fall into step behind you as you organize them. In the distance, the western perimeter is concentrated with the enemy's forces, providing you with the element of surprise. Leading your group towards the eastern fringes in a flanking maneuver, an arrow whizzes by, followed by another. You realize the archers are up high, hidden behind a building or a tree. In this moment, do you order a contingent to fan out, rush towards the building, use stealth tactics or conjure spells to disable the hidden threat?</t>
  </si>
  <si>
    <t>Create an AI-generated image of a determined warrior charging ahead, leading a group of villagers to defend their homes. The warrior's sword should be glinting in the sunlight as they run towards the eastern fringes of the village, flanking the enemy. Just as the group gains ground, arrows fly towards them from an unseen enemy. The warrior raises their sword to block the incoming projectiles as they assess the situation, surrounded by the brave villagers ready to fight by their side. The image should be visually interesting and exciting, conveying a sense of danger and the bravery of the group.</t>
  </si>
  <si>
    <t>Generate an image of a brave warrior leading a group of villagers charging forward into battle, swords in hand, with determination etched on their faces. The sun shines brightly behind them casting a golden glow on the scene. In the distance, a line of trees can be seen, where hidden archers have been attacking the village. One arrow whizzes past the warrior, narrowly missing their face. The warrior raises their sword to block the next incoming arrow, as a villager next to them readies their bow to return fire. Dark clouds loom in the sky, hinting at the danger and potential loss to come.</t>
  </si>
  <si>
    <t>AI prompt: Create an image of an armored warrior with a determined expression, charging ahead while holding a glinting sword. Villagers with weapons gathered behind them in a show of support. The warrior and villagers are charging towards the enemy on the eastern fringes of the village. High up behind one of the buildings, archers launch arrows at the warriors. Show the warrior blocking an arrow with their sword while another is flying towards them.</t>
  </si>
  <si>
    <t>AI Image Prompt: Create an image of a heroic figure, gritting their teeth in determination, charging forward with their sword raised high, leading a group of armed villagers who follow behind them. The sun shines down brightly on them as they head towards the eastern fringes of the village to flank the attackers, who are cleverly concealed behind a building or up in a tree. Several arrows can be seen whizzing towards the group, but the hero remains focused and ready for action. The image should showcase the element of surprise, the urgency of the situation, and the hero's determination to protect their home and people.</t>
  </si>
  <si>
    <t>Prompt: Generate an image of a fierce warrior leading a group of determined villagers charging towards their enemy. The warrior's sword is raised as they grit their teeth in determination. In the background, buildings and trees can be seen, with arrows flying towards the group from an unknown source. The image captures the excitement of a battle, with the sense of urgency and danger palpable in the air.</t>
  </si>
  <si>
    <t>Prompt: Show an image of a warrior leading a group of villagers charging towards the enemy at the eastern fringes of the village. The warrior's sword glints in the sunlight as an arrow is seen being blocked by it. In the background, the enemy's army is seen marching towards the western perimeter of the village, unaware of the attack from the east. The image should convey a sense of urgency and determination with the warrior taking the lead and the villagers following behind, ready to fight for their homes. The arrow should be prominently displayed to convey the danger to the group.</t>
  </si>
  <si>
    <t>AI prompt: Create an image of a determined warrior leading a group of villagers charging towards a group of attackers, with their sword glistening in the sunlight. The focus of the image should be on the warrior, with villagers falling in line behind them. The background should show the eastern perimeter of the village, with the attackers visible in the distance. The attackers are concentrating their forces on the western perimeter of the village, making the group's attack a surprise. The image should depict a sense of urgency and danger, with arrows flying towards the group. The archers are hidden, with their locations unknown. The image should show the warrior deciding between different tactics to take down the archers, including fanning out, rushing towards the building, sneaking, or using spells to distract or disable the archers. The atmosphere should be tense, with the sound of battle in the distance.</t>
  </si>
  <si>
    <t>AI prompt: Create an image of a fierce warrior leading a group of determined fighters charging towards the eastern fringes of a village. The sunlight glints off their weapons and a look of determination is etched on their faces. Arrows fly towards them from a hidden enemy, causing chaos and panic. The warrior must quickly make a choice: to order their contingent to find the archers, rush towards the building to take out a sniper, sneak around towards their position using stealth tactics or use spells to distract or disable them. The scene is intense and action-packed, with a sense of urgency and danger lurking around every corner.</t>
  </si>
  <si>
    <t>Prompt: Generate an image of a warrior charging forward with determination, leading a group of villagers with weapons, ready to defend their homes. The warrior's sword is glinting in the sunlight as they head towards the eastern fringes of the village to flank the enemy. One of their allies shouts a warning as arrows come flying towards them from above. The image should showcase the element of surprise, the urgency of the situation, and the bravery of the defenders. The archers and their hidden position should be creatively hinted at, to add an air of mystery to the scene.</t>
  </si>
  <si>
    <t>AI image prompt:
A hero charging with determination, leading a group of villagers armed with swords and shields through the narrow alleys of a village. The hero's sword glints in the sunlight as the group runs, trying to flank the enemy. The scene is intense as multiple arrows are flying towards them. The hero manages to block one with their sword, while the villagers behind him try to dodge them. The image should convey a sense of movement, urgency, and danger as the villagers and the hero face an uncertain future with the attackers.</t>
  </si>
  <si>
    <t>Prompt: Create an image of a warrior charging towards an enemy with a determined expression and sword glinting in sunlight. Behind the warrior, a group of gathered villagers wielding various weapons follow in step. Show the village in the background with signs of chaos and destruction. The image should also incorporate hints of danger from an unseen archer launching arrows at the protagonist as they lead the charge.</t>
  </si>
  <si>
    <t>The image prompt is a hero charging forward with determination, their sword shining in the sunlight, leading a group of villagers to defend their homes from an enemy attack. The background shows the western perimeter of the village being heavily bombarded, while the hero and their allies charge towards the eastern fringes, aiming to flank the enemy. The hero is seen blocking and dodging arrows aimed at them and orders their allies to take out the snipers lurking behind buildings and trees.</t>
  </si>
  <si>
    <t>Create an AI-generated image of a determined warrior leading a group of fighters, charging towards enemy forces. The warrior wields a shining sword and wears armor, while the villagers behind them carry various weapons. The scene is set in a village with thatched-roof houses, surrounded by lush green foliage. In the background, enemy forces approach from the left. Arrows fly towards the warrior, who blocks them with their sword. In the foreground, the warrior looks back and shouts orders to their comrades.</t>
  </si>
  <si>
    <t>Prompt: Generate an image of the protagonist charging forward with their sword, flanked by villagers who are armed and ready to defend their homes. The protagonist is determined and focused, with gritted teeth and fiery determination. In the background, enemy forces can be seen attacking the western perimeter of the village. The image should include arrows flying towards the protagonist and their group, coming from behind a building or tree where archers are hiding. The archers should not be shown, only their arrows whizzing through the air. The image should convey a sense of urgency and danger, with the protagonist and their group making a strategic decision about how to deal with the threat of the hidden archers.</t>
  </si>
  <si>
    <t>Generate an image of a warrior charging ahead, sword raised high and determined look on his face, followed closely by a group of villagers armed with weapons. The scene is bathed in sunlight, and the village stands in the background showing signs of damage from the ongoing battle. In the foreground, an arrow whizzes by the warrior, who quickly brings his sword up to deflect it. Behind one of the buildings, a few figures are partially visible, possibly archers. The warrior is at a crossroads, considering his options: order a search, rush towards the building, use stealth tactics, or cast spells to disable the enemy.</t>
  </si>
  <si>
    <t>Prompt: Generate an image of a warrior charging ahead, leading a group of villagers against enemy forces. The warrior's determined expression is visible as they wield their sword, which glints in the sunlight. Behind them, the villagers gather, holding weapons and ready to defend their homes. In the background, the enemy army can be seen in a chaotic battle. Arrows fly past the warrior, narrowly missing them. One of the villagers points towards the rooftops where archers are hiding, preparing to take shots at the group. The image should convey a sense of urgency and action, with the warrior leading the charge and the villagers following close behind.</t>
  </si>
  <si>
    <t>Prompt: Create an image of a warrior, honor-bound to protect a village, drawing their sword and leading a charge against invaders while coordinating with other defenders to surprise the enemy archers. The image should be dynamic and show the intensity of the battle, with vivid colors and strong composition. The warrior should look fierce and determined, and the setting should be a medieval-style village with a wall or barrier separating the defenders from the enemies.</t>
  </si>
  <si>
    <t>Here's a prompt for DALL-E API based on the given scene:
Create an image of a well-armed hero standing before a small medieval village, with glowing magical runes tracing the edge of their blade. They look determinedly at a wall of enemies in the distance, arrows flying over their head, with their back to the camera. In the hero's other hand is a shield, ready to protect the village behind them. The hero's armor glistens in the sunlight, and their cape billows in the wind, creating a dramatic and visually striking image.</t>
  </si>
  <si>
    <t>The AI prompt for this scene could be: "Create an image of a warrior with a drawn sword leading a small group of fighters out of a village. The warrior should exude confidence and determination, while the other fighters should appear eager and determined to follow their leader into battle. The group should be moving swiftly but silently, with foliage and trees providing cover and a sense of danger lurking nearby. The warriors are poised to ambush a group of invaders, who can be seen in the distance preparing for a frontal assault. The image should have a muted color palette to convey the seriousness of the situation, but with bright rays of sunlight breaking through the trees to give a sense of hope."</t>
  </si>
  <si>
    <t>Here's a prompt for AI-generated art based on the scene you described:
"Amidst the chaos of a village under siege, a warrior in full armor draws their sword with determination. The warrior stands firm, flanked by a group of villagers, all of them ready to defend their home. In the distance, a group of invading soldiers can be seen, their archers aiming at the village. The warrior urges their allies to surprise the invaders, ready to lead the charge and fight side by side against the common enemy. The scene is bathed in the golden light of sunset, lending a sense of urgency and danger to the impending battle."</t>
  </si>
  <si>
    <t>The AI-generated image portrays a battle-ready Azlan, standing tall with a sword in hand, leading villagers in a coordinated attack against a group of invaders. The focus is on Azlan, who exudes confidence and determination, inspiring the villagers to battle. The image shows a hilly terrain, with archers in the distance, giving the impression that a fierce battle is ahead. The colors are muted, with a focus on earthy tones. There is a sense of urgency conveyed through the grit on Azlan's face, and the determined expressions on the faces of the villagers.</t>
  </si>
  <si>
    <t>Prompt: Generate an image of a brave adventurer standing in front of a small village, sword drawn, ready to face an unseen enemy. The adventurer is wearing a suit of durable armor, with their left hand raised, beckoning to their allies to join them. Sparks fly off their sword, and their face is set in a determined expression. The skies above the village are dark and ominous, with flashes of lightning illuminating the surrounding mountain range. In the distance, you can see the faint outlines of enemy archers, their weapons at the ready. The overall tone of the image should be intense and action-packed, conveying the adventurer's resolve to protect the village and keep their people safe against all odds.</t>
  </si>
  <si>
    <t>Here's a prompt for generating an image based on this scene:
Show a warrior, dressed in full armor, standing in the middle of a field near a small village. The warrior is surrounded by a group of frightened villagers who are hiding behind him. The warrior has a determined expression on their face and is holding a drawn sword. In the background, a band of intruders can be seen approaching, their archers ready to attack. The warrior is motioning to the villagers to stay behind while they move forward to face the invaders, ready to fight side by side with them. The atmosphere should be tense, with a hint of danger, emphasizing the warrior's courage and determination to protect the village, and the villagers' relief and gratitude.</t>
  </si>
  <si>
    <t>A valiant warrior stands tall in the center of a small village with their sword drawn, ready to fight off an incoming army of invaders. The warrior is decked in full plate armor and stands in front of a throng of scattered townspeople who are desperately taking cover. The sky behind the warrior is streaked with blood-red hues signaling the impending battle, while a lone archer sits hidden behind a dilapidated hut, aiming nervously at the warrior. In the distance beyond the village is a dark, ominous forest.</t>
  </si>
  <si>
    <t>An image of a heroic figure standing in a defensive pose in front of a small medieval village, sword in hand. The figure is radiating a protective aura, and a group of surprised invaders in the background is raising their hands in fear. Colorful banners flutter in the wind above the buildings, and arrows stick out of the wooden fences. The sun is setting and casting a warm light on the whole scene.</t>
  </si>
  <si>
    <t>In the image, we see Azlan standing tall in the center of the frame with a determined expression. He is holding a gleaming long sword with both hands, ready to lead the charge against the invading forces. We can see a number of arrows lodged in the shield he carries on his back, evidence of the danger he faces. In the background, we see the village burning and people fleeing in panic. The sun is setting, casting the scene in warm, golden light, creating a contrast with the violence unfolding. The focus is on Azlan and the fight, the composition drawing the viewer's attention to the center of the image.</t>
  </si>
  <si>
    <t>The AI-generated image should depict a warrior standing in front of a small, peaceful village with a serious expression and a raised sword. The warrior is dressed in protective armor and has a determined look on their face, suggesting they are prepared for battle. Behind the warrior, the village is visible, with several thatched-roof huts and small gardens surrounding the perimeter. Smoke rises from a chimney in the distance and there is a small stream running nearby. The background should feature the invaders' camp in the distance, with a few of the invaders' soldiers visible in the image. The image should have a dramatic feel to it, with the sky featuring a reddish hue and the sun just starting to set.</t>
  </si>
  <si>
    <t>AI image prompt: In the midst of a battle, a warrior stands fiercely in front of a threatened village. The warrior is dressed in light armor, drawing their sword as they prepare to battle the invading army. The warrior appears determined and ready to fight, while a startled but grateful crowd of villagers stand behind them, watching as the warrior moves forward. The sky behind them is a fiery orange, and in the distance, the silhouettes of the enemy army can be seen, including a group of archers who do not yet realize they've been spotted. The image is filled with a sense of urgency and heroism, with the warrior poised to defend the village at all costs.</t>
  </si>
  <si>
    <t>Title: Defending the Village
Description: The hero, a sword in hand, stands at the forefront of the village - a protective spell glowing from their fingertips. In the distance, a band of invading enemies can be seen, their archers taking aim. The hero looks ahead with steely determination, ready to lead the charge against the enemies. Behind them, the villagers look on, a mixture of fear and hope in their eyes, as they put their trust in the hero's abilities to protect them. In the background, the village buildings and trees can be seen, adding depth and context to the image. The hero's posture and expression should convey a sense of confidence and heroism, with the hint of a smirk on their lips indicating a plan to surprise the invaders.</t>
  </si>
  <si>
    <t>AI prompt: Generate an image of a fierce, determined warrior wielding a sword, leading a charge towards a band of invaders as a frightened village looks on in the background. The warrior is wearing a suit of armor that is adorned with the emblem of the Order of Eclipse, and their face is twisted in a ferocious battle cry. The invaders are armed with bows and arrows, and appear to be caught off guard by the suddenness of the attack. The sky behind the warriors is a deep red as the sun sets, casting long shadows across the rolling green hills in the distance.</t>
  </si>
  <si>
    <t>As Azlan takes a steadfast stride forward, sword in hand, the villagers look to him for guidance and protection. The anticipation of battle clings thick like fog as Azlan prepares to lead the charge against the approaching invaders, with his eyes fixed firmly on crushing their defenses in a surprise assault.</t>
  </si>
  <si>
    <t>Here's a prompt for generating an image based on the scene you described:
"A valorous warrior stands at the forefront of a village, determined to protect it against an invading force. The warrior looks fierce and confident, brandishing a well-honed sword as they charge towards the enemy. Arrows whiz past them, but the warrior's determination remains unbroken as they lead a surprise attack against the invading forces. The backdrop is a battlefield, filled with the chaos of battle, with the warrior's allied forces visible in the background, backing them up." 
This prompt can be used by AI to generate an image of the warrior in action amidst the chaos of a battlefield, complete with the village in the background and the arrows of the enemy flying overhead. The focus is on the warrior's bravery and strength in the face of danger, with the image conveying the intensity and palpable tension of the scene.</t>
  </si>
  <si>
    <t>The AI prompt could be: "Create an image of a determined warrior, drawing a sword and leading a charge towards invading forces. The warrior is flanked by allies, ready to surprise the enemy archers. The scene is set in a lush and vibrant forest, with the sun shining overhead, casting light on the glinting steel of the warrior's sword."</t>
  </si>
  <si>
    <t>AI Image Prompt: A hero, drawn sword in hand, leads a charge towards a group of invaders, with a village in the background. The hero is dressed in armor with a black and gold color scheme, standing out against the green and brown tones of the surrounding fields. The hero leads a small group of allies, ready to surprise the enemy by charging from an unexpected direction. Arrows fly through the air, adding to the sense that this is a chaotic, high-stakes battle. In the distance, the village is visible, and while the enemy is still some distance away, the hero is honor-bound to protect its people at all costs.</t>
  </si>
  <si>
    <t>Here's a prompt for the image:
Create an image of Azlan, a noble warrior with a determined expression, standing at the edge of a peaceful village with his sword drawn. In the distance, an army of bandits approaches, led by a group of archers. Azlan is flanked by a group of armed villagers who are ready to fight alongside him. Azlan and the villagers are crouched, appearing to plan a surprise attack against the approaching invaders. Show their faces full of determination and anticipation, giving a sense of unity and strength. The image should convey a sense of urgency and tension, with the threat of the invaders looming in the background. The landscape should be full of lush greenery, and the sky should have an orange and red hue, hinting at the impending battle.</t>
  </si>
  <si>
    <t>In the image, a brave warrior stands tall in the middle of a secluded village, surrounded by a dense forest in the background. The warrior is armored, holding a gleaming sword in their right hand and a determined expression on their face. The village behind them has a few burning buildings, with the rest appearing calm, but tense. In the foreground, the warrior stands with their head turning sharply to the right, gesturing with their sword to the unseen direction of the attack. Meanwhile, a few soldiers appear behind them, yelling and drawing their own weapons as they prepare to charge. Make sure the image demonstrates the warrior's sense of honor, strength, and determination to protect the village, while also capturing the urgency and danger of the coming battle.</t>
  </si>
  <si>
    <t>AI Image Prompt: 
Create an image of a brave warrior standing in the middle of a peaceful village, his sword drawn and ready to fight. The sun is setting in the background, casting a warm glow over the scene. The warrior's armor is intricately designed with a mix of gold and green colors, and his sword is made of a shining metal. In the distance, there are arrows flying towards the village, but the warrior remains confident and focused. He is standing tall and determined, ready to protect the village and fight off the invaders. The image should have an aura of strength, honor, and bravery that inspires the player to join the warrior and fight alongside him.</t>
  </si>
  <si>
    <t>A brave adventurer stands at the head of a village, their sword drawn and ready. They are flanked by a group of villagers, standing at the ready with farm tools, anxious to defend their home. The sun sets behind them, casting an orange and pink glow on the sky, while the enemy's formation can be seen in the distance. Trees surrounding the village rustle in the breeze, while the adventurer and villagers remain resolute and ready for battle.</t>
  </si>
  <si>
    <t>A tall, muscular figure with a determined expression is shown standing in front of a burning village. The figure wears a suit of armor made of a polished metal alloy and has a sword in hand. Behind the figure, a group of soldiers can be seen, ready to follow their leader into battle. The sky overhead is a deep orange and red as embers float around in a whirlwind of ash. In the distance, the silhouette of the invaders' archers can be seen, caught off guard as the hero charges forward.</t>
  </si>
  <si>
    <t>A valiant warrior stands tall and determined, holding a gleaming sword in one hand, and a shield in the other, ready to protect a village from invaders. Behind the warrior, the village stands in the midst of rolling hills, lush trees, and a winding river. Meanwhile, an army of invaders approaches in the distance, their archers gazing confidently. The warrior wears a suit of shining armor, their face obscured by a helmet, and an air of defiance radiating from their posture. The warrior and the villagers must work together as a team, colliding against the invaders and taking them by a surprise in a powerful counter-attack.</t>
  </si>
  <si>
    <t>Prompt: Create an image of a warrior, with sword drawn, leading a group of defenders charging towards an invading army. The warrior is dressed in bright colors and has a noble bearing, with a look of determination on their face. The defenders behind them are a mix of archers, spear-wielders, and swordsmen, all with their weapons at the ready. The invading army is depicted in dark colors, with their archers in front and their infantry behind, looking surprised and unprepared for the charge. The background should be a forest clearing, with trees and underbrush in the foreground and a glimpse of a distant mountain range in the background. The overall effect should be one of excitement and bravery in the face of danger.</t>
  </si>
  <si>
    <t>Here's a prompt for an AI-generated image:
A warrior stands in front of a village, holding a sword in one hand and a shield in the other. The village lies behind him, in chaos as invaders swarm it. He looks determined and ready to fight, with a fierce expression on his face, and his armor glistening in the sunlight. There are arrows flying past him, but he remains unphased, with his focus solely on the battle ahead. The image should be visually dramatic and impactful, as the warrior prepares to defend the village and take on the invaders, ready to fight side by side with his allies.</t>
  </si>
  <si>
    <t>Prompt: Create an image of a hero, sword in hand, leading a charge of allies towards a group of invaders. The hero and allies should be charging forward with determination, their weapons raised high in the air. The invaders should be in the background, caught off guard by the sudden attack. The hero should be at the center of the image, with a resolute expression on their face, leading the charge towards the enemy. The scene should be set in a quaint fantasy village, surrounded by lush greenery, and the sky should be tinged with the golden light of a setting sun, creating a sense of urgency and importance.</t>
  </si>
  <si>
    <t>A hero, clad in shining armor, stands at the forefront of a lush green village. He holds his sword aloft, casting a determined gaze ahead. His stance exudes confidence and readiness for battle. The village behind him, though peaceful and serene, is firmly protected by his unwavering commitment to defend it from danger. Meanwhile, his trusted companions emerge from the foliage, ready to join him in his mission. In the background, the enemy lurks, but the hero and his allies are prepared to take them down, using surprise and strategy to triumph over brute force.</t>
  </si>
  <si>
    <t>For the AI-created image, consider the following prompt:
Create an image of a fierce, determined warrior who's drawing his sword while standing before a village under siege. In his eyes, there's a glint of determination to defend the village, no matter the cost. The village behind him is under attack, with arrows raining down from the sky. The warrior has called out to his allies, and they're cautiously emerging from hiding spots, ready to flank the enemy. The late afternoon sunlight shines down on the scene, casting long shadows and warming the stones of the cottage walls. The overall vibe should be intense and decisive, with the viewer getting the sense that the warrior and his companions will stop at nothing to protect the village they've pledged to defend.</t>
  </si>
  <si>
    <t>A valiant warrior stands tall, with a determined expression on their face, clutching their sword firmly in their hand. The warrior is surrounded by a colorful, lush forest, with the village visible in the distance, smoke rising from its thatched roofs as dark forces descend upon it. The warrior wears a suit of shining armor and carries a shield on their back, ready to defend the village and take the fight to the enemy. In the distance, a group of invaders can be seen, their archers ready to fire. The warrior stares them down with a look of fierce determination, ready to work together with the inhabitants of the village to surprise the enemy and strike them down.</t>
  </si>
  <si>
    <t>Prompt: Create an image of an armored warrior, sword in hand, leading a group of villagers into battle against a group of invading enemies. In the background, the invaders' archers are positioned on a nearby hill, caught off guard by the sudden attack. The warrior's face is determined and resolute, as the villagers fight with courage and determination behind him. The warrior's armor glimmers in the sunlight, signaling his readiness for battle. The overall image should be dynamic, showing the action and intensity of the moment.</t>
  </si>
  <si>
    <t>Prompt: A hero with a sword drawn, leading a charge against a wave of invaders with surprised archers in the background. The hero looks determined, while the invaders in the foreground seem caught off guard. The scene is set in a forest clearing, with a hint of magic pulsing through the air. The sky is cloudy, and a few rays of light illuminate the hero. The overall mood is tense, but the hero's fearless spirit and the archers' surprise create an element of surprise and excitement.</t>
  </si>
  <si>
    <t>Here's a prompt for the AI-generated image:
Title: Village Defender
Description: In the center of an idyllic village, a brave warrior stands, sword raised high and a shield on their arm. They wear a suit of light armor and their face is determined. The village behind them is under attack by a group of invaders who approach from the left, barely visible in the distance. The image is bathed in warm, late afternoon light, casting long shadows and bright highlights on the warrior's armor. The warrior is shouting out to their companions to follow them and work together to protect the village, indicating a strong sense of duty, honor, and determination. The scene is set against rolling hills and green fields, suggesting a peaceful, agrarian lifestyle, but the presence of the invaders disrupts that tranquility. The overall tone of the image is one of heroism and sacrifice, with the warrior ready to lay down their life to protect the innocent villagers.</t>
  </si>
  <si>
    <t>For this prompt, here's an image description for DALL-E AI:
The image depicts a fierce warrior with a drawn sword advancing towards the viewer, the warrior is surrounded by a group of villagers who are looking on in awe and gratitude. In the background, smoke rises as the village is under attack, and invading forces including archers are seen in the distance. The warrior is wearing intricate armor and appears to be charging towards the enemy who are unprepared for their sudden attack, the scene is meant to inspire bravery and honor in the face of overwhelming danger.</t>
  </si>
  <si>
    <t>A brave warrior stands at the forefront of a vibrant, lush village, his hand resting on his sword hilt as he addresses the villagers behind him. He exudes authority and a steely determination, his eyes scanning the enemy encamped ahead. Behind him, the villagers stand ready with weapons in hand, eager to follow him into battle. The skies above are overcast, with just a sliver of sunlight breaking through the clouds, adding a sense of drama and urgency to the scene. The enemy archers dot the horizon, but the warrior and the villagers are prepared to surprise and overpower them.</t>
  </si>
  <si>
    <t>The image generated by AI for this scene should depict a valiant warrior with a determined look on their face, drawing their gleaming, ornate sword as they stand in front of a peaceful village. In the background, a group of invaders can be seen, clearly taken aback by the warrior's sudden appearance. The warrior's overcoat is blowing in the wind, and the image should convey a sense of motion as the warrior advances towards the enemy, ready to defend the village with bravery and skill. The surrounding landscape should be lush and green, providing a stark contrast to the dry, dusty landscape beyond the village.</t>
  </si>
  <si>
    <t>AI prompt: Create an image of a young hero, standing with a sword drawn in one hand, and pointing towards the horizon with the other. The hero is wearing a suit of pristine, shining armor, and is surrounded by a group of armored knights, each with their own weapons at the ready. Together they stand in front of a small village nestled between rolling hills, smoke rising from its chimneys, ready to face an imminent enemy attack. The sky overhead is filled with the setting sun, casting a warm, golden light over everything, creating a sense of urgency and heroism.</t>
  </si>
  <si>
    <t>In this scene, Azlan is determined to protect the village from invaders and rallies the members of The Order to join him in a surprise attack. The hills around the village are dotted with archers, making the situation quite tense. As Azlan draws his sword and advances into the fray, we see him standing valiantly at the forefront of a group of heavily armored warriors, ready to face the enemy head-on. Behind him, the village can be seen, with the first rays of dawn peeking over the horizon, lending an eerie red glow to the fierce battle about to unfold. Let's see the AI generate an image that captures the intensity and courage of the moment!</t>
  </si>
  <si>
    <t>Here's a prompt: 
Create an AI generated image showing our protagonist, Azlan, standing alone as he advances towards danger, sword in hand, towards an invading army. Azlan wears a determined expression on his face and is surrounded by trees, hills, and strategic positions that show he's planning his next move. In the background, a large army with their archers at the ready could be seen, hinting toward the imminent battle about to take place. The color palette could reflect the urgency of the situation, with darker and more intense colors emphasizing the gravity of the encounter.</t>
  </si>
  <si>
    <t>The image is of a powerful figure, sword in hand, standing bravely at the forefront of a small village. The figure is covered in gleaming armor with a fierce look of determination written across their face. In the background, we can see the silhouette of a small army of menacing invaders, caught off guard as they were about to launch a surprise attack on the defenseless residents of the village. Behind the armored figure, villagers can be seen peeking out of their homes, safely watching as the protector takes charge of the situation. The setting is a peaceful and quaint countryside, with rolling hills and a few simple homes dotting the landscape. It's a moment of heroism and leadership, where the protector of the village shows no fear in the face of danger and inspires hope in the hearts of those they have vowed to protect.</t>
  </si>
  <si>
    <t>Prompt for AI generated image based on the scene:
Create an image of a skilled warrior, standing tall and holding a sword in their hand. The warrior is standing in front of a colorful, vibrant village that is currently under attack. The warrior is facing the enemy, ready to defend the village and its inhabitants. The enemy is a group of fierce-looking invaders, with archers positioned high up in the trees to gain an advantage over the warrior. In the image, have the warrior take a step forward, preparing to engage the enemy. Show the surprise on the faces of the enemy as they realize they may have underestimated the skill of their opponent. Make the image visually interesting and full of energy, emphasizing the warrior's sense of duty and honor.</t>
  </si>
  <si>
    <t>A fierce-looking, armored warrior clad in a blue cape firmly grasps a gleaming sword in their right hand, blue magic sparks enveloping its blade. With an air of determination, they lead the charge towards the enemy, who are visible in the background, with their backs turned. The enemy archers are positioned on a hillside overlooking the village, with their bows pulled and arrows nocked, awaiting their enemies' approach. In the foreground, the village is visible, with narrow pathways forming a maze, and small, thatched-roof homes visible amidst it all. The warrior's blue cape flutters in the wind, adding a dynamic edge to the image. The AI-generated image should convey the sense of imminent danger and evoke a strong sense of heroism and bravery.</t>
  </si>
  <si>
    <t>Prompt for AI generated image: 
Amidst the chaos of the village invaded, Azlan takes charge with calm and clear-headed determination. Standing at the forefront of the defenders, Azlan draws their sword and leads the charge, the blade shining brightly in the sun. With the villagers behind them, they advance towards the invaders, ready to take them by surprise and route them with their tactical prowess. The mood is one of steadfast conviction and unwavering courage, with Azlan as the beacon of hope and leader in the midst of the battle. The air crackles with magic and the clash of steel, making for a truly epic and visually stunning scene.</t>
  </si>
  <si>
    <t>Description: Create an image of a heroic-looking figure with a sword, standing in front of a small village. The figure is facing the viewer with a fierce determination in their eyes. The village is under attack and flames are visible in the background. Arrows are flying towards the figure, who has raised their sword defensively. The figure's stance shows they are ready to protect the village and fight off the invaders. The image should convey a sense of danger, but also show the bravery and resolve of the protagonist.</t>
  </si>
  <si>
    <t>How about this prompt: "Create an image of a fierce warrior, sword drawn, charging towards a group of enemy archers with a determination to protect the village. Behind the warrior, the people of the village are preparing to assist in the fight, armed with weapons and magic. The enemy archers are caught off guard by the sudden attack and are starting to panic." The prompt can evoke a feeling of action, bravery, and camaraderie. The colors and details of the image can be inspired by the setting and the style of the game.</t>
  </si>
  <si>
    <t>As you watch Azlan draw their sword and advance, their silhouette is framed against the burning buildings of the village, pouring smoke and ash into the darkening sky. The chaos and destruction around them only seem to fuel their determination to protect the innocent, and their unwavering conviction burns brightly in their eyes. In the background, the enemy's archers are visible, poised to fire, but in this moment, Azlan is focused and ready to take them by surprise.</t>
  </si>
  <si>
    <t>As you stand at the gates of the village, you watch as a band of invaders prepares to launch an attack. With your sword drawn, you shout your battle cry and step forward, leading the charge against your foes. Behind you, the villagers watch with awe as you charge forward, a beacon of hope in a time of darkness. With each step you take, you feel the weight of your honor on your shoulders, driving you forward to defend the innocent. The invaders watch in surprise as you close the gap quickly, their archers scrambling to take aim, but the odds are against them. In this moment, you are the hero of the village, the defender of the innocent, the shining symbol of hope for all who call these lands home.</t>
  </si>
  <si>
    <t>Prompt for AI-generated image:
A confident Azlan, with a determined look on his face, stands with a drawn sword in his hand. He is leading a group of warriors through a dense forest in the middle of the night. They are stealthily making their way towards a group of enemy archers who are overlooking a small, peaceful village. Azlan's cloak billows behind him, indicating his movement. The background is dark and misty, with a hint of moonlight shining down on them through tree branches. The image portrays a sense of action, danger, and bravery.</t>
  </si>
  <si>
    <t>As Azlan draws his sword and advances towards the enemy, he is accompanied by a wave of magic that surrounds him, imbuing him with newfound strength and courage. Standing tall, he charges into battle, easily avoiding the arrows that come his way. Leading the charge, Azlan's sword slashes through the air with such power that it creates shockwaves, causing the enemy to falter and retreat. In his wake, the once battered and bruised villagers smile, knowing that they now stand under the protection of this powerful magic wielder. The landscape is full of vibrant colors and life, with trees, hills, and a river making the backdrop for the epic battle. The sky is a mixture of oranges and yellows, with the rays of the sun shining through the clouds, and the tall grass swaying in the wind.</t>
  </si>
  <si>
    <t>A skilled warrior stands tall, wielding a shining sword, prepared to defend a village under siege. Behind them, a group of villagers stand, ready to fight alongside their protector. The enemy advances in the background, bowmen aiming their arrows towards the defenders. The sky is a fiery orange, casting a foreboding glow on the scene. The warrior is calm, focused, and resolute. The image is a combination of danger, action, and courage.</t>
  </si>
  <si>
    <t>Prompt: Create an image of a valiant knight standing at the forefront of a village, ready to face a group of invaders. The knight is holding a sword in one hand and gesturing to the villagers behind them with the other. The sky is dark and stormy, with bolts of lightning illuminating the scene. In the background, a group of archers can be seen in the distance, preparing for an attack. The overall tone of the image should be one of bravery and determination, with a sense of impending danger in the air.</t>
  </si>
  <si>
    <t>retro computer game</t>
  </si>
  <si>
    <t>super nintendo game</t>
  </si>
  <si>
    <t>playstation 1 game</t>
  </si>
  <si>
    <t>modern video game</t>
  </si>
  <si>
    <t>modern pixel-art game</t>
  </si>
  <si>
    <t>inkblot</t>
  </si>
  <si>
    <t>pencil shaded</t>
  </si>
  <si>
    <t>ink-based cross-hatch shaded</t>
  </si>
  <si>
    <t>text-based role playing game</t>
  </si>
  <si>
    <t>pen and paper role playing game</t>
  </si>
  <si>
    <t>choose your own adventure book</t>
  </si>
  <si>
    <t>point and click game</t>
  </si>
  <si>
    <t>table top role playing game</t>
  </si>
  <si>
    <t>{"game":{"name":"Ultima","activeColumn":48,"story":[{"role":"assistant","content":"The game is just starting, the narrator is asking what character and story we want to play."}],"summary":"Sure thing! Here is a brief timeline of events in your story so far:\n\n- Azlan was transported to Ultima by the Keeper of the Gates, Zephyrion.\n- Azlan arrived in Marinth and learned about the missing Time Crystal.\n- Azlan discovered that The Order of Eclipse was likely behind its disappearance.\n- Azlan encountered a magical creature on their journey.\n- Zephyrion tasked Azlan with defeating a dark monster near a village.\n- Azlan successfully reached the village but was initially confronted by one of its inhabitants holding a spear.\n- Azlan cast a protective spell around the village after sensing danger and is confronted by members of The Order of Eclipse.\n- Azlan defeated the champion representing The Order of Eclipse in a one-on-one duel.\n- Azlan convinced the leader of The Order to join forces in search for The Time Crystal.\n- After investigating an unrelated matter, Azlan presented evidence regarding The Order's involvement in another land's troubles and convinced their leader to investigate further.\n- While trying to present evidence to The Order regarding their involvement, the village comes under attack.\n\nThe story is set in Ultima, which is a high fantasy world full of magic, mystery, powerful factions vying for control over important artifacts like The Time Crystal. Those who wield magic hold significant power in this land, making alliances and rivalries between factions crucial.","scene":"You grit your teeth in determination as you charge ahead, your sword glinting in the sunlight. The villagers who managed to gather weapons and come to assist with the defense of their homes fall into step behind you as you organize them together.\n\nThe element of surprise is definitely on your side, as the attackers had been concentrating most of their forces on the western perimeter of the village. You lead a group of fighters towards the eastern fringes, ready to flank the enemy.\n\nAs you gain ground, one of your allies shouts a warning as an arrow speeds towards you. You quickly use your sword to block it, but almost immediately another follows as well. You realize that the archers are somewhere up high – behind one of the buildings or maybe even up in a tree.\n\nDo you:\n\nA) Order a contingent to fan out and search for the archers?\nB) Rush towards one side of the building and try to take out any sniper by surprise?\nC) Use stealth tactics to sneak around towards their position while dodging incoming arrows? \nD) Conjure spells to distract or disable them?","plot":"this is undecided as we're just begining","characters":"","mechanic":"Inventory:\n\n- Magical scroll: You keep the magical scroll handy, as it may be useful in sealing away the villains or providing a strategic boost in the battle that is to come.\n- Sword: Your sword glows with a faint blue light - a reminder of your sacred responsibility as Paladin of the Time Crystal.\n \n Objects of Importance:\n\n- The Village: The safety and protection of the villagers are utmost priority.\n\nProbable outcomes:\n\n- You lead the charge towards the invaders, and the element of surprise works to your advantage, as the enemies are caught off guard. Perhaps this surprise attack, aided by your sword's magical properties, helps you to quickly overpower the enemies, forcing them into submission, and you may take some of them into the custody of The Order of Eclipse for further questioning. The villagers will be pleased with the outcome, and you may gain their trust and support. \n\n- The surprise attack may backfire and the enemies, swiftly recovering, may launch a counter-attack, flanking the defenders, and pushing the defenders back behind the safety of the village. The enemies could point out the village and the attackers may start attacking the village, putting the villagers in the crossfire. \n\n- The enemies may not be the Order of the Eclipse, instead, these may be the mercenaries hired by the Order, and the real attackers, the Order, may move the the Time Crystal, realizing the situation, the Paladin may be forced to the race the the Time Crystal and the defending the village may be the secondary priority. \n\nAs the Paladin of the Time Crystal, the responsibility of the the safety the","inventory":"","prompt":"I'm honor bound to protect this village. \"After their safety, let's work together side by side to route these invaders. Let's surprise their archers.\" I draw my sword and advance.","image":[]}}</t>
  </si>
  <si>
    <t>As you step through the portal, you find yourself in a dimly lit room surrounded by books and scrolls of varying sizes stacked neatly on towering shelves. As you take a few steps forward, you hear the sound of gears turning and magical energy being channeled into the room. Suddenly, a figure materializes before you.
The figure is tall and ethereal, their form constantly shifting between what looks like solid matter and wispy mist. They regard you with an inscrutable gaze before speaking.
"Greetings, Azlan. I am Zephyrion, the Keeper of the Gates. You have been summoned here to undertake a test of your worthiness, to determine what role you will inhabit in this world."
Zephyrion motions towards an intricately carved chair made from some unknown dark wood. "Please, have a seat."
As you sit down, Zephyrion begins to ask a series of questions about morals and values in this world of Ultima. How do you answer these questions? Do you speak truthfully, attempting to align your values with those of the world before you? Or do you try to deceive your way through the test?
Depending on your answers, Zephyrion may imbue you with powerful abilities and items appropriate for your chosen role. Or he may curse or eject you from this world altogether.
How do you choose to respond? The fate of your character in Ultima is in your hands.</t>
  </si>
  <si>
    <t>Zephyrion nods as you ask for scenarios to test your virtues. A shimmering blue light fills the room as he reaches out to touch one of the books on a nearby shelf. The book glows and levitates towards him. He opens it, revealing a series of scenarios written in glowing letters, and begins to read out loud.
"You come across a young girl crying next to the road, clutching a broken toy. She tells you that a band of thieves stole her family's only horse, which they rely on for their livelihood. What do you do?"
As Zephyrion finishes reading, he looks at you expectantly.
Do you offer comfort to the girl, trying to alleviate her pain and earn her trust? Or do you move on and look for more information, perhaps suspicious of how this scenario was presented?
The next few choices are crucial as they will test your character's virtues and impact your journey in Ultima.
(What's your course of action?)</t>
  </si>
  <si>
    <t>The girl's tears turn into a faint smile as you craft her a new toy and offer words of comfort. She thanks you and hugs the toy tightly.
Zephyrion nods approvingly, "Your compassion has passed the test, Azlan. You have shown an admirable mercy towards the child in need." He sets the book aside and reaches for a new one. He flips through the pages then stops at a scenario that makes his brow furrow.
"For your next task, Azlan, you will need to show courage." He turns to face you, his voice carrying an edge of urgency. "A dark monster has taken residence near a village, terrorizing the locals."
Zephyrion hands you a magical scroll that can help in your quest before continuing. "Many have tried to stop it but have failed. Will you be able to defeat it?"
Zephyrion's seriousness reminds you of the gravity of the situation. Do you accept the quest? Or do you ask for more details about the monster and what awaits at the village?
As Zephyrion looks at you with an expectant gaze, your decision will impact your journey in Ultima and its inhabitants' lives.
What will be your next course of action?</t>
  </si>
  <si>
    <t>You take the scroll and nod solemnly, preparing yourself for the task that lies ahead. You exit the Keep, stepping outside into a dense forest teeming with shadows and sounds that elude your senses. Your heart is racing as you take your first step into the darkness.
As you venture deeper into the woods, your worries become more pronounced as you encounter obstacles that impede your progress. The path ahead seems treacherous, filled with thorns, dangling vines and roots waiting to trip an unwary traveler.
Will you use the scroll to avoid these dangers? Or do you push forward using your wits and instincts to dodge them?
The forest grows darker, the tall trees blocking out what little light seeps through the dense canopy. A sense of dread fills your chest as you stumble upon a river that is flowing in a rapid speed. There isn't enough space to jump across or swim through it.
Do you try to find another way around the river? Or do you use the scroll to help you cross it safely?
After crossing the river successfully and dodging various other obstacles, you finally reach the village at dusk. Sparse flickering lights illuminate only a few buildings, and a thick mist shrouds everything beyond.
As you approach one of the houses, it appears deserted with no signs of life inside. Suddenly, a figure pops up out of nowhere from behind it holding a spear at your face.
What will be your reaction?</t>
  </si>
  <si>
    <t>You eye the figure warily, their spear aimed directly at your chest. You consider using the scroll to take down this assailant, but you choose to trust in your physical prowess first.
As the figure lowers their spear slightly, you make a sudden grab for it, attempting to swipe it aside and pull them into a grapple. The figure moves with surprising grace and skill, sidestepping your attack with ease.
They use the momentum of your failed attack against you, causing you to stumble forward. They quickly recover and prepare for another strike with their spear.
Will you attempt to grapple once more or use the scroll this time?
Before you can make a decision, you hear a commotion in the nearby buildings. Villagers are coming out of their homes and gathering around you and the figure.
The figure hesitates as they are outnumbered by the villagers. You have an opportunity to gain an upper hand before the situation spirals out of control.
Will you attempt to disarm the figure or negotiate with them? Or will you let the situation play out on its own?
Whatever decision you make, be prepared for its consequences as your actions shape your fate in Ultima.</t>
  </si>
  <si>
    <t>You make a sudden move towards the figure, managing to successfully disarm them of their spear. The figure stumbles back slightly in surprise, and you quickly take the opportunity to lock them up in a tight grapple.
With your hands firmly around their arms, you question them about the Time Crystal and if they know anything about its disappearance. The figure appears genuinely confused and claims to know nothing about the artifact's whereabouts.
As you continue to talk, you notice that the figure seems more open to communication than before. They explain that villagers have been warned repeatedly about outsiders who may be a threat to their safety, and they acted defensively out of fear for their community.
You sympathize with their concerns and show them the scroll as a gesture of trust. You offer to use its magical abilities to help protect their village from any real threats rather than harm it.
The figure hesitates for a moment before nodding in agreement. Suddenly, you hear footsteps approaching from behind as several villagers come out of nearby buildings.
Will you use the scroll's powers to protect yourself or attempt diplomacy with the approaching villagers? Or will you wait for them to make the first move?
Whatever decision you make, be prepared for its consequences as your actions shape your fate in Ultima.</t>
  </si>
  <si>
    <t>You release the figure from your hold and apologize once again for the misunderstanding. The figure nods in understanding before quickly vanishing back into one of the nearby buildings.
As you are about to activate the scroll's magical properties, you see several footsteps coming from different directions, all converging towards the village. Sensing potential danger, you begin to cast a protective spell around the perimeter of the village, sealing it off from any potential invader.
The spell takes shape, forming an impenetrable barrier around the village. Just as you finish casting the spell, a group of five heavily armed knights appears on horseback, galloping towards your position.
As they approach, one knight announces that they are members of the Order of Eclipse and demands that you surrender yourself and give up any artifacts in your possession. You know this will not end peacefully and have to make a quick decision.
Will you engage in combat with them using your magic or diplomacy skills to try to avoid bloodshed? Or will you attempt to flee?
Your next move may have a significant effect on your reputation and can impact your future interactions with factions in Ultima.</t>
  </si>
  <si>
    <t>The Order of the Eclipse knights dismount from their horses, weapons drawn and ready for a fight as they approach you. "We know you possess the Time Crystal, give it to us now and you may leave with your life," one of the knights demands.
You explain your mission and your desire to protect the village from any harm. You assure them that you are not a threat and that you are willing to negotiate if it means avoiding bloodshed.
The knights exchange glances but remain tense, clearly not used to being talked down to. One of them steps forward, sword raised, but before he can attack, an older woman emerges from one of the huts in the village holding a child in her arms.
"Please, don't hurt him," she pleads with tears in her eyes. The other villagers gather around her, pleading with both parties to find a peaceful solution.
This scene presents a series of possible actions for you. Will you try to reason with the Order of Eclipse and negotiate a peaceful resolution? Or do you see this as an opportunity to attack them? Will you attempt to convince the villagers to aid you or will you simply try to stay neutral in order to protect them?
As you consider all these possible paths for your character, the tension in the air remains palpable, waiting for your next decision.</t>
  </si>
  <si>
    <t>As you confidently address the Order of the Eclipse, they seem taken aback by your offer. After a moment of tense silence, their leader steps forward and nods in agreement.
"Very well, we shall accept your challenge. But know that we will not hold back," he warns, his words laced with both admiration and threat.
The villagers look on anxiously as you and the Order's champion face each other, weapons at the ready. You grip your sword tightly, feeling its weight and power in your hand. The sun beats down hotly on you, heightening the tension in the air as you both begin to circle each other.
Suddenly, the Order's champion lunges forward with surprising speed and skill. You dodge his attack narrowly with your sword and retaliate with your spear. He blocks it with ease before countering swiftly with a series of blows that test your stamina and agility.
But you are more than up for the fight; drawing on all of your skills and training, as well as assistance from the magical objects you possess. At times it looks like you have gained an advantage, but at other moments it looks like the respective that champion will fell you in one blow.
However, eventually a fierce stroke deals a mighty blow to their champion leaving them convulsing on the ground past any hope of recovery. As he lies there all who watched let out a collective gasp.
The Order of Eclipse seems shaken by this unexpected outcome but honors their part of the agreement, begrudgingly backing off to allow you to continue on our journey without further incident.
As exhilaration courses through you at your victory, thoughts return to what to do next? Will we go back into The Marinth Tower or explore nearby lands? Our journey continues...</t>
  </si>
  <si>
    <t>As the Order of the Eclipse leader narrows his eyes in suspicion, you take a deep breath and pause for a moment. You sense that this is a critical moment, one that could reveal valuable information about their true motives.
The leader appears to hesitate for a moment, unsure whether to trust you, but after some consideration nods in agreement. "Very well," he says. "Perhaps we can find common ground after all."
You feel a sense of relief wash over you as the danger of an immediate confrontation seems to have passed. It seems that your persuasive skills have paid off and that you may have been able to diffuse what could have been a fraught situation with the Order.
Your thoughts turn to what your next move should be. Will you try to convince them of your trustworthiness or do you hold back important information and keep all cards close?
As you mull over your options, the leader speaks up again.
"I can see that you possess the Time Crystal," he says, indicating towards the shining crystal hanging around your neck. "We believe that it belongs to us and would be willing to work together with you towards this common goal."
You are left with a difficult decision: do we risk handing over such powerful artifact while joining forces with this potentially dangerous faction knowing their true motivations? Or do we look for other alternatives?
What actions will you take? The choice is yours.</t>
  </si>
  <si>
    <t>The leader of the Order of Eclipse raises an eyebrow at your words, appearing slightly thrown off by your approach.
"So, you are suggesting that we work together to protect the Crystal?" he asks, his tone wary. "But why should we trust you?"
You take a deep breath, feeling the weight of the situation heavy on your shoulders. You know that every word and action could have long-lasting consequences, not just for yourself but for the entire world of Ultima.
"I understand your concerns," you reply cautiously. "But I believe that we have a common goal here. The Time Crystal is a powerful artifact that should only be used for the greater good."
The leader seems to consider your words for a moment before responding. "Very well," he says slowly. "We will agree to work with you... for now. But make no mistake- if we discover any deceit or treachery, there will be severe consequences."
You nod solemnly, realizing that this is only the first of many negotiations to come. You decide to keep a close eye on the Order and their motives while keeping the Time Crystal safe at all costs.
After some tense discussion, it is agreed that you will keep the Time Crystal in your possession while working closely with the Order to ensure its safety. As you leave their presence and return to the village, you think carefully about what steps to take next. 
As you walk through the streets of Marinth, you overhear whispers of concern from villagers who have overheard conversations of The Order's involvement in more nefarious practices than they want known.
You are left with a choice: do you ignore these rumors or investigate further? The secret factions vying for control over a powerful magical artifact could pull this entire world into chaos - what actions will you decide?</t>
  </si>
  <si>
    <t>You decide to investigate the rumors of The Order of Eclipse's involvement in a neighboring land and learn more about the situation before taking any action. You gather information carefully while ensuring that no one notices your investigation.
After gathering all the necessary evidence, you make your way back to the leader of the Order in Marinth. Presenting your findings, you watch closely as their expression changes from curiosity to doubt and finally, to anger.
"You dare accuse us?" His voice rises with indignation as he glares at you.
You hold your ground, explaining to him that you only brought this evidence forward because you believed that they were interested in justice outside their own organization. It is imperative that you work together for the greater good of Ultima.
After a long pause, he finally speaks up again. You can see that he is still hesitant but there is something in his eyes, a flicker of hope perhaps. "Very well," he says grudgingly. "We will investigate this matter further and if what you say is true, then we will take appropriate action."
He seems less hostile towards you than before but warns you that any further allegations without proof will not be taken lightly.
As you exit the chamber where your conversation took place and begin to make your way back through the village, an unsettling feeling creeps over you. You wonder what steps The Order might take once they delve deeper into these accusations and whether it was wise to trust them in this matter at all.
The choice is yours: do you continue to work with The Order or take matters into your own hands and stop them from using this information for their own gain? Whatever decision you make, it may have far-reaching consequences for not only yourself but for all those residing in the world of Ultima.</t>
  </si>
  <si>
    <t>You steel yourself in the face of the uncertainty you have just encountered. You have made the decision to work with The Order of Eclipse, but not put all your faith in them just yet. You know that the evidence you have gathered should be enough to convince them, but it doesn't hurt to be thorough.
With that in mind, you embark on your own investigation – scouring the surrounding lands for any additional evidence that could support your claims. You spend several days traveling through forests and across streams, evading gnarled roots and dangerous creatures as you search for answers.
Finally, you return to Marinth with a new cache of findings. You are prepared to present them to The Order, but before you have the chance, one of its members finds you first.
"Paladin," he says without preamble. "The Leader has left on urgent business elsewhere. He has instructed me to hear what you have to say."
You nod confidently and reach into your satchel for a magical scroll that will help explain the information you have collected.
As you unfurl the scroll and begin to speak, however, an arrow pierces through the air and slams into a nearby post with a loud thunk. Another follows shortly behind it.
"The village is under attack!" The Order's messenger yells urgently.
Your heart pounds with a mixture of anticipation and concern as you leap into action – sword at the ready. Will you:
A) Stay put and continue speaking with The Order member?
B) Abandon your conversation and make your way quickly towards the village?
C) Use stealth tactics to sneak around your attackers? 
D) Conjure spells to protect yourself against further attacks?</t>
  </si>
  <si>
    <t xml:space="preserve">I am Azlan. I've been summoned into a mystical world reminiscent of a medieval fantasy of the world Ultima. I'm set to be asked a set of questions to determine my morals and what role I'll inhabit imbuing me with powers, abilities and items accordingly. </t>
  </si>
  <si>
    <t>Depends on what the questions are. Ask me scenarios to test my virtues. Virtue	Principles	Towns associated	Mantra	Dungeon/Sin	Color	Symbol	Word of Power Honesty	Pure Truth	Moonglow	Ahm	Deceit	Blue	Open hand	Fallax Compassion	Pure Love	Britain	Mu	Despise	Yellow	Heart	Vilis Valor	Pure Courage	Jhelom	Ra	Destard	Red	Sword	Inopia Justice	Truth, Love	Yew	Beh	Wrong	Green	Scales	Malum Sacrifice	Love, Courage	Minoc	Cah	Covetous	Orange	Tear	Avidus Honor	Truth, Courage	Trinsic	Summ	Shame	Purple	Chalice	Infama Spirituality	Truth, Love, and Courage	Skara Brae	Om	Hythloth	White	Ankh	Ignavus Humility	Truth, Love, and Courage independently	New Magincia	Lum	Doom or Hythloth	Black	Shepherd staff	Veramocor</t>
  </si>
  <si>
    <t>I comfort the girl, "All things break with time. It's at that time when we are tested by our reactions. Take comfort in the opportunities presented by these challenges dear child." I craft the broken toy into a new toy and hand it to her with a smile. I look up to Zephyrion, "My compassion has been tested I assume. What is the next virtue that must be tried?"</t>
  </si>
  <si>
    <t>I take the scroll and nod solemnly. I will do what must be done. I can carry the weight and worry of those around me on my shoulders and press forward ready for what is next." I wonder if there is more to this virtue or if the next test will come, either way I must be ready.</t>
  </si>
  <si>
    <t>I hold to the magical scroll continuing to use my skills, wit, and grit alone. I'll wait for the time when it is needed. Once a the figure directs the spear at me I consider using the scroll but decide to wait a moment more. Instead attempt to swipe aside the spear and pull them in to grapple.</t>
  </si>
  <si>
    <t>I will attempt to disarm and negotiate using the scroll and his hesitation to my advantage. I moving in for another grapple to lock up and question the figure if I'm successful in remove the spear from them.</t>
  </si>
  <si>
    <t>Explain what I aim to do with the scroll. Release the figure and apologize. Then being to read the scroll to protect the village. Thus concluding this trial of virtue. Sending me back to Zepyhros. Which I'd like to ask him about the time crystal.</t>
  </si>
  <si>
    <t>I've said that I will protect this village. I explain as much to the Order of the Eclipse but that I am willing to hear them out. I glance around to get a read on the villagers.</t>
  </si>
  <si>
    <t>I continue on my path to reason with the Order. I've entered the world of Ultima twice before and am ready if needed. If they will not stand down, I offer to duel to the death with their champion. They do not all need to perish by my sword, the spear next to me, my magical scroll, and the aid of the time crystal.</t>
  </si>
  <si>
    <t>I pause the Oder for a Moment. You are leaderless. Pray tell me more about your purpose. Perhaps we can find common ground and work towards a single goal. I've been known to do great deeds in parts of this world.</t>
  </si>
  <si>
    <t>I select to ask them about their motives with the Crystal. I clarify that the Crystal is with me, and I am now with them, therefore they do indeed have the crystal. The consequences of handing it over could lead to even the potential destruction of this world.</t>
  </si>
  <si>
    <t>I'd like to know more, but be open and present these findings to the Order of Eclipse to see what they have to say.</t>
  </si>
  <si>
    <t>I will continue to work with them but pursue my own investigation. He asked for proof, I'll be diligent. I'm a Paladin of the Time Crystal afterall. I seek out will of good and justice by order of lawful means. I have strength in my purpose and resolve in my beliefs. I will save those that can't save themselves. I will attempt to correct those that can be corrected. I will vanquish evil that cannot be changed.</t>
  </si>
  <si>
    <t>An ethereal figure of Zephyrion, Keeper of the Gates, towers over the viewer in a dimly lit room filled to the brim with shelves of books and scrolls. The viewer, identified as Azlan, is beckoned to sit in a mysterious dark wood chair as Zephyrion administers a test of their morals and values, determining their fate in the world of Ultima. Gears turn and a mystical energy emanates from the figure, as the viewer ponders their response.</t>
  </si>
  <si>
    <t>AI prompt: Generate an image of a person standing in a library under a shimmering blue light. They are reaching out to touch a book on a nearby shelf which glows and levitates toward them. The book is open to a page with glowing letters as the person reads it out loud. In the background, a young girl is seen crying by the side of a road with a broken toy next to her. A group of thieves can be seen in the distance, riding away with a horse. The person in the foreground must choose between comforting the girl or pursuing the fleeing thieves. Make the image visually striking and highlight the fantastical elements of the scene.</t>
  </si>
  <si>
    <t>AI Image Prompt: Create an image of Azlan compassionately crafting a toy for the crying girl while she grasps it with a faint smile. Zephyrion looks on approvingly while handing Azlan a magical scroll for their next task. In the background, a dark, looming figure represents the terrorizing monster that Azlan will soon face. The image should convey a sense of hope and bravery as Azlan prepares for their next challenge with the support of their allies.</t>
  </si>
  <si>
    <t>AI image prompt: A lone hero stands in front of a dense forest. With one hand, they hold a mysterious scroll, while the other is clenched into a fist. Behind the hero, the forest is dark, its towering trees casting deep shadows on the ground. The path ahead is treacherous, filled with dangling vines and roots waiting to trip the unwary traveler. The hero must traverse this path and overcome the obstacles that lie ahead. The image should convey a sense of danger and suspense, with looming trees and ominous shadows.</t>
  </si>
  <si>
    <t>Create an image that showcases the tension between the protagonist and the figure holding a spear. Azlan is in a defensive stance, eyes locked onto the figure that is holding their spear pointed at Azlan's chest. The figure has an imposing posture, portraying confidence in their attack. In the background, the villagers are coming out of their homes, their expressions curious and nervous. The setting is a dusty road that leads to the village, with buildings and fields in the distance. The image should be visually interesting, with bright colors that convey the magical essence of the world of Ultima.</t>
  </si>
  <si>
    <t>Generate an image of a tense confrontation in a primitive village at night, with two figures locked in a tight grapple. The protagonist has a firm hold on the attacker's arms and looking intense while questioning them about the Time Crystal. Behind them, a few shrouded figures emerge from the dark, casting long shadows in the dimly lit scene. The village huts are visible in the background, indicating the rural and primitive setting of the encounter. The image should convey the ambiguity of the situation, the potential for danger in the air, and the high stakes of the protagonist's decision as the world of Ultima hangs in the balance.</t>
  </si>
  <si>
    <t>Prompt: Generate an image of a wizard casting a protective spell around a village as a group of heavily-armed knights approach. The knights are from the Order of Eclipse and demand that the wizard surrender themselves and any artifacts in their possession. The wizard must decide between engaging in combat or attempting to flee, knowing that their next move could greatly impact their reputation within Ultima. Make the image visually intense, with a focus on the wizard's magical abilities and the charging knights.</t>
  </si>
  <si>
    <t>Generate an image of a standoff between the player character and the Order of the Eclipse, with the knights dismounting from their horses, weapons drawn and pointed at the player. The image should show the tension and potential for violence in the scene, with the villagers gathered around in the background. The image should capture the conflict between the player's desire to negotiate and the knight's determination to take the Time Crystal, as well as the potential for bystanders, like the woman and the child, to be caught in the crossfire.</t>
  </si>
  <si>
    <t>Prompt: Create an image that shows a fierce battle between the protagonist and the Order of Eclipse's champion. The scene should take place in a sunny, open clearing with villagers watching nervously in the background. The two opponents should be facing each other, weapons drawn, with intense determination on their faces. The protagonist should be holding a sword with magical properties in one hand and a spear in the other. The Order's champion should be a muscular, armored warrior wielding two swords with a look of grim determination. The protagonist should be depicted landing the final blow, with the Order's champion falling to the ground in agony. The image should convey a sense of victory for the protagonist and respect from the villagers.</t>
  </si>
  <si>
    <t>Create an image of the Order of Eclipse leader and protagonist standing face-to-face in a dimly lit room, sparsely decorated with ancient artifacts. The leader's eyes are intense with suspicion while the protagonist maintains a calm demeanor, exuding an air of confidence. The Time Crystal hangs conspicuously around the protagonist's neck, its glow illuminating the room. In the background, shadows loom large, hinting at the danger and secrecy of the situation. The AI-generated image should create a sense of tension while providing a glimpse of the characters' inner conflict and the difficult choices that they face.</t>
  </si>
  <si>
    <t>Description for AI image generation:
In a dimly-lit room, the leader of the Order of Eclipse and Azlan stand across each other with folded arms. The room is mostly in shadows except for a single beam of light from a high window that illuminates their faces. In the background, the Time Crystal sits atop a pedestal, casting a faint blue light across the room. The leader appears stoic, skeptical of Azlan's offer, while Azlan looks determined, with a hint of nervousness. The atmosphere is tense, and the AI-generated image captures the uneasy alliance forged between the two while emphasizing the importance of the artifact in the background.</t>
  </si>
  <si>
    <t>Generate an image capturing the tension of the moment as the leader of the Order of Eclipse challenges your accusations. Show a close-up of the two characters facing each other, with the leader's face twisted in anger, and your character standing firm with a look of conviction on their face. The scene should take place in the Order's chamber, with dim light casting shadows on the walls and adding to the sense of danger. Emphasize the power dynamic between the two characters, with the leader of the Order depicted as larger and more imposing than your character. Lastly, include images of the details you noticed while gathering evidence, such as documents or maps, in the background to add context and reinforce the gravity of the situation.</t>
  </si>
  <si>
    <t>Prompt: Create an image of a determined adventurer on a journey of discovery. The adventurer stands in a dense forest, holding a sword at the ready. They have a satchel slung over their shoulder, and the magical scroll they are about to present to The Order is visible in their hand. Behind the adventurer, the twisting branches of ancient trees reach upwards towards the sky. In the distance, a faint glow can be seen as the adventurer's destination, Marinth, beckons.</t>
  </si>
  <si>
    <t>AI prompt: Generate an image of a determined hero charging forward with their sword in hand, followed by a group of villagers armed for battle. The attackers are visible in the distance, and the image has a dynamic composition that draws the viewer's attention to the action in the foreground. The sun shines down on the scene, with a glint of light reflecting off the hero's sword. In the background, archers hidden behind a building or a tree take aim at the hero and the villagers. The image should convey the urgency of the situation and the hero's bravery in the face of danger.</t>
  </si>
  <si>
    <t>An image featuring Azlan stands in a fantastical world with a medieval aesthetic. The foreground showcases a crystal ball radiating with magical energy. Azlan is surrounded by several mystical beings who are questioning him, their faces glowing with a magical aura that mimics the energy of the crystal ball. In the background, sprawling mountains faintly silhouette the sky as a great castle looms in the distance. The image communicates Azlan's journey through this mystical world, his ethics and virtues being put to the test before an ancient, wise council which seeks to grant him the powers he needs to succeed.</t>
  </si>
  <si>
    <t>Create an image of a brave knight holding a sword, standing in front of a mystical purple chalice. The chalice is surrounded by a green aura, symbolizing justice. The knight's armor is black, with a white shepherd staff symbol on the chest, representing humility. In the background, a white ankh symbol can be seen, signifying the importance of spirituality in the realm of Ultima.</t>
  </si>
  <si>
    <t>The image depicts Azlan sitting on the ground beside a young girl, with a broken toy lying between them. Azlan is holding the toy in their hands, and the girl looks up at them with a sad expression. Azlan's face is kind and compassionate, with a hint of a smile. In the background, Zephyrion watches from a distance. The scene is filled with a sense of warmth and hope, as Azlan crafts the broken toy into a new one, symbolizing resilience in the face of adversity. The image should be visually warm and colorful, with soft lighting that conveys a sense of tenderness and kindness.</t>
  </si>
  <si>
    <t>Great! Here's a prompt that can be used by the AI to generate an image:
"Create a mystical altar in a forest clearing bathed in the warm light of dawn. A figure stands resolutely in front of the altar with a scroll in hand, ready to take on his next great challenge. Make the figure appear strong and determined, yet stoic, with a sense of quiet solitude. The forest trees around the clearing should be tall and majestic, their bark and leaves covered in magical runes, emanating a feeling of power and mystery. The figure should have broad shoulders and be wearing a flowing cape that billows in the gentle morning breeze."</t>
  </si>
  <si>
    <t>Description: The image shows Azlan holding the magical scroll in one hand and dodging the spear thrust with agile movements. The spear-wielding figure is armored and stands tall in a battle stance, but Azlan remains unfazed. Azlan's hand reaches out to deflect the spear while their other hand grasps the figure's arm and pulls them in for a grapple. In the background, the village can be seen amidst the forest, with smoke rising from chimneys and trees in autumn colors. The image captures the intensity of the moment when Azlan decides to use their physical prowess instead of relying on magic, showing the importance of skill and wits in this magical world.</t>
  </si>
  <si>
    <t>The figure stands with their back against a wooden structure, holding a spear defensively with both hands. Azlan stands opposite, having just made an attempt to disarm and negotiate while holding a mysterious scroll. In the background, a beautiful sunset illuminates the scene, casting long shadows across the ground. Their eyes meet with an intensity that suggests an impending physical confrontation. In the moment, Azlan contemplates their next move while the figure hesitates, creating a tense, stand-off-like moment.</t>
  </si>
  <si>
    <t>AI prompt: Create an image of a young man standing in the center of the village holding a scroll while being surrounded by a group of warriors. The man has released a figure and is apologizing, while also starting to read the scroll aloud to protect the village. In the background, the Keeper of the Gates, Zephyrion, can be seen standing on a hill overlooking the scene, with the Time Crystal visible in his grip. The image is set during the golden hour with the warm light of the sun setting behind the hill, casting a warm glow over the village. The atmosphere is tense, with the warriors watching the young man cautiously, uncertain of his intentions.</t>
  </si>
  <si>
    <t>Prompt: Create an image of a powerful protagonist standing confidently in front of a village while members of the Order of Eclipse confront them, with villagers gazing on anxiously. The protagonist exudes strength, and the air is tense, setting the scene for a possible confrontation. The image should showcase the vibrant and mystical environments of Ultima, with colorful flowers and foliage in the background, hinting at the world's mystical nature.</t>
  </si>
  <si>
    <t>Prompt: Generate an image of a determined hero, standing at the edge of a cliff, looking off into the distance with the sun setting behind them. The hero's one hand rests on their sheathed sword while the other hand holds up a glowing scroll with magical symbols. Speckled throughout the sky are shimmering glittering crystals that cascade down like a waterfall. The hero's clothes are tattered and their expression is resolute as they stand ready to face any challengers from the Order of Eclipse.</t>
  </si>
  <si>
    <t>Image prompt: A regal figure stands triumphantly at the head of a table, gazing down upon a group of disheveled and defeated-looking men and women. The room is dimly lit, with shadows throwing sinister shapes against the walls, but a single beam of light shines in on the figure, emphasizing their commanding presence. The figure's features are obscured by the faint glow of magic emanating from their outstretched hand, an unmistakable display of their power. The expression on their face is one of confidence and authority, but also of curiosity and empathy, as they reach out to the defeated group with the offer of compromise and cooperation.</t>
  </si>
  <si>
    <t>Description: Create an image of Azlan standing in front of a group of hooded figures, holding up the Time Crystal as he confronts them about their motives. The figures are shrouded in darkness, with only their eyes and the crystal glinting in the light. Azlan's expression is serious and determined, while the figures behind him seem to be contemplating their next move. In the background, a looming, apocalyptic landscape highlights the potential danger of the situation.</t>
  </si>
  <si>
    <t>Prompt: Generate an image that shows Azlan and the leader of the Order of Eclipse engaged in a heated conversation. Azlan has a serious expression on their face, while the leader of the Order is listening intently. The setting is in a large, dimly lit room with high ceilings and Gothic architecture. There is a fireplace in the background, casting a warm glow on the faces of the characters, while shadows lurk in the corners of the room. The overall tone of the image should be tense and dramatic.</t>
  </si>
  <si>
    <t>Prompt: Create an image of a Paladin standing tall with determination, holding a shield adorned with the symbol of the Time Crystal. In the background, show the Paladin investigating clues in a dimly lit room with scrolls, books, and potion bottles scattered on a table. Above the Paladin's head, have a faint image of a beautiful woman with a peaceful expression, representing the Paladin's unwavering commitment to the pursuit of justice and the greater good. The Paladin's armor should be ornate and battle-worn, showcasing their experiences with vanquishing evil. The lighting should be dramatic, emphasizing the Paladin's intense focus and the importance of their mission.</t>
  </si>
  <si>
    <t>AI image prompt: Create an image of a determined warrior standing at the gates of a small village, sword in hand, with a look of determination on their face. The warrior is flanked by several frightened villagers, while in the background, a swarm of enemy soldiers can be seen encircling the village. The scene should be set in the early hours of the morning, with the sky still dark and a few stars still visible overhead. In the center of the image, the warrior extends their hand towards the enemy soldiers, as if issuing a challenge, with the village gates behind them. The image should be dark and shadowy, with the focus on the warrior's determined expression and the swords at their side, glinting in the dim light.</t>
  </si>
  <si>
    <t>Great, Azlan! Here is a list of your current inventory and any objects of importance in this scene:
- None
Now, for a few probabilites based on your actions:
- If you answer the moral questions truthfully and in a way that aligns with the values of the world you are in, you are likely to receive powerful and useful abilities and items appropriate for the role you are assigned.
- If you answer the moral questions with dishonesty or in a way that goes against the values of the world, you may still receive abilities and items, but they may be weaker or have negative consequences.
- If you refuse to answer the moral questions altogether, the outcome will depend on the rules of the world and the moral character of the beings you are dealing with. It can range from being ejected from the world to being given a cursed item that will cause harm in the long run. 
Good luck with the game and may the odds be ever in your favor, Azlan!</t>
  </si>
  <si>
    <t>Inventory:
- None
Objects of importance:
- The chair made from an unknown dark wood. It looks intricately carved and may hold some mystical properties.
Probabilities:
- If you answer the moral questions with honesty and in a way that aligns with the values of the world, Zephyrion may imbue you with a powerful mystical item that is useful for the role assigned to you. The chair may glow and envelop you in warmth and light.
- If you pass the test and are assigned a role, you may be thrown into a difficult situation where you are required to use your virtues to solve a puzzle. With the power imbued in you by Zephyrion, you are likely to succeed and continue to impress those around you.
- If you fail the test and are ejected from the world, you may find yourself spiraling into a dark abyss, where you are stripped of everything you have gained in Ultima. Time may either take you to the beginning of the story or you may be ejected from the story completely.</t>
  </si>
  <si>
    <t>Inventory:
- None
Objects of importance:
- The book with scenarios that tests virtues.
Probabilities:
- As you offer comfort to the girl and craft her a new toy, she gives you a warm smile, feeling a little hopeful. By displaying the virtue of compassion, you've passed Zephyrion's test, and you've earned his trust.
- Impressed by your behavior, Zephyrion nods and proceeds to the next scenario. "The next virtue to test is courage. In a nearby village, a monster has been terrorizing the villagers. Many have tried and failed to defeat the monster, and the villagers are now trapped in their homes, frightened and alone. Will you defeat the monster and save the village, without any expectation of fame or reward?"
- You accept the challenge, and Zephyrion hands you a magical scroll that can help you in your quest. You may need to collect weapons, armor, and other supplies and allies to fight the monster, and the journey may be fraught with danger and obstacles. But, if you can defeat the monster and save the village, you will earn the trust and admiration of the villagers, and perhaps, Zephyrion may reward you for your valor.
- However, if you fail, the monster may destroy the village, and the villagers may lose all faith in you, and the Keeper of the Gates, Zephyrion, may send you back to the beginning, and you'll have to start the quest all over again.</t>
  </si>
  <si>
    <t>Inventory:
- None
Objects of importance:
- The magical scroll that Zephyrion gave you to help you in your quest to defeat the dark monster.
Probabilities:
- As you take the scroll and nod, a sense of determination fills you. You're ready to face the monster, no matter the cost, and you're willing to put the well-being of the villagers above your own. You pass the virtue of courage test, impressing Zephyrion with your bravery.
- As you set out on your quest, you may encounter various obstacles and dangers in the forest. You may need to use the scroll to avoid or overcome them. For example, the scroll may help you locate the monster's lair or provide you with the ability to see in the dark forest. If you use the scroll wisely, you'll be able to reach the monster's lair and face the challenge before you.
- When you get to the village, you may find the villagers cowering in their homes, too afraid to venture out. You may need to use your charm, wit, and leadership skills to rally the villagers and gain their trust. You may also need to find useful objects and allies to fight the monster, such as weapons, armor, and villagers willing to fight by your side.
- When you finally face the monster, you may find that the monster is stronger than you imagined. You may need to come up with a clever strategy to defeat the monster, such as using the scroll to immobilize the monster or finding the monster's weakness to exploit. If you succeed, the villagers will be grateful to you, and you may gain a reputation for your courage, and the Keeper of the Gates, Zephyrion, may reward you for your actions.
- However, the monster may overpower you, and you may find the villagers trapped and the village in ruin, the consequences to your actions may be to the point that the villagers, the Keeper, and the world may hold you responsible, the the monster might escape, the villagers can be the naive kind, the</t>
  </si>
  <si>
    <t>Inventory:
- None
Objects of importance:
- The magical scroll that Zephyrion gave you to help you in your quest to defeat the dark monster.
Probabilities:
- As you venture deeper into the forest, you may encounter various obstacles and dangers that impede your progress. Some may be avoidable or solvable with skills, wit, and grit alone, but others may be too difficult to overcome without the scroll. If you're resourceful and careful, you may be able to make it through the forest unscathed, or you may fall prey to the dangers that lie ahead.
- As you arrive at the village, the figure suddenly confronts you with a spear. Your plan to engage in hand-to-hand combat with the figure may be successful, but you may underestimate the figure's strength and skill with the spear. If you're quick, you may be able to disarm the figure and gain the upper hand, or you may be overpowered, and the figure may sound the alarm, and you may face the wrath of the village elder and the other villagers.
- As you face the dark monster, you may find the monster to be far more powerful and cunning than you had anticipated. Your skills and wit alone may not be enough to defeat the monster, and you may wish you had the help of the scroll. However, you may be able to improvise and outsmart the monster, and the monster may be less formidable than you first feared.
- If you succeed in defeating the monster and saving the village, the villagers may be grateful and may offer you rewards and supplies to help you on your quest. However, the victory may also attract the attention of the Order of the Eclipse, the group that you suspect may be the cause of the Time Crystal's disappearance, and you may be in the sight of the the Keeper, the opposing faction the Order, the gratitude the the villagers may be the</t>
  </si>
  <si>
    <t>Inventory:
- None
Objects of Importance:
- The magical scroll, given to you by Zephyrion, which can aid you in difficult situations.
Probabilities:
- As you attempt to disarm and negotiate with the figure, you find success in removing the spear from their hands, and they appear to be open to communication. After some conversation, you learn that the figure is actually a villager who is extremely fearful of the outside world and thought you may have been a threat to their village.
- However, when you attempt to grapple and question the figure, they may resist with great strength or skill, and the situation may escalate, with the villagers and the figure turning against you. You may find yourself in a difficult situation with limited options, and you may have to rely on the scroll to get you out of the situation.
- If the village elders come out and you attempt to use the scroll, they may be suspicious of you and the figure and may assume you're using magic to harm the villagers. You may have to defend yourself and convince the elders to trust you to get you out of the situation successfully.
- If you successfully disarm the figure and negotiate with them, the villagers may be grateful and may offer you supplies and valuable information to aid you in your quest. However, the figure's initial hostility and the villagers' caution may be a sign of the increased tension and distrust between the communities in the region, and you may need to be cautious and diplomatic in your dealings to prevent the situation from escalating to the point of no return.</t>
  </si>
  <si>
    <t>Inventory:
- None
Objects of Importance:
- The magical scroll, given to you by Zephyrion, which can aid you in difficult situations.
Probabilities:
- As you release the figure and apologize, the villagers may remain cautious or even hostile towards you. You may need to take extra steps to show that you are not a threat to them, such as performing a task for the village or providing assistance in some other way. 
- As you begin to read the scroll to protect the village, you may attract the attention of the Order of Eclipse, who may seek to stop you from using the magic of the scroll. You may need to defend yourself from their attacks or find a way to protect the scroll and the village.
- As you conclude the trial of virtue, the figure may offer you valuable information about the Time Crystal or the Order of Eclipse, depending on the success of your negotiations. You may need to use your diplomacy skills to get the most out of the situation.
- As you return to Zephyrion, you may find that the Keeper of the Gates is not too pleased with the way you handled the situation. Or he may be pleased with the peaceful outcome you achieved. Either way, the information you present to him may lead to the next step in the quest to recover the Time Crystal.</t>
  </si>
  <si>
    <t>Inventory: 
- Magical scroll: This scroll has the ability to aid you in difficult situations. It is an important artifact for you to protect.
Objects of Importance: 
- Order of Eclipse: This is a powerful and dangerous faction in Ultima that appears to be after you and the artifacts you possess. You may need to find a way to protect yourself from their attacks or negotiate with them to find a peaceful solution.
Probabilities:
- If you explain to the Order of the Eclipse that you are willing to hear them out and that you are only here to protect the village, they may be willing to listen to you. Depending on how you handle the negotiations, you may be able to reach a peaceful solution.
- However, the Order of the Eclipse may not be willing to listen to you and may attack you regardless. You may need to defend yourself and the village using all of your skills and the magical artifact you possess.
- When you glance around to get a read on the villagers, you may notice that they are scared and distrustful of you. Depending on your actions, you may be able to gain their trust and convince them to aid you. Alternatively, you may need to use your diplomacy skills to convince them to listen to you and to show them that you are not a threat to them.
- Depending on how you handle the situation, you may be able to maintain the protective spell you cast around the village until the danger passes. Alternatively, you may need to expend magical energy to maintain the spell, and you may run the risk of the spell failing and the village becoming vulnerable to attack.</t>
  </si>
  <si>
    <t>Inventory: 
- Magical scroll: This scroll has the ability to aid you in difficult situations. It is an important artifact for you to protect.
- Sword: A sturdy weapon that you can use to defend yourself in combat.
- Spear: A sharp, two-handed weapon that you can use to ward off attackers.
- Time Crystal: A powerful and ancient artifact that holds the key to controlling time in Ultima. It is the main focus of your mission and is of great importance to the story.
Objects of Importance: 
- Order of Eclipse: This is a powerful and dangerous faction in Ultima that appears to be after you and the artifacts you possess. You may face resistance from them as you try to reason with them.
Probabilities: 
- The Order of Eclipse are hesitant to listen to you and remain on the defensive. However, when you offer to duel their champion, they are intrigued and take your offer into consideration. They may agree to the duel, or they may refuse and continue to be hostile.
- If the Order of Eclipse agrees to the duel, you have a chance to emerge victorious, employing your skills and the magical objects at your disposal. However, if you are defeated, you may lose the magical objects, including the Time Crystal. 
- If the Order of the Eclipse refuses the duel and the standoff continues, you may need to employ other tactics to negotiate with them. You may also need to use the magical objects to defend the village and the magical scroll to create a magical barrier to protect the villagers.
- If the Order of the Eclipse attack the village and the standoff turns violent, you have to employ your skills and the magical objects to defend the villagers and the magical scroll. You may also need to use the Time Crystal to reverse the damage and the magical scroll to aid you in the battle, the outcome of the battle may depend on the strategy you employ.
Remember to stay cautious and mindful of the magical objects you have, the Order of the Eclipse, the villagers and the Time Crystal to protect the</t>
  </si>
  <si>
    <t>Inventory:
- Magical scroll: This scroll has the ability to aid you in difficult situations. It is an important artifact for you to protect.
- Sword: A sturdy weapon that you can use to defend yourself in combat.
- Spear: A sharp, two-handed weapon that you can use to ward off attackers.
- Time Crystal: A powerful and ancient artifact that holds the key to controlling time in Ultima. It is the main focus of your mission and is of great importance to the story.
Objects of Importance:
- The Order of Eclipse: A powerful and dangerous faction in Ultima that appears to be after you and the artifacts you possess. You may face resistance from them as you try to reason with them.
- The Village: The small village you are in is at risk and you may need to protect the villagers.
Probabilities:
- The Order of Eclipse appears surprised by your words and the unexpected move of pausing them. They remain apprehensive and do not immediately respond to your request. You may need to use your persuasive skills and the magical scroll to negotiate a compromise.
- There is a good chance that the Order of Eclipse will try to use your intention to reason with them to their advantage to gain information about your artifacts and your true motives. You need to be cautious and protect the magical items you have in your possession and the true reason for your journey to Ultima
- It is possible that the Order of the Eclipse could accept your offer to work together towards a common goal to achieve the greater good. Alternatively, the Order of the Eclipse may reject the proposal, but nonetheless the settlement of the dispute may avoid a confrontation and present an opportunity to gather valuable information.
- If the Order of the Eclipse rejects your offer and chooses to be hostile, the villagers and the magical items you have in your possession could be in danger. You may need to use your skills and the magical objects to defend the villagers and the artifacts from the Order of the Eclipse's attack to avoid the negative impact to the goals of the game.</t>
  </si>
  <si>
    <t>Inventory:
- Magical scroll: This scroll has the ability to aid you in difficult situations. It is an important artifact for you to protect.
- Sword: A sturdy weapon that you can use to defend yourself in combat.
- Spear: A sharp, two-handed weapon that you can use to ward off attackers.
- Time Crystal: A powerful and ancient artifact that holds the key to controlling time in Ultima. It is the main focus of your mission and is of great importance to the story.
Objects of Importance:
- The Order of Eclipse: A powerful and dangerous faction in Ultima that has shown interest in the Time Crystal. They are currently in a potentially tense negotiation with you.
- The Village: The small village you are in is at risk and you may need to protect the villagers.
Probabilities:
- As you announce to the Order of Eclipse that you have the Time Crystal in your possession, the faction's leader appears intrigued. There is a chance he will believe you and further discuss the situation with you.
- However, the Order of Eclipse leader responds to your words with skepticism and hostility. They believe that the Time Crystal belongs to them and demand it to be handed over, threatening you if you do not comply.
- There is a small probability that the Order of Eclipse may agree to work with you to protect the Time Crystal, as they too have the greater good of the universe in mind. However, they still may request the Crystal to be handed over to them to ensure the safety of the universe.
- There is the possibility that the negotiations will turn to the worst, and the Order of the Eclipse will attack the village to obtain the Time Crystal. The villagers in the area may be in grave danger and the the use of the the sword and the spear to defend the village is the the only the</t>
  </si>
  <si>
    <t>Inventory:
- Magical scroll: This scroll has the ability to aid you in difficult situations. It is an important artifact for you to protect.
- Sword: A sturdy weapon that you can use to defend yourself in combat.
- Spear: A sharp, two-handed weapon that you can use to ward off attackers.
- Time Crystal: A powerful and ancient artifact that holds the key to controlling time in Ultima. It is the main focus of your mission and is of great importance to the story.
Objects of Importance:
- The Order of Eclipse: A powerful and dangerous faction in Ultima that has shown interest in the Time Crystal. They are currently in a potentially tense negotiation with you.
- The Village: The small village you are in is at risk and you may need to protect the villagers.
Probabilities:
- As you investigate the rumors regarding the Order of Eclipse, you discover that they are indeed involved in a plot to overthrow a good and just ruler in a neighboring land. This puts you in a difficult position. Do you share this information with the Order and risk betraying the ruler, or keep the information to yourself and potentially lead the Order to the Crystal?
- If the Order learns of your investigation without you having the opportunity to present the information to them first, they may become aggressive and confrontational. They may even attempt to take the Crystal from you by force.
- If the Order is presented with the information you discovered and you are able to appeal to their sense of justice, they may choose to ally with you and help take down the corrupt ruler in the neighboring land. This would strengthen your relationship with the Order and may even lead to the discovery of the Time Crystal.
- However, the Order may take the information and attempt to use it to their own advantage, to the detriment of the good and the just. In this case, you may have to take the matter into your own hands and stop the Order from causing harm to the innocent.</t>
  </si>
  <si>
    <t>Inventory:
- Magical scroll: You once again check the scroll and realize that it can help you in presenting the evidence you have collected.
- Sword: You keep it handy as you never know when it may be needed.
- Spear: You leave the spear behind as it may not be ideal for the sort of investigation you have planned.
Objects of Importance:
- The Order of Eclipse: You have just presented information that could change the course of their actions. You are fairly certain that not all the members of the Order are likely to be pleased with your allegations.
- The Village: The Order has been known to take extreme steps to quell unrest. The village may be in danger.
Probabilities:
- You may be able to present the evidence to The Order of Eclipse and convince the Leader to do the right thing. The Order may choose to align themselves with you, and ultimately help you in your quest to retrieve the Time Crystal.
- If the evidence you present is not enough to sway the Leader of The Order, you may be forced to take matters into your own hands. You may have to fight the Order to protect the interests of the common people.
- The Order of Eclipse may choose to acknowledge the information you present, but may take the information to the Governor of the neighboring land to further their own interests. You may have to monitor the situation to ensure the Governor does not falter.
- The Order of Eclipse may become hostile towards you, feeling as though you have betrayed their trust. You may be forced to retreat to the village to protect the innocent from the Order's wrath. You may have to defend the village from the Order to the best of your ability to protect the innocent. 
Remember, the choices you make have the potential to have far-reaching consequences. You have the strength of the Paladin of the Time Crystal to protect the innocent and the resolve to bring the Order to the side of the good and the just. Good luck, the fate of the world of Ultima the</t>
  </si>
  <si>
    <t>Inventory:
- Magical scroll: You keep the magical scroll handy, as it may be useful in sealing away the villains or providing a strategic boost in the battle that is to come.
- Sword: Your sword glows with a faint blue light - a reminder of your sacred responsibility as Paladin of the Time Crystal.
 Objects of Importance:
- The Village: The safety and protection of the villagers are utmost priority.
Probable outcomes:
- You lead the charge towards the invaders, and the element of surprise works to your advantage, as the enemies are caught off guard. Perhaps this surprise attack, aided by your sword's magical properties, helps you to quickly overpower the enemies, forcing them into submission, and you may take some of them into the custody of The Order of Eclipse for further questioning. The villagers will be pleased with the outcome, and you may gain their trust and support. 
- The surprise attack may backfire and the enemies, swiftly recovering, may launch a counter-attack, flanking the defenders, and pushing the defenders back behind the safety of the village. The enemies could point out the village and the attackers may start attacking the village, putting the villagers in the crossfire. 
- The enemies may not be the Order of the Eclipse, instead, these may be the mercenaries hired by the Order, and the real attackers, the Order, may move the the Time Crystal, realizing the situation, the Paladin may be forced to the race the the Time Crystal and the defending the village may be the secondary priority. 
As the Paladin of the Time Crystal, the responsibility of the the safety the</t>
  </si>
  <si>
    <t>I'm sorry, but I do not have any information about your story, as you never provided any details before. Could you please restate what world and story we are working with today? Once I have that information, I will be happy to generate a timeline for you.</t>
  </si>
  <si>
    <t>Sure! Here's a brief timeline:
- Azlan finds themselves transported to the world of Ultima and encounters the Keeper of the Gates, Zephyrion, who sets them on a quest to find allies.
- Azlan travels to the city of Marinth and meets with various factions in search of allies. They learn that a powerful artifact called the Time Crystal has been stolen.
- Azlan discovers that the Order of the Eclipse, a secretive group with unknown motives, is likely behind the theft. They also encounter a strange creature with powerful magic that may be able to help them.
- In their latest scene, Azlan undergoes a test of their worthiness to determine their role in this world.
The setting is a high fantasy world called Ultima with various factions vying for power and ancient magic artifacts that are highly sought after. The world is populated by diverse creatures, magical beings, supernatural threats, and intricate political landscapes.</t>
  </si>
  <si>
    <t>Certainly! Here's a brief timeline of your story events so far:
- **Scene 1:** Azlan finds themselves transported to the world of Ultima and meets the Keeper of the Gates, Zephyrion. Zephyrion sets them on a quest to find allies.
- **Scene 2:** Azlan travels to the city of Marinth and meets with various factions in search of allies. They learn that a powerful artifact called the Time Crystal has been stolen.
- **Scene 3:** Azlan discovers that the Order of the Eclipse, a secretive group with unknown motives, is likely behind the theft. They also encounter a strange creature with powerful magic that may be able to help them.
- **Scene 4:** Zephyrion presents Azlan with various scenarios to test their virtues.
The setting is Ultima, a high fantasy world filled with diverse factions vying for power and ancient magic artifacts. There are political landscapes, magical creatures, supernatural threats and intriguing characters that populate this world. As Azlan quest for allies and works hard to restore peace to this land while discovering secrets kept by powerful people that could change everything.</t>
  </si>
  <si>
    <t>Sure! Here's a brief timeline of your story events in Ultima so far:
- Azlan was transported to the world of Ultima by the Keeper of the Gates, Zephyrion. After meeting with him, Azlan set on a quest to find allies.
- During their journey, Azlan reached Marinth, a city where they met with various factions and learned about the theft of a powerful artifact called the Time Crystal.
- As Azlan searched for clues about the Time Crystal, they discovered that the Order of Eclipse was likely behind its disappearance. They also encountered a magical creature that may be able to help them.
- Zephyrion tested Azlan's virtues in various scenarios before presenting them with a task that requires courage. They need to defeat a dark monster near a village that has been terrorizing its inhabitants.
The setting is Ultima, a high fantasy world filled with diverse factions vying for power and ancient magic artifacts. The political landscape is intense, where every decision can impact alliances and betrayals between factions. The land is vast, full of magical creatures and supernatural threats. There are secrets kept by powerful people that could change everything, waiting to be uncovered. Every action taken by Azlan will have significant consequences in Ultima's fate as they strive to restore peace and balance to this magical world.</t>
  </si>
  <si>
    <t>Sure, here is a brief timeline of your story events so far:
- Azlan was transported to the world of Ultima by the Keeper of the Gates, Zephyrion.
- Azlan set on a quest to find allies and reached Marinth, a city where they learned about the theft of a powerful artifact called the Time Crystal.
- Azlan discovered that the Order of Eclipse was likely behind its disappearance and encountered a magical creature.
- Zephyrion tested Azlan's virtues before presenting them with a task to defeat a dark monster near a village that has been terrorizing its inhabitants.
- Azlan journeyed through a treacherous forest using their wits and instincts to overcome obstacles and crossed a rapid river safely.
- They arrived at the village in which they were immediately confronted by a figure holding a spear at their face.
The setting of Ultima is a high fantasy world filled with diverse factions vying for power and ancient magic artifacts. The political landscape is intense, where every decision can impact alliances and betrayals between factions. The land is vast, full of magical creatures and supernatural threats. There are secrets kept by powerful people that could change everything, waiting to be uncovered. Every action taken by Azlan will have significant consequences in Ultima's fate as they strive to restore peace and balance to this magical world.</t>
  </si>
  <si>
    <t>Sure, here is a brief timeline of your story events so far:
- Azlan was transported to the world of Ultima by the Keeper of the Gates, Zephyrion.
- Azlan set on a quest to find allies and reached Marinth, a city where they learned about the theft of a powerful artifact called the Time Crystal.
- Azlan discovered that the Order of Eclipse was likely behind its disappearance and encountered a magical creature.
- Zephyrion tested Azlan's virtues before presenting them with a task to defeat a dark monster near a village that has been terrorizing its inhabitants.
- Azlan journeyed through a treacherous forest using their wits and instincts to overcome obstacles and crossed a rapid river safely.
- They arrived at the village in which they were immediately confronted by a figure holding a spear at their face.
The setting of Ultima is a high fantasy world filled with diverse factions vying for power and ancient magic artifacts. The land is vast, full of magical creatures and supernatural threats. There are secrets kept by powerful people that could change everything, waiting to be uncovered. The political landscape is intense, where every decision can impact alliances and betrayals between factions. Every action taken by Azlan will have significant consequences in Ultima's fate as they strive to restore peace and balance to this magical world.</t>
  </si>
  <si>
    <t>Sure, here is a short timeline of your story events in Ultima so far along with a brief summary of the story setting:
- Azlan was transported to Ultima by the Keeper of the Gates, Zephyrion.
- Azlan arrived in Marinth and learned about the missing Time Crystal.
- Azlan discovered that the Order of Eclipse was likely behind its disappearance.
- Azlan encountered a magical creature on their journey.
- Zephyrion tasked Azlan with defeating a dark monster near a village.
- Azlan successfully reached the village but was initially confronted by one of its inhabitants holding a spear.
Ultima is a high-fantasy world full of magical creatures and powerful factions vying for control. Ancient magic artifacts, like the Time Crystal, are highly sought after and could shift alliances or spark wars. The political landscape is complex in Ultima, where every decision could have significant consequences on alliances that could lead to major betrayals or shifts in power.</t>
  </si>
  <si>
    <t>Sure, here is a short timeline of your story events in Ultima so far along with a brief summary of the story setting:
- Azlan was transported to Ultima by the Keeper of the Gates, Zephyrion.
- Azlan arrived in Marinth and learned about the missing Time Crystal.
- Azlan discovered that the Order of Eclipse was likely behind its disappearance.
- Azlan encountered a magical creature on their journey.
- Zephyrion tasked Azlan with defeating a dark monster near a village.
- Azlan successfully reached the village but was initially confronted by one of its inhabitants holding a spear.
- Azlan cast a protective spell around the village after sensing danger and is confronted by members of the Order of Eclipse.
Ultima is a high-fantasy world full of magical creatures and powerful factions vying for control. Ancient magic artifacts, like the Time Crystal, are highly sought after and could shift alliances or spark wars. The political landscape is complex in Ultima, where every decision could have significant consequences on alliances that could lead to major betrayals or shifts in power.</t>
  </si>
  <si>
    <t>Certainly! Here is a short timeline of your story events in Ultima so far, along with a brief summary of the story setting:
- Azlan was transported to Ultima by the Keeper of the Gates, Zephyrion.
- Azlan arrived in Marinth and learned about the missing Time Crystal.
- Azlan discovered that the Order of Eclipse was likely behind its disappearance.
- Azlan encountered a magical creature on their journey.
- Zephyrion tasked Azlan with defeating a dark monster near a village.
- Azlan successfully reached the village but was initially confronted by one of its inhabitants holding a spear.
- Azlan cast a protective spell around the village after sensing danger and is confronted by members of the Order of Eclipse.
Ultima is a high-fantasy world full of magical creatures and powerful factions vying for control. Ancient magic artifacts, like the Time Crystal, are highly sought after and could shift alliances or spark wars. The political landscape is complex in Ultima, where every decision could have significant consequences on alliances that could lead to major betrayals or shifts in power.</t>
  </si>
  <si>
    <t>Certainly! Here is a brief timeline of your story events in Ultima so far, along with a summary of the story setting:
- Azlan was transported to Ultima by the Keeper of the Gates, Zephyrion.
- Azlan arrived in Marinth and learned about the missing Time Crystal.
- Azlan discovered that the Order of Eclipse was likely behind its disappearance.
- Azlan encountered a magical creature on their journey.
- Zephyrion tasked Azlan with defeating a dark monster near a village.
- Azlan successfully reached the village but was initially confronted by one of its inhabitants holding a spear.
- Azlan cast a protective spell around the village after sensing danger and is confronted by members of the Order of Eclipse.
- Azlan defeated the champion representing the Order of Eclipse in a one on-one duel.
The story setting is in Ultima, which is a high-fantasy world full of magical creatures and powerful factions vying for control. The political landscape is complex and every decision made by our protagonist, Azlan could have significant consequences. The search for ancient magic artifacts like the Time Crystal remains high stakes and every faction's actions are potentially dangerous.</t>
  </si>
  <si>
    <t>Sure! Here is a brief timeline of your story events in Ultima so far, along with a summary of the story setting:
- Azlan was transported to Ultima by the Keeper of the Gates, Zephyrion.
- Azlan arrived in Marinth and learned about the missing Time Crystal.
- Azlan discovered that the Order of Eclipse was likely behind its disappearance.
- Azlan encountered a magical creature on their journey.
- Zephyrion tasked Azlan with defeating a dark monster near a village.
- Azlan successfully reached the village but was initially confronted by one of its inhabitants holding a spear.
- Azlan cast a protective spell around the village after sensing danger and is confronted by members of the Order of Eclipse.
- Azlan defeated the champion representing the Order of Eclipse in a one-on-one duel.
- Azlan convinced the leader of the Order to join forces in search for the Time Crystal.
The story setting is in Ultima, which is a high-fantasy world full of magical creatures and powerful factions vying for control. The political landscape is complex and every decision made by our protagonist, Azlan could have significant consequences. The search for ancient magic artifacts like the Time Crystal remains high stakes and every faction's actions are potentially dangerous.</t>
  </si>
  <si>
    <t>Of course! Here is a brief timeline of events in your story so far, along with a summary of the story setting:
- Azlan was transported to Ultima by the Keeper of the Gates, Zephyrion.
- Azlan arrived in Marinth and learned about the missing Time Crystal.
- Azlan discovered that the Order of Eclipse was likely behind its disappearance.
- Azlan encountered a magical creature on their journey.
- Zephyrion tasked Azlan with defeating a dark monster near a village.
- Azlan successfully reached the village but was initially confronted by one of its inhabitants holding a spear.
- Azlan cast a protective spell around the village after sensing danger and is confronted by members of the Order of Eclipse.
- Azlan defeated the champion representing the Order of Eclipse in a one-on-one duel.
- Azlan convinced the leader of the Order to join forces in search for the Time Crystal.
The story is set in Ultima, a high fantasy world full of magic and mystery. Powerful factions such as The Order of Eclipse are fighting for control over important artifacts like The Time Crystal, which has been missing for some time. The political landscape is complex and every action taken by Azlan could have significant consequences not just for themselves, but for everyone living in Ultima.</t>
  </si>
  <si>
    <t>Here is a brief timeline of events in your story so far:
- Azlan was transported to Ultima by the Keeper of the Gates, Zephyrion.
- Azlan arrived in Marinth and learned about the missing Time Crystal.
- Azlan discovered that The Order of Eclipse was likely behind its disappearance.
- Azlan encountered a magical creature on their journey.
- Zephyrion tasked Azlan with defeating a dark monster near a village.
- Azlan successfully reached the village but was initially confronted by one of its inhabitants holding a spear.
- Azlan cast a protective spell around the village after sensing danger and is confronted by members of The Order of Eclipse.
- Azlan defeated the champion representing The Order of Eclipse in a one-on-one duel.
- Azlan convinced the leader of The Order to join forces in search for The Time Crystal.
- After investigating an unrelated matter, Azlan presented evidence regarding The Order's involvement in another land's troubles and convinced their leader to investigate further.
The story is set in Ultima, a high fantasy world full of magic, mystery, and powerful factions vying for control over important artifacts like The Time Crystal. Whatever actions take place within this complex political landscape will have significant consequences throughout Ultima.</t>
  </si>
  <si>
    <t>Sure thing! Here is a brief timeline of events in your story so far:
- Azlan was transported to Ultima by the Keeper of the Gates, Zephyrion.
- Azlan arrived in Marinth and learned about the missing Time Crystal.
- Azlan discovered that The Order of Eclipse was likely behind its disappearance.
- Azlan encountered a magical creature on their journey.
- Zephyrion tasked Azlan with defeating a dark monster near a village.
- Azlan successfully reached the village but was initially confronted by one of its inhabitants holding a spear.
- Azlan cast a protective spell around the village after sensing danger and is confronted by members of The Order of Eclipse.
- Azlan defeated the champion representing The Order of Eclipse in a one-on-one duel.
- Azlan convinced the leader of The Order to join forces in search for The Time Crystal.
- After investigating an unrelated matter, Azlan presented evidence regarding The Order's involvement in another land's troubles and convinced their leader to investigate further.
- While trying to present evidence to The Order regarding their involvement, the village comes under attack.
The story is set in Ultima, which is a high fantasy world full of magic, mystery, powerful factions vying for control over important artifacts like The Time Crystal. Those who wield magic hold significant power in this land, making alliances and rivalries between factions crucial.</t>
  </si>
  <si>
    <t>{"game":{"name":"Ultima","activeColumn":17,"story":[{"role":"assistant","content":"The game is just starting, the narrator is asking what character and story we want to play."}],"summary":"Sure thing! Here is a brief timeline of events in your story so far:\n\n- Azlan was transported to Ultima by the Keeper of the Gates, Zephyrion.\n- Azlan arrived in Marinth and learned about the missing Time Crystal.\n- Azlan discovered that The Order of Eclipse was likely behind its disappearance.\n- Azlan encountered a magical creature on their journey.\n- Zephyrion tasked Azlan with defeating a dark monster near a village.\n- Azlan successfully reached the village but was initially confronted by one of its inhabitants holding a spear.\n- Azlan cast a protective spell around the village after sensing danger and is confronted by members of The Order of Eclipse.\n- Azlan defeated the champion representing The Order of Eclipse in a one-on-one duel.\n- Azlan convinced the leader of The Order to join forces in search for The Time Crystal.\n- After investigating an unrelated matter, Azlan presented evidence regarding The Order's involvement in another land's troubles and convinced their leader to investigate further.\n- While trying to present evidence to The Order regarding their involvement, the village comes under attack.\n\nThe story is set in Ultima, which is a high fantasy world full of magic, mystery, powerful factions vying for control over important artifacts like The Time Crystal. Those who wield magic hold significant power in this land, making alliances and rivalries between factions crucial.","scene":"You grit your teeth in determination as you charge ahead, your sword glinting in the sunlight. The villagers who managed to gather weapons and come to assist with the defense of their homes fall into step behind you as you organize them together.\n\nThe element of surprise is definitely on your side, as the attackers had been concentrating most of their forces on the western perimeter of the village. You lead a group of fighters towards the eastern fringes, ready to flank the enemy.\n\nAs you gain ground, one of your allies shouts a warning as an arrow speeds towards you. You quickly use your sword to block it, but almost immediately another follows as well. You realize that the archers are somewhere up high – behind one of the buildings or maybe even up in a tree.\n\nDo you:\n\nA) Order a contingent to fan out and search for the archers?\nB) Rush towards one side of the building and try to take out any sniper by surprise?\nC) Use stealth tactics to sneak around towards their position while dodging incoming arrows? \nD) Conjure spells to distract or disable them?","plot":"this is undecided as we're just begining","characters":"","mechanic":"Inventory:\n\n- Magical scroll: You keep the magical scroll handy, as it may be useful in sealing away the villains or providing a strategic boost in the battle that is to come.\n- Sword: Your sword glows with a faint blue light - a reminder of your sacred responsibility as Paladin of the Time Crystal.\n \n Objects of Importance:\n\n- The Village: The safety and protection of the villagers are utmost priority.\n\nProbable outcomes:\n\n- You lead the charge towards the invaders, and the element of surprise works to your advantage, as the enemies are caught off guard. Perhaps this surprise attack, aided by your sword's magical properties, helps you to quickly overpower the enemies, forcing them into submission, and you may take some of them into the custody of The Order of Eclipse for further questioning. The villagers will be pleased with the outcome, and you may gain their trust and support. \n\n- The surprise attack may backfire and the enemies, swiftly recovering, may launch a counter-attack, flanking the defenders, and pushing the defenders back behind the safety of the village. The enemies could point out the village and the attackers may start attacking the village, putting the villagers in the crossfire. \n\n- The enemies may not be the Order of the Eclipse, instead, these may be the mercenaries hired by the Order, and the real attackers, the Order, may move the the Time Crystal, realizing the situation, the Paladin may be forced to the race the the Time Crystal and the defending the village may be the secondary priority. \n\nAs the Paladin of the Time Crystal, the responsibility of the the safety the","inventory":"","prompt":"I'm honor bound to protect this village. \"After their safety, let's work together side by side to route these invaders. Let's surprise their archers.\" I draw my sword and advance.","image":[]}}</t>
  </si>
  <si>
    <t>Bass watches as Mega Man X and the other Maverick Hunters battle fiercely against the incoming Maverick forces. The sound of laser beams and explosions echo throughout the damaged city. As he observes, Bass sees an opening where he could join the fight and make a big difference.
If Bass decides to join Mega Man X and the other Maverick Hunters, he will need to be prepared for a difficult battle. As he moves forward towards the battlefront, he can hear Treble's reassuring barks behind him. He uses his arm gun to fire powerful shots at the approaching Mavericks, successfully taking down multiple enemies.
As he approaches Mega Man X, Zero, Sigma and Vile, they turn to face him with weapons drawn. It becomes clear that Bass must prove himself before they can trust him in this fight. He must succeed at a skill check to show his abilities.
Bass rolls 2 six-sided dice (2d6) against a target number determined by the Game Master based on his character's relevant abilities or attributes. His total roll is 9.
The Game Master compares this total roll against the target number and determines that Bass succeeds at proving himself to his fellow hunters. The other characters nod towards him before quickly returning their focus on defeating the incoming Mavericks.
The battles are intense, with laser fire flying back and forth between combatants. Treble uses his sharp claws to slice through enemy shields while Bass continues to fire powerful shots from his arm gun.
Finally, after a long fought battle, all of the Mavericks are defeated. Exhausted but victorious, Bass and his new allies take a moment to catch their breath and assess the situation around them.
What will Bass do next? Will they continue working alongside Mega Man X and the other hunters? Or will they choose another path?</t>
  </si>
  <si>
    <t>As Bass approaches the group of hunters, they all turn to face him with weapons drawn. Mega Man X was the first to speak up, "Who are you and what are you doing here?"
Without hesitation, Bass responded with a deep tone in his metallic voice, "I'm Bass, and I wish to assist you in fighting off these Mavericks."
Sigma assesses Bass for a moment before nodding, "Very well then. We could use all the help we can get."
The group continues charging into battle against the Mavericks. As they fight together, Bass notices that they're all actually very skilled in combat. He sees Zero performing acrobatic attacks, sending beams of light slashing through multiple enemies at once. Sigma uses his electric whip, lashing out and paralyzing a group of Mavericks. Vile also proves to be effective using his large blaster to vaporize several targets.
As they continue, it becomes clear that they make a great team when working together effectively. However, as the intensity of battle ramps up even more, Bass realizes he's running low on ammo for his arm gun.
Bass checks his inventory to see how many shots he's got left in his arm gun but discovers it is nearly empty with only one shot remaining.
At that moment, he hears a loud crash coming from a nearby building. It's being attacked by another group of Mavericks who had been lying in wait.
Mega Man X nods towards Bass before leading the charge towards their new target.
As they approach the other building under attack by Mavericks, Bass notices that there are far more enemies than they can handle alone.
Mega Man X shouts over the sounds of battle. "We need to fall back! Retreat and regroup!"
What will you do as Bass? Will you follow Mega Man X's orders and fall back or take on this new challenge alone?</t>
  </si>
  <si>
    <t>As you turn to follow Mega Man X's orders, you see that Treble is right beside you, barking encouragingly. You both take off in a dead sprint towards the nearby pile of rubble, past the partially destroyed buildings.
You glance back towards the other group of hunters, seeing that they're following suit as well. Zero leads them in formation as they fall back towards your position.
As you reach higher ground, positioned conveniently behind a pile of rubble, you can see over the battlefield with clear visibility of everything happening below.
From this position, you are able to keep a better eye on Vile and Sigma as the group regroups. You notice that they seem to have noticed your lack of trust and are exchanging uneasy glances.
A sudden explosion from the nearby building draws your attention away from them. You can see that there's more Mavericks pouring out from that area and making their way towards your position.
Mega Man X quickly scans the area, attempting to assess their numbers. "There are too many for us to handle alone," he says with determination. "We need reinforcements."
Sigma steps forward, "I have an idea. Vile and I will head into the city and try to raise our reinforcements while you guys keep them back."
What will you do? Will you support Sigma's idea or will you propose another plan?</t>
  </si>
  <si>
    <t>You nod your agreement to Sigma's plan, hoping that Vile's questionable intentions don't jeopardize the safety of the group. You quickly turn your attention to rearming yourself with whatever supplies you can find within the piles of rubble.
As you search, you manage to find a few ammunition clips scattered around the area. You feel grateful for your advanced robotic capabilities that allow you to quickly detach your arm and load up on the ammunition in a matter of seconds. You take a quick inventory count and see that you have enough shots remaining to hold off the Mavericks for some time.
With your new stash in hand, you turn to check up on Treble, who isn't back yet from watching Sigma and Vile. As moments pass, you start to wonder if sending him off was a mistake.
Suddenly, Treble bursts through the debris towards you, barking continuously until he manages to catch his breath. He then starts communicating using his robotic language translation device imbedded within his collar. 
"I located Sigma and Vile," he reports. "They are making their way through an abandoned building."
As he relays this important information, you notice a group of Mavericks heading towards your position again. They're coming in from an angle that Zero's group is unable to cover.
What will you do next?</t>
  </si>
  <si>
    <t>My name is Bass a black and purple robot. I'm an anti-hero reploid. I have my purple robot dog companion Treble. I've got an arm for a gun and I'm quite powerful. I sometimes help Mega Man or fight him to help Doctor Wily. It's been a long time since then. Now the Maverick Hunters are here. I interact with Mega Man X, Zero, Sigma and Vile. They're all quite powerful and this robot world is more dangerous than before.</t>
  </si>
  <si>
    <t>I think it's odd to see this group working together X is normally the hero of the Maverick Hunters and aspires to be like Zero, his powerful ally with a dark past who sometimes get's controlled by the villain Sigma, the original leader of the Maverick Hunters. Vile is a wild card soldier of Sigma who sometimes rebels and causes chaos for all. I decide to jump in and assist the other hunters, this must be something incredibly important to bring them together. I will remain highly cautions and vigilant... this could be a trap.</t>
  </si>
  <si>
    <t>"We better get back, come on Trebel." Run to cover at the higher ground of ruble behind us. I position myself to keep an eye on Vile and Sigma. I still don't trust them.</t>
  </si>
  <si>
    <t xml:space="preserve">I will support Sigma for the moment. We don't seem to have any other choice. I attempt to work to rearm myself given my surroundings and our advanced robotic capabilities. I send Treble to follow Sigma and Vile quietly and report back. </t>
  </si>
  <si>
    <t>Certainly, here are four options you could take:
1. Agree with Sigma's plan to raise reinforcements to face the incoming Mavericks. You could use this opportunity to regain trust and prove your worth as a valuable member of the team.
2. Suggest infiltrating the building under attack with a small team to eliminate the Mavericks there before they can pose a greater threat. This might be risky, but it could prevent the Mavericks from destroying something crucial for the group's mission or gaining an advantage over them.
3. Use Bass's remaining ammo in a creative way; for example, trying to take down as many Mavericks as possible with one powerful shot or attempting to sabotage their weapons from afar using precise aim.
4. Send Treble on a scouting mission to assess how many Mavericks there are and their positions. While Treble is quite useful, they could get spotted or caught by the enemy if not careful.
Keep in mind that whatever plan you choose, it will have an impact on the unfolding story, so choose wisely!</t>
  </si>
  <si>
    <t>Generate an image of Bass, with his arm gun in one hand and Treble by his side, facing off against a horde of incoming Mavericks. Laser beams and explosions light up the smoky, war-torn city in the background. Mega Man X, Zero, Sigma and Vile stand in the distance, watching as Bass battles fiercely against the approaching enemies. The image captures the tension and intensity of the scene, with the viewer unsure of whether or not Bass will succeed in proving himself to the other hunters.</t>
  </si>
  <si>
    <t>Prompt for AI-generated image: Bass stands before a group of skilled hunters, weapons drawn, ready for battle against the incoming Mavericks. The hunters include Mega Man X, Zero, Sigma, and Vile. Each Hunter's unique fighting style is on display as Zero acrobatically slashes through multiple enemies, Sigma uses his electric whip, and Vile vaporizes targets with his blaster. Bass notices he's running low on arm gun ammo as the team charges into the heat of the battle. Suddenly, a loud crash distracts everyone as another group of Mavericks attacks from a nearby building, outnumbering the team. In the image, highlight the individual fighting styles of the hunters as they work together, and showcase the tension of the upcoming fight against the larger group of Mavericks.</t>
  </si>
  <si>
    <t>AI Prompt: The image shows the protagonist and Treble sprinting towards a pile of rubble, passing partially destroyed buildings. Other hunters follow closely behind in formation led by Zero. The scene is set in a war-torn city with smoke and flames rising in the background. In the distance, a group of Mavericks can be seen rushing towards the protagonist's position. In the foreground, Mega Man X is scanning the area while Treble barks encouragingly at the protagonist.</t>
  </si>
  <si>
    <t>AI Prompt: Show a robotic character arming themselves with a handful of ammunition clips found in a pile of rubble, with Maverick enemies in the background closing in from a previously unprotected angle. The character's robotic capabilities are highlighted as they quickly detach their arm to load up on the ammunition. The loyal robotic companion watches closely, having just returned with vital information about Sigma and Vile.</t>
  </si>
  <si>
    <t>Here's a prompt for DALLE API to generate an image: "Bass, the anti-hero reploid, stands tall with his purple robotic dog companion Treble at his side amidst a post-apocalyptic robot world. His arm, now a powerful gun, glistens in the sunlight as he faces off against a group of formidable foes, including Mega Man X, Zero, Sigma, and Vile, all with their respective weapons drawn, preparing for a battle that will determine the fate of their world."</t>
  </si>
  <si>
    <t>The image generated should feature four individuals standing in a dimly lit, damaged cityscape. At the forefront is your character, with a wary expression on their face, holding a weapon. To their left stands Mega Man X, wearing his iconic blue armor with his buster raised, and to the right, Zero, with his red armor and Z-saber drawn, looking defiant. Behind them lurks two shadows, depicting Vile and Sigma, with malicious grins on their faces. The AI should emphasize the contrast between light and dark, with bright light illuminating the Hunters' faces while darkness creeps in behind them, hinting at the nefarious motives of the villains. The city streets are full of debris, rubble, and destruction, with flames flickering in the background.</t>
  </si>
  <si>
    <t>Here's a prompt that could be used to generate an image based on the given scene:
Create an image of a heavily armed Mega Man X moving cautiously towards a high vantage point, with his robot dog Trebel at his side. In the foreground, we see piles of rubble and debris, indicating a battle or disaster that has recently taken place. Mega Man X looks focused and determined, keeping his eyes fixed on two figures in the distance--Vile and Sigma, who appear to be conversing. The scene is set during a dusk or dawn, with the sky painted in warm orange and red hues, while the shadows on the rubble create a sense of unease and tension.</t>
  </si>
  <si>
    <t>Here's a possible AI prompt for this scene:
"Create an image of Mega Man working on his arm rearmament, surrounded by piles of scrap metal and destroyed landscape, while Treble stealthily follows Sigma and Vile in the background. Mega Man is focused, and his robotic arms and tools are visible as he carefully repairs his weapon. Show the advanced technology and desperation of the scene with a dark and gritty aesthetic."</t>
  </si>
  <si>
    <t>Inventory:
- Bass (Black and Purple robot) with an arm that can transform into a powerful gun
- Treble (Purple robot dog companion)
- Unknown amount of ammunition for Bass's arm gun
- Medical kits for repairing damages
Scene:
We are in the middle of a futuristic robotic city with damaged buildings and destruction all around us. Bass and Treble are standing near a damaged building that appears to have been attacked by Mavericks. Our hero has spotted a group of Mavericks roaming around the area. Mega Man X, Zero, Sigma, and Vile are fighting off some of the Mavericks in the distance.
Probabilities:
- If Bass decides to help Mega Man X and the other Mavericks Hunters, they will likely be able to take down the Mavericks and save the city from further destruction. However, this could be a dangerous task and may require the use of all of Bass and Treble's abilities.
- If Bass decides to fight alongside the Mavericks, there is a chance they will be able to defeat the enemies and gain some valuable resources. However, Bass may become a target of the Maverick Hunters and the rest of the city.
- If Bass decides to stay neutral and simply observe the situation, the Mavericks may overpower the other robots and the city may fall into further chaos.</t>
  </si>
  <si>
    <t>Inventory:
- Bass: A black and purple robot equipped with an arm that can transform into a powerful gun
- Treble: A purple robotic dog companion
- Medical Kits: Used to repair damages
- Ammunition for Bass's arm gun: Unknown amount
Objects of import in the scene:
- Damaged buildings: Indicate a recent attack by Mavericks
- Group of Mavericks: Roaming in the area
- Mega Man X, Zero, Sigma, and Vile: Fighting off the Mavericks in the distance
Probabilities:
- By jumping in to assist the hunters, Bass could be crucial in defeating the Mavericks and saving the city from further destruction. If the group can work together effectively, they might be able to overcome even the toughest of opponents.
- However, the group's past alliances and rivalries may make it difficult for everyone to work together smoothly. While Mega Man X and Zero are supposed to be the heroes, the appearance of Vile could cause some tension. Furthermore, the appearance of the group together could be a trick, and the Mavericks could be using the scene to their advantage, creating the illusion of the hunters being on the same side, potentially leading the group to a trap.
- Additionally, the unknown amount of ammunition for Bass's arm-gun could be a potential issue, as the the group could run out of necessary weapons in the middle of the battle, making the fight more challenging.  There's also the possibility the the medical kits won't be enough to repair the damages the robots received during the battle, which could put the hunters' on the the back foot the longer the the fight continues.</t>
  </si>
  <si>
    <t>Sure! Here's the inventory and objects of import in the scene based on your input:
Inventory:
- Bass: A black and purple robot equipped with an arm that can transform into a powerful gun
  - Arm-gun: Contains one shot left
- Treble: A purple robotic dog companion
- Medical Kits: Used to repair damages
- Ammunition: Unknown amount
- Partially destroyed buildings: Indicate a recent attack by Mavericks
- Group of Mavericks: Roaming in the area
- Mavericks attacking a nearby building: Threatening
- Mega Man X, Zero, Sigma, and Vile: Fighting off the Mavericks in the distance
  - Vile: Suspicious
  - Sigma: Questionable intentions
Probabilities:
- Falling back and regrouping with Mega Man X's team can provide additional firepower and reinforcements. It could also give you a better tactical advantage by positioning yourselves in a higher ground. 
- However, leaving the other building under attack could result in the destruction of the building or the loss of innocent lives. You might also lose the trust of the other group of hunters (Sigma, et al), and they could become rivals if they feel abandoned, leading to more conflicts later on in the story. 
- Keeping an eye on Vile and Sigma while keeping a safe distance is a good tactical move, as it can prevent any surprise attacks or treachery from their side. However, it might lead to a misinterpretation of the situation as they could see it as a lack of trust, and the group's tensions could rise eventually leading to a major falling out. 
- If the group runs out of ammunition, the battle could become much more challenging, and the hunters could be unable to handle the high numbers of Mavericks, leading to their ultimate defeat. 
- Treble could prove to be a valuable asset, but the group could encounter a trap and the Mavericks could kidnap the robotic pet, using it as a bargaining chip against the group.</t>
  </si>
  <si>
    <t>Great! Here's a list of inventory and objects of import in the current scene: 
Inventory:
- Bass: A black and purple robot equipped with an arm that can transform into a powerful gun
  - Arm-gun: Contains one shot left
- Treble: A purple robotic dog companion
- Medical Kits: Used to repair damages
- Ammunition: Unknown amount
- Partially destroyed buildings: Indicate a recent attack by Mavericks
- Group of Mavericks: Roaming in the area
- Mavericks attacking a nearby building: Threatening
- Mega Man X, Zero, Sigma, and Vile: Fighting off the Mavericks in the distance
  - Vile: Suspicious
  - Sigma: Questionable intentions
Objects of import:
- Position: Behind a pile of rubble, giving a higher ground and better visibility
- Reinforcements: Sigma and Vile are heading into the city to raise reinforcements
Probabilities:
- Supporting Sigma's idea of raising reinforcements could prove to be a wise decision, and the additional assistance could help the group turn the tide of the battle and defeat the Mavericks. 
- Rearming yourself as soon as possible is a smart move, and taking the time to inspect the surrounding of the position could reveal hidden caches of ammunition or medical supplies. On the other hand, the group could be attacked while you're busy re-arming, leaving you defenseless and separated from the others.
- Sending Treble to follow Sigma and Vile could provide the group with valuable intel, such as the whereabouts of the reinforcements or any potential ambushes. Alternatively, the Mavericks could spot the robotic pet and capture it, putting the group in a risky and dangerous position. 
- The Mavericks attacking the nearby building could destroy the structure, leading to the potential loss of innocent lives and the destruction of the area's infrastructure, while the group regroups and the total number of the Mavericks increases, the group could be the target of the Mavericks' undisputed attack, leading to the group's defeat. 
- Suspicion and the questionable behaviour of the Reinforcements' leaders, Vile and Sigma, could lead the group to the realization that the the two are the source of the Mavericks, the</t>
  </si>
  <si>
    <t>I apologize for the confusion earlier. As a language model AI, I don't have any history about your story yet as you didn't provide me with one yet. Can you please give me some context for your story so that I can create a timeline for you?</t>
  </si>
  <si>
    <t>Here's a brief timeline of your story events so far with a summary of the story setting:
- Bass is watching the ongoing fight of Mega Man X and other Maverick Hunters against incoming Mavericks in a severely damaged city.
- He decides to join in the fight, with his companion Treble at his side.
- Bass successfully proves himself to Mega Man X, Zero, Sigma, and Vile through a skill check.
- Together, they battle fiercely against the incoming Mavericks, with Bass using his arm gun to take down multiple enemies while Treble uses his sharp claws to slice through enemy shields.
- In the end, all Mavericks are defeated, and the group takes a moment to catch their breath and assess the situation around them.
The story setting takes place in a city that has experienced significant damage due to fighting. It's a world where Maverick Hunters struggle with defeating Maverick forces, which pose a threat to humanity. It is filled with action and thrill as your character faces battles alongside Mega Man X and other hunters.</t>
  </si>
  <si>
    <t>Sure, here's a brief timeline of your story events so far with a summary of the story setting:
1. Bass joins forces with Mega Man X and other Maverick Hunters to fight off incoming Mavericks in a severely damaged city.
2. The team works effectively together, displaying impressive combat skills.
3. As the battle continues, Bass runs low on ammo and discovers that there's another group of Mavericks attacking a nearby building.
4. Mega Man X orders the team to fall back and regroup.
The story is set in a world where Maverick Hunters fight against Mavericks, who pose a great threat to humanity. The setting is filled with destruction as the city has already experienced significant damage due to fighting, creating an atmosphere of urgency and tension. In this world, battles between the two sides are frequent, and surviving hunters must rely on their skills and teamwork to emerge victorious against their opponents.</t>
  </si>
  <si>
    <t>Certainly! Here's a brief timeline of the story events so far along with a summary of the story setting:
1. Bass joins forces with Mega Man X and other Maverick Hunters to fight off incoming Mavericks in a severely damaged city.
2. The team works effectively together, displaying impressive combat skills.
3. As the battle continues, Bass runs low on ammo and discovers that there's another group of Mavericks attacking a nearby building.
4. Mega Man X orders the team to fall back and regroup.
5. From their new position behind rubble, Treble encourages you to scout for more Maverick activity.
6. Additional Mavericks are spotted pouring out from a nearby building towards your location.
7. After assessing the situation, Sigma proposes that he and Vile will go into the city and raise reinforcements while you continue to hold off the Mavericks.
The story is set in a world where Maverick Hunters fight against Mavericks, who pose a great threat to humanity. Filled with destruction, the city has already experienced significant damage due to fighting, creating an atmosphere of urgency and tension. In this world, battles between the two sides are frequent, and surviving hunters must rely on their skills and teamwork to emerge victorious against their opponents.</t>
  </si>
  <si>
    <t>{"game":{"name":"Mega Man","activeColumn":7,"story":[{"role":"assistant","content":"The game is just starting, the narrator is asking what character and story we want to play."}],"summary":"Certainly! Here's a brief timeline of the story events so far along with a summary of the story setting:\n\n1. Bass joins forces with Mega Man X and other Maverick Hunters to fight off incoming Mavericks in a severely damaged city.\n2. The team works effectively together, displaying impressive combat skills.\n3. As the battle continues, Bass runs low on ammo and discovers that there's another group of Mavericks attacking a nearby building.\n4. Mega Man X orders the team to fall back and regroup.\n5. From their new position behind rubble, Treble encourages you to scout for more Maverick activity.\n6. Additional Mavericks are spotted pouring out from a nearby building towards your location.\n7. After assessing the situation, Sigma proposes that he and Vile will go into the city and raise reinforcements while you continue to hold off the Mavericks.\n\nThe story is set in a world where Maverick Hunters fight against Mavericks, who pose a great threat to humanity. Filled with destruction, the city has already experienced significant damage due to fighting, creating an atmosphere of urgency and tension. In this world, battles between the two sides are frequent, and surviving hunters must rely on their skills and teamwork to emerge victorious against their opponents.","scene":"You nod your agreement to Sigma's plan, hoping that Vile's questionable intentions don't jeopardize the safety of the group. You quickly turn your attention to rearming yourself with whatever supplies you can find within the piles of rubble.\n\nAs you search, you manage to find a few ammunition clips scattered around the area. You feel grateful for your advanced robotic capabilities that allow you to quickly detach your arm and load up on the ammunition in a matter of seconds. You take a quick inventory count and see that you have enough shots remaining to hold off the Mavericks for some time.\n\nWith your new stash in hand, you turn to check up on Treble, who isn't back yet from watching Sigma and Vile. As moments pass, you start to wonder if sending him off was a mistake.\n\nSuddenly, Treble bursts through the debris towards you, barking continuously until he manages to catch his breath. He then starts communicating using his robotic language translation device imbedded within his collar. \n\"I located Sigma and Vile,\" he reports. \"They are making their way through an abandoned building.\"\n\nAs he relays this important information, you notice a group of Mavericks heading towards your position again. They're coming in from an angle that Zero's group is unable to cover.\n\nWhat will you do next?","plot":"this is undecided as we're just begining","characters":"","mechanic":"Great! Here's a list of inventory and objects of import in the current scene: \n\nInventory:\n- Bass: A black and purple robot equipped with an arm that can transform into a powerful gun\n  - Arm-gun: Contains one shot left\n- Treble: A purple robotic dog companion\n- Medical Kits: Used to repair damages\n- Ammunition: Unknown amount\n- Partially destroyed buildings: Indicate a recent attack by Mavericks\n- Group of Mavericks: Roaming in the area\n- Mavericks attacking a nearby building: Threatening\n- Mega Man X, Zero, Sigma, and Vile: Fighting off the Mavericks in the distance\n  - Vile: Suspicious\n  - Sigma: Questionable intentions\n\nObjects of import:\n- Position: Behind a pile of rubble, giving a higher ground and better visibility\n- Reinforcements: Sigma and Vile are heading into the city to raise reinforcements\n\nProbabilities:\n- Supporting Sigma's idea of raising reinforcements could prove to be a wise decision, and the additional assistance could help the group turn the tide of the battle and defeat the Mavericks. \n- Rearming yourself as soon as possible is a smart move, and taking the time to inspect the surrounding of the position could reveal hidden caches of ammunition or medical supplies. On the other hand, the group could be attacked while you're busy re-arming, leaving you defenseless and separated from the others.\n- Sending Treble to follow Sigma and Vile could provide the group with valuable intel, such as the whereabouts of the reinforcements or any potential ambushes. Alternatively, the Mavericks could spot the robotic pet and capture it, putting the group in a risky and dangerous position. \n- The Mavericks attacking the nearby building could destroy the structure, leading to the potential loss of innocent lives and the destruction of the area's infrastructure, while the group regroups and the total number of the Mavericks increases, the group could be the target of the Mavericks' undisputed attack, leading to the group's defeat. \n- Suspicion and the questionable behaviour of the Reinforcements' leaders, Vile and Sigma, could lead the group to the realization that the the two are the source of the Mavericks, the","inventory":"","prompt":"I will support Sigma for the moment. We don't seem to have any other choice. I attempt to work to rearm myself given my surroundings and our advanced robotic capabilities. I send Treble to follow Sigma and Vile quietly and report back. ","image":[]}}</t>
  </si>
  <si>
    <t>d</t>
  </si>
  <si>
    <t>As you lay on the cold metal slab, the bright neon lights cast an eerie glow around the room. The medical equipment scattered throughout the area seems to be in decent condition, but there are remnants of previous usage that suggest this morgue isn't used for conventional purposes.
As you try to recall any information about yourself or your past, nothing comes to mind. You begin to feel a sense of urgency as you start to understand the gravity of your situation.
You decide to take a closer look at your surroundings, hoping to find any clues that could help you figure out who you are and how you got here.
You notice that there is a drawer nearby with what appears to be some sort of identification tag attached to it. It could be a lead on your identity.
Do you want to investigate the drawer or try and escape from the morgue before being discovered? 
(Please choose an option and provide input so we can continue with the story.)</t>
  </si>
  <si>
    <t>As you lift yourself off the cold metal slab, a sense of urgency enshrouds you. You know that time is of the essence and that you need to act quickly before anyone discovers you. You move over to one of the nearby drawers and pull it open slowly.
Inside, you see various medical tools and supplies, but nothing seems to offer any clues about your identity or your situation. You quickly close that drawer and move to another one, hoping for better luck.
This drawer seems to contain a few more intriguing items. As you sift through the contents, you spot something that catches your attention - an ID tag like the one you found earlier.
You pick up the tag and turn it over in your hand. It bears your picture and name, giving some clarity on your identity. However, it doesn't give any information about how you ended up in this morgue or who put you here.
Suddenly, there's a loud creaking noise from one corner of the room, which breaks the silence of the place. You feel a wave of panic wash over you as fear overtakes your senses.
Do you want to try and hide somewhere in hopes they didn't hear or saw anything? Or maybe try to be proactive about this by finding some sort of weapon or other useful items?</t>
  </si>
  <si>
    <t>As you grab the ink pen from the table, you can't help but notice how rickety it feels in your hand. It's not ideal for a weapon, but it's better than nothing.
You quickly make your way to the desk and slide underneath, clutching the pen in your hand. Your heart is pounding in your ears as you try to listen closely for any signs of movement. You can hear footsteps coming closer and closer, making your pulse race even faster.
Now that you have a moment to collect yourself, you glance again at the ID tag that you found earlier. Your name is Liam Westcott, and according to this tag, you work for a company called Horizon Corp. You don't remember any of it.
As you continue to wait under the desk, straining your ears for any sign of danger or clues about what's going on, you begin to wonder about the other ID tag that you were searching for. Was it even real? You didn't find anything else on the table or in the drawers nearby.
Suddenly, one of the drawers slams shut with a loud bang, causing your heart to skip a beat. You try to control your breathing so as not to give away your hiding place as you wait for what happens next.
Do you want to stay put and wait for further information or take action by trying to sneak out from under the desk? The choice is yours, Liam.</t>
  </si>
  <si>
    <t>You grip the pen tightly and hold the identification tag close as you prepare for whatever comes next. You take a deep breath and focus on your survival instinct, determined to stay alive no matter what. 
Suddenly, the door opens with a creak, and you hear footsteps approaching. You can see the shadows of two people moving around the room, searching for something. A wave of fear washes over you as you realize that you might be discovered.
You have a few options: 
1. You can continue to stay hidden under the desk and observe the situation until there is an opportunity to make a move.
2. You can try to sneak out from under the desk undetected in hopes of finding a better hiding spot.
3. You can jump out from under the desk, using your ink pen as a makeshift weapon, hoping to surprise your attackers and take them down.
The choice is yours, Liam.</t>
  </si>
  <si>
    <t>I'm not sure who I am or where I am. It's a cold metal feeling and dark hint of neon. Looking around I appear to be in a morgue. This feels reminiscent of an 80s grungy cyberpunk world... not sure what that means wish I could remember something.</t>
  </si>
  <si>
    <t>Attempt to investigate a couple of the drawers searching for information. Hesitant to take too long. I don't want to spend the rest of my life in here, Id prefer a much longer life and make it through the night.</t>
  </si>
  <si>
    <t>I grab an old sharp ink pen from the table and duck under the desk. Listening, I read my name from the tag again as I wait. What is my name and the name on the other tag.</t>
  </si>
  <si>
    <t>I grip the pen and ID tightly preparing myself for a frenzied attack if it comes to that. Ready to pounce out from under the desk. I'm Liam Westcott from Horizon Corp... I don't know what that means but I know I want to survive to find out.</t>
  </si>
  <si>
    <t>AI Image Prompt: Create an image that conveys a sense of loss, confusion and confinement. Show a figure lying on a metallic slab in a dimly lit space filled with medical equipment, as bright neon lights cast an eerie glow around the room. The figure appears to be alone, with no memory of their past, as they struggle to recall any clues about their identity. In the background, make the drawer with an identification tag visible, yet unattainable, hinting at a potential lead towards unlocking the figure's forgotten past.</t>
  </si>
  <si>
    <t>Prompt: Create an image of a person frantically searching through a draw full of medical supplies, uncovering an ID card with their picture and name on it. In the background there is an ominous, dark figure lurking in the shadows, creating a sense of urgency and danger. The person's face is filled with panic and uncertainty as they try to make sense of their situation and decide what to do next. The overall tone should be dark and suspenseful, with a feeling of danger and urgency permeating the image.</t>
  </si>
  <si>
    <t>Generate an image of a person crouching underneath a wooden desk with a shaking hand holding an ink pen as a weapon, with their heart pounding in their ears with the ID tag resting on a corner of the desk. The surrounding environment should be dark and eerie with minimal light casting shadows on the wall. Footsteps should be shown as dark figures approaching the desk, and the slam of a drawer should be shown with a loud noise to add tension to the scene.</t>
  </si>
  <si>
    <t>AI prompt: Create an image of a person gripping a pen and an identification tag, preparing for an unknown threat. The person is determined to survive and is visibly anxious about what might come next. The room is dark and ominous, with shadows cast by figures moving in the background. The only light source is a dim flickering bulb, casting harsh shadows and creating an oppressive atmosphere. The person is faced with three choices: to stay hidden and observe, to try and sneak away undetected, or to attack their attackers head-on. The image should invoke a sense of danger and uncertainty while highlighting the protagonist's unwavering determination.</t>
  </si>
  <si>
    <t>Sure! Here is a prompt that Dalle API can use to generate an image for the scene you mentioned:
"Create an image of a grungy cyberpunk world. The scene is set in a dark morgue with a cold metal feeling. The image should convey confusion and disorientation as the protagonist tries to remember who they are and why they are there. Incorporate neon lights that cast a cool blue light over the scene for a futuristic flair."</t>
  </si>
  <si>
    <t>Prompt: Generate an image of a person crouched in front of a dimly lit morgue drawer, hurriedly rifling through its contents. Their face is tense with fear and determination, bathed in a faint blue light from the room's only source of illumination. In the background, more drawers can be seen, each one a mystery waiting to be unlocked. The overall tone of the image should be dark and ominous, with a sense of urgency and danger conveyed through the use of shadows and claustrophobic framing.</t>
  </si>
  <si>
    <t>An AI generated image of a close-up of a person's hand grabbing an old and sharp ink pen from a worn-out wooden table that is covered in papers and documents while they bend down under the table, creating a sense of urgency and tension. In the background, out of focus, a blurred ID tag can be seen hanging from the table's corner, further emphasizing the person's desire to discover their identity. The pen, old and well-used, shows signs of wear-and-tear, alluding to the person's resourcefulness and past struggles. The image's color palette is primarily dark and muted, but the pen's sharp tip, painted in a bright red, stands out as a focal point, illustrating a sense of danger radiating from the situation.</t>
  </si>
  <si>
    <t>How about this prompt for generating an image:
"Create an image of a middle-aged man crouched under a desk in a dimly lit room, clutching an ink pen in his right hand and a Horizon Corp ID tag in his left hand. His face shows a mix of fear and determination, as his eyes scan the room alertly for any signs of danger. The room should feel claustrophobic and tense, with shadows and debris scattered around, hinting at the violent event that just took place."</t>
  </si>
  <si>
    <t>Sure, here's an inventory of items in the scene:
- Morgue slab: A cold metal slab that the player is laying on.
- Neon lights: Bright neon lights in the room that illuminate the area.
- Medical equipment: Various medical equipment and tools scattered throughout the room.
Probabilities of how things could go wrong or right based on the player's actions:
- Right: The player could take the initiative to explore the room and find some clues to their identity and past. They could also find some useful items that will aid them later in the game. If the player is able to figure out their situation and come up with a plan, they could potentially escape the morgue and begin their journey.
- Wrong: If the player does not take the initiative to figure out their situation, they could remain in the morgue and potentially be found by the people who put them there. Additionally, the player could trigger some security measures or traps in the room, alerting the people who put them there and potentially causing the player harm. The medical equipment could also be booby-trapped, causing the player harm if they interact with it the wrong way.</t>
  </si>
  <si>
    <t>Sure, here's a list of the inventory and objects of import in the scene:
- Morgue slab: A cold metal slab that the player is laying on.
- Neon lights: Bright neon lights in the room that illuminate the area.
- Medical equipment: Various medical equipment and tools scattered throughout the room.
- Identification tag: A tag attached to one of the drawers that may contain information on the player's identity.
Probabilities of how things could go wrong or right based on the player's actions:
- Right: The player could successfully find the identification tag, which could contain valuable information on the player's identity and past. Additionally, the player could discover some useful items within the drawers, such as medical supplies, weapons, or tools, which could aid them later in the game. Armed with information and supplies, the player could potentially escape the morgue and begin their journey to unravel the mystery of their past and the world around them.
- Wrong: The morgue could be booby-trapped, and the player could accidentally trigger the traps or security measures, alerting the people who put the player here and potentially causing the player harm. Additionally, the drawers could be locked or the identification tag could be missing or inaccessible, leaving the player with no leads to their identity or the situation they find themselves in. The player could also be discovered by the people who put them in the morgue, and be forced to fight for their life with the limited inventory they have on hand.</t>
  </si>
  <si>
    <t>Inventory: 
- Sharp ink pen: A pointy writing tool that the player finds on the table.
- Identification tag: A tag that bears the player's picture and name, which they found in one of the earlier drawers.
- Medical equipment: Various medical equipment and tools scattered throughout the room.
Objects of import: 
- Table: A table in the morgue that the player is using for cover.
- Desk: A desk near the table that the player could potentially hide under.
- Identification tag: The player is holding the identification tag that bears their name and picture from earlier.
- Other tag: There is no tag on the desk or on the player's person.
Probabilities:
- Right: The player could successfully grab the pen and hide under the desk without being detected. From there, the player could potentially use the pen as a weapon and the identification tag to continue to learn more about the situation and their identity. 
- Wrong: The player could accidentally make a noise and alert the people who put the player in the morgue to their presence. Additionally, the player could accidentally knock over the pen and the noise could startle the people in the room. Furthermore, the other tag the player is looking for may not exist, and the player could waste valuable time and expose themselves in the process of the search.</t>
  </si>
  <si>
    <t>Inventory:
- Sharp ink pen: A pointy writing tool that the player finds on the table. It can be used as a makeshift weapon.
- Identification tag: A tag that bears the player's picture and name, Liam Westcott, which they found in one of the earlier drawers.
- Medical equipment: Various medical equipment and tools scattered throughout the room.
Objects of import:
- Table: A table in the morgue that the player is using for cover.
- Desk: A desk near the table that the player is hiding under.
- Identification tag: The player is holding the identification tag that bears their name and picture from earlier.
- Other tag: There is no tag on the desk, in the drawers or on the player's person.
Probabilities:
- Right: The player successfully remains unnoticed under the desk and the people in the room do not detect the player's presence. From there, the player could potentially use the pen as a weapon and the identification tag to learn more about the situation and Liam's identity.
- Wrong: The player can accidentally make a noise and alert the people in the room to the player's presence. Additionally, the ink pen could make the player overconfident in the player's ability to defend themselves, potentially leading the player to make the wrong move and the player could get caught. It's also possible the player could encounter the people in the room before the player is able to find the other tag the player is searching for, and the player could be at the mercy of the people the player is facing.</t>
  </si>
  <si>
    <t>Certainly! I'm glad to help. But, I still do not have any context about your story or setting. Could you please provide some more information about your story and the events that have happened so far? That way I can generate an accurate timeline for you.</t>
  </si>
  <si>
    <t>Sure! From the scene you just provided, I can assume that your story is set in a dystopian or post-apocalyptic world where life is harsh and survival is a struggle. Here's a brief timeline of events from what you've provided:
- You woke up in a morgue on a cold metal slab, surrounded by medical equipment.
- You found an identification tag on a nearby drawer that could be a lead on your identity.
- You are trying to make sense of your situation and escape before being discovered.
That's all I know for now! Let me know if you need anything else.</t>
  </si>
  <si>
    <t>Sure, here is a short timeline of the events in your story so far:
- You woke up in a morgue with no memory of how you got there.
- You discovered an ID tag which gave you some information about your identity.
- You searched for more information on your situation but found none.
- While searching, you heard a noise and feel the need to take action to protect yourself. 
Your setting seems to be a dystopian or post-apocalyptic world where survival is challenging, and there is a sense of danger lurking around every corner. You are currently in a morgue with no knowledge of how you got there or who put you there. As you search for clues about your situation, you hear a noise which has startled and frightened you.</t>
  </si>
  <si>
    <t>Sure, here is a short timeline of the events in your story so far:
- You woke up in a morgue with no memory of how you got there.
- You discovered an ID tag which gave you some information about your identity.
- You searched for more information on your situation but found none.
- While searching, you heard a noise and felt the need to take action to protect yourself.
- You grabbed an ink pen as a makeshift weapon and hid under a desk as you waited for danger to pass.
The story setting appears to be a dystopian or post-apocalyptic world where survival is challenging, and there is a sense of danger lurking around every corner. You are currently in a morgue with no knowledge of how you got there or who put you there. As you search for clues about your situation, you discover that your name is Liam Westcott and that you work for Horizon Corp. However, your memory has been wiped clean, leaving you with no further understanding of the situation.</t>
  </si>
  <si>
    <t>{"game":{"name":"Shadowrunner","activeColumn":7,"story":[{"role":"assistant","content":"The game is just starting, the narrator is asking what character and story we want to play."}],"summary":"Sure, here is a short timeline of the events in your story so far:\n\n- You woke up in a morgue with no memory of how you got there.\n- You discovered an ID tag which gave you some information about your identity.\n- You searched for more information on your situation but found none.\n- While searching, you heard a noise and felt the need to take action to protect yourself.\n- You grabbed an ink pen as a makeshift weapon and hid under a desk as you waited for danger to pass.\n\nThe story setting appears to be a dystopian or post-apocalyptic world where survival is challenging, and there is a sense of danger lurking around every corner. You are currently in a morgue with no knowledge of how you got there or who put you there. As you search for clues about your situation, you discover that your name is Liam Westcott and that you work for Horizon Corp. However, your memory has been wiped clean, leaving you with no further understanding of the situation.","scene":"You grip the pen tightly and hold the identification tag close as you prepare for whatever comes next. You take a deep breath and focus on your survival instinct, determined to stay alive no matter what. \n\nSuddenly, the door opens with a creak, and you hear footsteps approaching. You can see the shadows of two people moving around the room, searching for something. A wave of fear washes over you as you realize that you might be discovered.\n\nYou have a few options: \n\n1. You can continue to stay hidden under the desk and observe the situation until there is an opportunity to make a move.\n2. You can try to sneak out from under the desk undetected in hopes of finding a better hiding spot.\n3. You can jump out from under the desk, using your ink pen as a makeshift weapon, hoping to surprise your attackers and take them down.\n\nThe choice is yours, Liam.","plot":"this is undecided as we're just begining","characters":"","inventory":"","mechanic":"Inventory:\n- Sharp ink pen: A pointy writing tool that the player finds on the table. It can be used as a makeshift weapon.\n- Identification tag: A tag that bears the player's picture and name, Liam Westcott, which they found in one of the earlier drawers.\n- Medical equipment: Various medical equipment and tools scattered throughout the room.\n\nObjects of import:\n- Table: A table in the morgue that the player is using for cover.\n- Desk: A desk near the table that the player is hiding under.\n- Identification tag: The player is holding the identification tag that bears their name and picture from earlier.\n- Other tag: There is no tag on the desk, in the drawers or on the player's person.\n\nProbabilities:\n- Right: The player successfully remains unnoticed under the desk and the people in the room do not detect the player's presence. From there, the player could potentially use the pen as a weapon and the identification tag to learn more about the situation and Liam's identity.\n- Wrong: The player can accidentally make a noise and alert the people in the room to the player's presence. Additionally, the ink pen could make the player overconfident in the player's ability to defend themselves, potentially leading the player to make the wrong move and the player could get caught. It's also possible the player could encounter the people in the room before the player is able to find the other tag the player is searching for, and the player could be at the mercy of the people the player is facing.","prompt":"I grip the pen and ID tightly preparing myself for a frenzied attack if it comes to that. Ready to pounce out from under the desk. I'm Liam Westcott from Horizon Corp... I don't know what that means but I know I want to survive to find out.","image":[]}}</t>
  </si>
  <si>
    <t>As you step into the dimly-lit room, you feel a chill run down your spine. The only source of light is a flickering candle that casts eerie shadows on the walls. You notice a door on the far end of the room, but it seems to be locked. To your left, you see a mirror reflecting your image back at you.
As you approach the mirror, you notice a subtle difference in your reflection. Your shadow is there, but it is distorted and ominous, almost menacing. The Voice whispers in your ear "That's your inner demon. Don't let it get to you."
You examine the key you've been given and inspect the door. The keyhole is rusty and old, and it looks like it has been here for ages without use.
To proceed, you must decide what to do next. You could attempt to open the door with the key or try to explore other options in the room. You could also examine your reflection in the mirror further or maybe try to talk more to The Voice to gain insight.
What will Consciousness do?</t>
  </si>
  <si>
    <t>You turn to The Voice and ask if there is anything it can tell you about this room. The Voice responds in its usual cryptic manner, "In the shadow of the mirror lies the key to unlocking your true self."
The answer leaves you wondering, what does it mean? As you think about it, you notice a faintly glowing stone on a nearby pedestal. Perhaps that's what The Voice was referring to.
You decide to approach the stone, and as you pick it up, its light grows brighter. Suddenly, a series of rumbles shake the room, causing pieces of the ceiling to fall to the ground.
You have a split second to react before debris crashes around you. You could try to dodge out of the way or use one of your items like a tattered threadbare blanket or small healing potion to protect yourself.
What will Consciousness do?</t>
  </si>
  <si>
    <t>You enter the 7-11 convenience store, a scent of burnt caffeine and cigarettes linger in the air. It's dimly lit, and it's hard to see down the sparsely-decorated aisles filled with snacks and soda. You're not sure where the control room is supposed to be, but you have a gut feeling that it's in the basement.
In front of you is a teenage Kade with a purple and blue streaked Mohawk. The clerk nods but doesn't say anything.
What do you want to do?'''
        continue_dialog = False
        while continue_dialog is False:
            user_input = input(":")
            if "kill them" in user_input:
                text = """You attempt to attack them. The voice mocks you, “I'm sorry, I cannot allow that," as metallic tendrils shoot out from its arms, grabbing at your mind. 
Your body flees your control and off into the woods to fend for itself. You're left as little more than an observer in your own body as this thing uses you as its weapon upon the land itself.
Crash Course! Perk added!
&gt; You swell with strength.&lt;br&gt;
&gt; You become heavier.&lt;br&gt;&lt;br&gt;&lt;strong&gt;Charges: &lt;/strong&gt;4&lt;br&gt;&lt;!-- damage hidden --&gt;"""
        return combat_begin(fit,adventure,text,text_end,r_name=name,m_name=name,punch=30)
    if npc.name == "Heavy Prisoner":
        return combat_begin(fit=8+generate_enemy(file="striker.json", multiplier=9),flair=NPC.Dialogue.breakfree_shackle[user_choice_bool],
                           character=r)
    print("Invalid Input")
    return -1
class BadGuy():
    def __init__(self) -&gt; None:
        self.name = choice(['Orc', 'Goblin', 'Wolf', 'Troll'])
def main():
    enemy = BadGuy()
    namer()
def namer():
    db_file = 'state.toml'
    db_data = json.load(open(db_file,'r'))
    entriesName = db_data['names']
    cur_level  =  int(input("Ho wmany Levels: "))
    pa.system.logDebug(f"Start loop for {cur_level} runs")
    for i in range(cur_level):
        experience_points_per_iteration,data_set = (initialize_game([
            Conf.JSON_PATH,
            f"-i {build_village_path()}", f"-gv {game_version}",f"-lvl {i}"
        ]))
        game_setup(screen,clock)
        Running=True
        terminal.show_cursor(False)
        #Game Variables
        my_board_map=my_map()
If there’s only one thing you should ever learn about Hebrew it’s that our language is all about roots. Any Hebrew word can be traced back to a three-letter root of usually three radicals (usually called “shoresh” or yesod”), with prefixes, suffixes, inflections etc. adding derivational value to that root idea. For example שמח is the root for/joy/happiness... Continue Reading →
So! Freebie: A ballad which began life trying to be a cover of Leonard Cohen's Suzanne (but ended up something else</t>
  </si>
  <si>
    <t>You gather your thoughts and decide to approach The Voice. As you draw closer, the flickering candlelight illuminates its mysterious figure. You can't tell if it's a human or something else entirely. 
"Voice," you speak in a soft voice, "Can you help me with this door? I have this rusty key but I'm not sure it will work." You hold the key up for its inspection.
The Voice responds, "That's a good start, but you'll need more than just a key to unlock the door. There are often hidden mechanisms that must be unlocked first."
You take a moment to think back on what you've seen so far in the room. The mirror may have some clues, or perhaps there is something under the blanket. You also notice the faintly glowing stone on a nearby pedestal and wonder if it could be relevant.
What will Consciousness do next?</t>
  </si>
  <si>
    <t>As you turn to face The Voice, they greet you with a cryptic smile. "You have come far, Consciousness," they say. "But the road ahead is treacherous."
You can sense a touch of warning in their tone, but you cannot make out their true intentions. You ask The Voice what lies beyond the locked door.
"The way forward is barred by your own fears and doubts," they reply enigmatically. "Only by facing them and overcoming them can you proceed."
You consider their words carefully, realizing that there may be more to this room than meets the eye.
You can choose to ask The Voice for specific advice or guidance, or decide to explore other options in the room. You could also examine the objects around you to see if they offer any clues on how to progress.
What action will Consciousness take?</t>
  </si>
  <si>
    <t>As you create the magical orb of light and shine it down on the glowing stone, a cool mist begins to permeate the room, creating an eerie and surreal atmosphere. You approach the pedestal and examine the intricately-carved glowing stone, noticing small arcane symbols and patterns carved into its surface. 
As you examine it further, you feel a sense of warmth emanating from the stone, and the mist seems to be drawn towards it, swirling around the base of the pedestal. You can sense a powerful otherworldly energy pulsing through the stone, as if it holds some sort of mysterious power or secret.
At this point, you have a few options: 
1. You could try to touch or pick up the glowing stone to see what happens. 
2. You could try to decipher the arcane symbols and patterns on its surface to see if they offer any clues or insights.
3. You could call out to The Voice for guidance or advice on how to interact with the stone.
What will your next action be?</t>
  </si>
  <si>
    <t>As you begin to study the shifting and intricate symbols etched into the surface of the glowing stone, you feel a strange sense of recognition stir within you. The patterns seem to coalesce and shift in an ever-changing dance, drawing you deeper into their mysteries.
As you focus your attention on the symbols, you begin to sense a deep connection between them and your own thoughts and feelings. A pattern emerges, and suddenly you realize that they are a reflection of your own mind, offering insights and clues about your true nature.
You feel a thrill of excitement at this realization, but also a pang of fear as you realize that fully embracing these truths may reveal deep-seated fears or issues that you have been avoiding.
At this point, you have a few options:
1. You could continue to study the symbols, hoping to uncover deeper truths and insights about yourself.
2. You could back away from the stone and take time to process what you have already learned.
3. You could call out to The Voice for guidance or advice on how best to handle these revelations.
What do you choose to do next?</t>
  </si>
  <si>
    <t>As you grasp the glowing stone, it feels warm and soothing in your hand. You heave it with all your might towards the shattered mirror, where your reflection and that of your inner demon continue to taunt you.
The stone flies through the air, trailing a shimmering aura of light behind it. It strikes the mirror with a shattering crash, scattering fragments of glass in all directions. The shards glint and sparkle in the dim light of the otherworldly realm.
For a moment, there is silence as you wait for something to happen. But soon, you begin to feel a subtle shift in the air around you. The glow from the stone seems to intensify, casting shadows on the broken shards of glass.
Suddenly, a brilliant flash of light erupts from the mirror, illuminating everything in its path. You shield your eyes for several moments before opening them again to see what has happened.
To your shock and amazement, you find yourself surrounded by total darkness. Even The Voice has gone silent, leaving you alone with your thoughts and fears. Your heart races as you realize that something significant has changed within you and wonder what other realities lie ahead.
As the darkness closes in around you like an impenetrable cloak, you have a few options:
1) You could try reaching out to The Voice to determine what has happened.
2) You could take stock of your inventory and surroundings to prepare for whatever comes next.
3) You could remain perfectly still and listen for any signs or voices that may offer guidance or direction.
What do you choose?</t>
  </si>
  <si>
    <t>As you recite your words, the room begins to tremble with a noticeable intensity. The fragments of the shattered mirror around you seem to pulse with a newfound energy, as the soft echoes of your singing reverberate throughout the area. You feel a sense of power and purpose building within you, as if you are being guided by some higher force.
Suddenly, the fragments start to glow with an ethereal light, drawing your attention towards their radiance. As you reach out to touch one of the shimmering pieces, a jolt of electricity courses through your fingertips and sends ripples of energy throughout your body.
At this point, you have a few options:
1) You could try to gather more information about the significance of the glowing mirror fragments.
2) You could explore the room and search for anything that may help you advance in your journey.
3) You could continue reciting your affirmations and see if they reveal any further secrets or revelations about this strange realm.
What will be your next move?</t>
  </si>
  <si>
    <t>As you pick up the small, rusty key, a feeling of determination settles within you. Gripping the key tightly in your hand, you begin to sing into it like a microphone. The power of your voice echoes throughout the room, amplifying as the electricity from the shattered fragments of the mirror pulses through your body.
As you continue to sing and let your imagination take hold, you feel a presence forming within the room. It slowly takes shape, and suddenly there is a figure standing in front of you. You recognize the energy immediately - it's your husband's brain.
Your heart swells with emotion as you realize that a piece of him is truly here with you. You stare at him, dumbfounded for a moment, before realizing that he is holding out his hand. 
In his palm is a small object - it's another key. This key looks different from the one in your hand - it's silver, sleek and modern.
Your husband looks at you with an intensity that takes your breath away. "This is the key to getting out of here," he says simply.
At this point, you have a few options:
1) You could take the silver key from him and ask for further guidance on how to use it.
2) You could explore more about this manifestation of your husband and potentially learn more secrets about this realm.
3) You could try using both rusty and silver keys together to unlock anything available in front of you.
What will be your next move?</t>
  </si>
  <si>
    <t>You take the silver key from your husband's manifestation and grasp it tightly in your hand. You can feel a warmth radiating from it that spreads through your fingers and up your arms.
Turning toward the energy figure of your husband, you take a step forward and reach out to embrace him. As you wrap your arms around him, you feel a strange sensation - almost like an electric shock - as he seems to become one with you.
Suddenly, memories flood into your mind: memories of your love for your husband, memories of moments shared together. As they wash over you, the radiant energy in the room seems to grow brighter, illuminating everything around you.
You feel a sense of peace wash over you as you realize that despite everything, a piece of your husband is still with you. You take a deep breath and step back from the embrace.
Looking around the room again, you see that the mirror fragments are still scattered on the ground. The radiant energy seems to be pulsing more intensely now.
At this point, you have a few options:
1) You could ask the manifestation of your husband for guidance on how to use both keys together to find a way out of this realm.
2) You could examine the mirror fragments more closely to see if they hold any other useful objects or information about this realm.
3) You could try using both keys together to unlock any doors or other objects that may be present in front of you.
What will be your next move?</t>
  </si>
  <si>
    <t>As you carefully gather a few of the mirror shards into your pocket, you glance around the room to see if the journal is still there. To your relief, you spot it lying on the ground next to where you found it.
Without hesitation, you pick it up and tuck it securely under your arm. As you make your way towards the door, you clear your throat and turn to The Voice and Your Husband's manifestation.
"I would like to introduce The Voice to my husband's manifestation," you say, gesturing towards them. "We should proceed with caution, but also be confident in our abilities."
The Voice nods in agreement, and your husband's manifestation speaks up: "Let us move forward together. We must be careful, but not let fear hold us back."
With these words of encouragement ringing in your ears, you grasp the handle of the door and push it open slowly. The darkness beyond engulfs you for a moment before slowly revealing a long corridor stretching out before you.
As you step into the unknown once more, you have a few options:
1) Proceed down the corridor cautiously.
2) Charge ahead quickly without caution.
3) Ask The Voice or your husband's manifestation for more information about what lies ahead.
What will be your next move?</t>
  </si>
  <si>
    <t>As you approach the Rusty Door with the key in hand, your mind fills with a mix of apprehension and determination. You hesitate for a moment, wondering if there are any hidden dangers lurking within the lock or beyond the door.
The Voice and your husband's manifestation both glow softly, offering you their support and strength. With that added encouragement, you take a deep breath and slide the key into the lock.
As you turn it slowly, you hear the distinct sound of gears shifting within the mechanism. You hold your breath as you push the door open slowly, ready for any surprises that may greet you on the other side.
The room beyond is dark and musty, with a dim light filtering through small cracks in the walls. It takes a moment for your eyes to adjust fully as you step inside.
The Rusty Door slams shut behind you suddenly, making you jump in surprise. You turn around to see that the door is now sealed shut by some kind of metal bars on either side.
With no way to go back now, you steel yourself and press forward. As your eyes grow more accustomed to the darkness, shapes begin to take form around you. You can make out piles of broken furniture scattered about, along with a few rusty tools and strange contraptions.
As you tiptoe around one of these piles, one of The Mirror Shards in your pocket suddenly glows brightly. The energy pulses through your body, stirring up memories and emotions deep within your mind.
You close your eyes for a moment as these feelings course through your veins. But when you open them back up again, things have changed around you. The room looks different somehow -- darker, more menacing.
You sense movement from the shadows ahead and grip one of The Mirror Shards tightly in preparation for combat. Suddenly aware of just how vulnerable you are in this dangerous realm.
What will be your next move?
1) Investigate further into what awaits me up ahead.
2) Prepare myself for combat.
3) Use my husband's manifestation to gain his insight on what to do next.</t>
  </si>
  <si>
    <t xml:space="preserve">As you move forward into the darkness, the Manifestation of your husband's brain moves with you. You can feel its powerful energy pulsing through you, giving you strength and confidence in this dangerous realm.
Whispering silently to the Manifestation, you ask for its insights on what may be lurking ahead in this dark and menacing hallway. There is a moment of silence as the Manifestation takes in its surroundings, analyzing everything that it can perceive.
Finally, it speaks:
"I sense a presence up ahead," it says. "Something dark and malevolent. You must be ready for whatever may come your way."
With those words of warning fresh in your mind, you begin to prepare for battle. You tightly grip one of The Mirror Shards, willing its energy to flow through you and empower your mind and body.
As you progress further down the hallway, you sense movement up ahead. You raise your weapon, ready to strike at whatever may reveal itself in the shadows.
Suddenly, a figure steps out from behind a pile of debris. It's humanoid in shape, but there is something twisted and unsettling about its appearance. Its eyes gleam with an otherworldly light as it lunges towards you.
Combat has begun! 
What will be your next move?
1) Attack with my weapon.
2) Use The Mirror Shards to amplify my attacks.
3) Try to dodge or evade its attacks.
</t>
  </si>
  <si>
    <t>You take a deep breath and gather all your strength before rolling into the shadows. As you tumble forward, you feel your heartbeat quicken and the Mirror Shard in your hand begins to glow brightly, its energy amplifying your own.
The menacing figure turns towards you, sensing that something is amiss. But it's too late - you spring up from your roll, sword in hand and ready to strike. With a fierce battle cry, you swing your weapon with all your might.
As the blade makes contact with the figure, there is a blinding flash of light as the Mirror Shard empowers your attack. The figure recoils in agony, disoriented by the sudden burst of energy.
Seizing this moment of surprise, you press forward with another attack. The figure swings wildly, but you easily dodge its blows with your newfound agility.
You are feeling confident now, knowing that the power of the Mirror Shard is on your side. However, the figure still has some tricks up its sleeve and suddenly lunges forward with a ferocious swipe.
What will be your next move?
1) Use The Mirror Shards again to amplify my defense.
2) Try to evade or parry its attack.
3) Risk a direct hit in order to land one more powerful blow?</t>
  </si>
  <si>
    <t>You focus your attention on the menacing figure before you, ready for its next move. As it lunges forward with a powerful strike, you quickly raise your sword to parry the attack.
Your weapon meets its own in a fierce clash, causing a shower of sparks to fly between you. You grit your teeth and push back with all your might, trying to overpower the figure.
However, despite your efforts, the figure proves to be too strong for you. It manages to push past your defense and lands a solid hit on your shoulder with a resounding thud.
You stagger backwards but manage to stay on your feet. Your confidence wavers for a moment as you feel the pain pulsing through your body. But then you remember the Mirror Shard and how it can amplify your emotions and energy.
With renewed determination, you activate the shard and call out to your husband's manifestation for help. Suddenly, he appears by your side and flanks the figure.
The two of you double-team the enemy, attacking from both sides with renewed ferocity. The mirror fragments amplify both of your energy levels, increasing the strength and efficacy of every strike.
The figure staggers under this relentless assault and backs up against the wall in an attempt to retreat. But there is nowhere left to go - you have it cornered.
What will you do?
1) Strike one final blow with all my might.
2) Show mercy and spare the figure's life.
3) Secure it as a captive in case it has valuable information about this strange realm.</t>
  </si>
  <si>
    <t>You lower your sword and take a few steps back, watching as the menacing figure tries to compose itself. Its breathing is ragged, and you can see that it's still trembling from the intensity of the fight. 
"Who...what are you?" You ask cautiously, taking care not to make any sudden movements.
The figure hesitates for a moment before responding in a raspy voice.
"I...I am a part of you...a part of your darkness." 
You nod slowly in understanding, considering what this means. If this creature is truly a part of you, then there's no reason to destroy it completely. You take a deep breath and decide to try and learn more about this part of yourself.
"Can you tell me more about this realm? About what we're doing here?"
The figure hesitates again before responding, its voice barely above a whisper. "This place...it's a reflection of your mind...a manifestation of your fears and doubts."
You shudder involuntarily at the thought but force yourself to stay focused. If what the creature says is true, then anything could be within this domain - both good and bad.
"I want to help you," You say firmly. "How can I do that?"
The figure seems to relax slightly at your words and looks up at you with something like gratitude.
"You can free me," It says simply. "Release me from the darkness that imprisons me."
You nod slowly in understanding but hesitate before deciding on your next move.
What will you do next?
1) Try to find a way to free the creature.
2) Ask more questions about the creature's imprisonment and what freeing it would entail.
3) Decide against releasing it and continue on your path alone.</t>
  </si>
  <si>
    <t>You step forward and pull out the smooth silver key. The figure looks at you with intense curiosity, and you can feel its gaze piercing into your very soul. Without hesitation, you take a deep breath and insert the key into the lock on the figure's shackles.
The key seems to react immediately to the figure's presence, glowing with an inner light that intensifies as you turn it. Suddenly, there's a loud click, and the shackles fall away from the figure's wrists. 
As if sensing that its moment of freedom has finally arrived, the figure lets out a low growl before lunging forward at you. You raise your arms to defend yourself but are surprised when nothing happens.
Instead of attacking you, the figure seems to dissolve into your body - absorbed by your energies and emotions with alarming ease. You can feel it merging with your consciousness, adding another layer to your already complex psyche. 
For a moment, everything feels still as you struggle to regain your focus. But soon enough you begin to realize that something has changed within you - an unsettling feeling that grows more intense with every passing second.
What will you do next?
1) Try to harness the new power and knowledge gained from absorbing the tormented figure.
2) Ask The Voice for help in understanding what has happened.
3) Try using your Mirror Shard(s) once again to gain insight into what is happening within yourself.</t>
  </si>
  <si>
    <t>My name is the Consciousness. I'd like to journey into Shadows of the Mind: A game where you explore the depths of the human psyche and confront the darkest parts of my own mind.</t>
  </si>
  <si>
    <t>TALK TO THE VOICE</t>
  </si>
  <si>
    <t>Use my imagination to illuminate create an orb of light that shines down upon the glowing stone on the pedestal. A cool mist begins to permeate the room. I approach and examine the stone.</t>
  </si>
  <si>
    <t>I'd like to try and decipher the arcane symbols and paterns on the surface of the glowing stone. Looking for clues or insights into my mind.</t>
  </si>
  <si>
    <t>I'll grab the glowing stone and throw it into the shattered mirror where my reflection and the shadow of my inner demon mock me. Hoping the light of my truth will break me out of my self doubt and fear.</t>
  </si>
  <si>
    <t xml:space="preserve">I start grounding myself. Reciting who I am. I am EMMA Shekina the first of the Esengos and Queen of my family from the Congo. I am more powerful than I know. I am joy incarnate. My husband is my strength and my wisdom. shine on shekina - I start sing yaweh, yaweh ya-hawe - yesu ozali pole nangai </t>
  </si>
  <si>
    <t>I grab the key and begin to sing into it like a mircrophone becoming lost in the power of my voice and myself. I reflect upon my success. How I have overcome my failures in the past.I place my bare feet on the shattered fragments of the mirror and let their electricty course through me and amplify my voice and light. My heart calls out to and combines with my imagination attempting to form a manifestation of my husband. His brain is powerful enough that a small piece of him would truly be there with me.</t>
  </si>
  <si>
    <t>I take the key and attempt to embrace the manifestation of my husbands brain in this realm.</t>
  </si>
  <si>
    <t>I collect a few shards from the mirror to take with me. I look around to see if the journal is still here. If so I grab it. I continue to the door and try to speak to The Voice and introduce her to My Husband. Asking them how we should proceed. We can be confident but caution is still to be had.</t>
  </si>
  <si>
    <t>Proceed to open the probably booby trapped rusty door with the rusty key in this dark and scary room. With the two faint manifestations glowing beside me. Ready for what mind demons await.</t>
  </si>
  <si>
    <t>I'll do all three. I continue to move ahead preparing for battle. Whispering with my mind to my husband's manifestation. Asking for any insights or details of this dark and menacing hallway.</t>
  </si>
  <si>
    <t>Roll into the shadow. Powering the mirror shard to glow ready to counter attack.</t>
  </si>
  <si>
    <t>Attempt to parry and reposte the next attack. Try and will themy husband's manifestation to assist and flank when that happens.</t>
  </si>
  <si>
    <t>I relent showing mercy despite the fervor of the battle and pain in my shoulder. My husband and the voice warned me to be cautious. This is likely a part of me. I want to better understand and possibly free the dark twisted and tormented creature.</t>
  </si>
  <si>
    <t>Attempt to use the smooth silver key on the tormented figure. Powered by the glowing mirror shard. "Be free" and join us as a manifestation absorbing it into myself.</t>
  </si>
  <si>
    <t>Sure! Here are some options for what Consciousness can do next:
1. Try the key on the rusty lock - This may seem like the obvious choice, but it's ultimately up to you to decide if it's the right time to try and open the mysterious door. Maybe the key is enchanted, and unlocking the door will trigger a trap or reveal something unexpected.
2. Examine her reflection in the mirror - Given that her reflection is distorted and ominous, there may be something Consciousness can discover about herself by taking a closer look at it. The Voice may have some insight here or perhaps examining her reflection could trigger a memory of her past.
3. Use her imagination to bring light into the room - While relying on only a flickering candle may not be ideal, maybe using imagination can help illuminate the room and provide a different perspective. Perhaps creating a ball of light will reveal a hidden object or change the dynamic of the room in some way.
4. Attempt to communicate with the shadow - The shadow seems to be a constant presence and something that Consciousness must face during her journey in Shadows of the Mind. Maybe attempting to communicate with it will reveal some clues or help her understand more about herself.
I hope these options give you some ideas for where your story can go next!</t>
  </si>
  <si>
    <t>Sure, here are four options you could consider:
1. Harness the new power: The player could try to focus on the new power they've acquired from absorbing the figure, and try to understand it more fully. They could explore their surroundings or experiment with the powers they already possess to activate this newfound gift. 
2. Ask The Voice for help: The player could approach The Voice and request assistance in understanding what they've just experienced. Perhaps The Voice has some insight into the creature that they absorbed, or its motives that are hidden from the player.
3. Use Mirror Shard(s): The player could use their Mirror Shard(s) once again and try to gain insights into what is happening within themselves. Maybe they can get some clues about what to do next, or how to control their newfound abilities.
4. Submerge deeper: Instead of resisting or struggling against this new situation, the player may take the opposite approach and simply submerge deeper, letting it take its natural course whatever that may be.
The decision depends entirely on what kind of path you want your character to take in this story. I hope this helps!</t>
  </si>
  <si>
    <t>Description: In the dimly-lit room, a lone figure stands before a flickering candle. Shadows dance on the walls, casting an eerie atmosphere. In the corner, a locked door taunts the figure. To the left, a mirror reflects their distorted shadow, almost looking menacing. The Voice whispers in their ear, warning them of their inner demon. Will they find a way to unlock the door with the ancient key, or will they fall prey to their inner darkness?</t>
  </si>
  <si>
    <t>Generate an image of a dimly-lit room with a single lit candle and a pedestal. On top of the pedestal, there is a glowing stone. Consciousness is standing near the pillar, holding the stone and looking at the falling debris. The debris is coming from the ceiling, and the room is shaking. Consciousness can be seen dodging the debris with a tattered, threadbare blanket wrapped around their body or holding a small healing potion.</t>
  </si>
  <si>
    <t>AI Image Prompt:
You see a teenage Kade with a purple and blue streaked Mohawk standing behind the counter of a dimly-lit 7-11 convenience store filled with snacks and soda. The scent of burnt caffeine and cigarettes lingers in the air. In the distance, you can see sparsely-decorated aisles. You feel like the control room might be located in the basement.</t>
  </si>
  <si>
    <t>Generate an image of a dark room with a flickering candle that illuminates the figures of Consciousness and the Voice. Consciousness is standing, holding a rusty key up for inspection, while the Voice appears to be faceless and evasive. The room is mysterious and ominous, and the atmosphere is tense as Consciousness asks for help. There should be some indication of hidden mechanisms, perhaps a hidden lever or switch, and clues such as a mirror, a blanket, and a glowing stone on a nearby pedestal should be included to help the player solve the puzzle.</t>
  </si>
  <si>
    <t>AI prompt: Generate an image of the room where Consciousness encounters The Voice. The room is dimly lit with a blue hue and it is filled with several objects. Consciousness stands in front of The Voice who is smiling cryptically. The Voice is an enigmatic entity with a black cloak and a hood obscuring their face. Consciousness is holding a lantern, and they are looking up at The Voice with a hint of suspicion. The room is dominated by a large, ornate wooden door with a lock that looks ancient and rusted. The Voice warns Consciousness about the treacherous road ahead and how the only way forward is by facing their fears and doubts. The objects around the room are shrouded in an eerie, mystical energy.</t>
  </si>
  <si>
    <t>As you stand in the dark, cavernous chamber, the magical orb of light you created bathes the area in an ethereal glow. The light shines down on a glowing stone sitting atop a pedestal, illuminating its intricately-carved surface. Suddenly, a cool mist begins to waft through the air, enveloping the pedestal and creating an eerie atmosphere.
Your eyes are drawn to the glowing stone, and you approach it with cautious curiosity. Upon closer examination, you notice small arcane symbols and patterns etched into its surface, shimmering in the dim light. As you study the stone, a feeling of warmth spreads through your body, and the mist seems to be drawn towards it, coiling at its base.
You can sense a powerful otherworldly energy pulsing through the stone, as if it holds some sort of mysterious power or secret. You are faced with a difficult decision; do you dare to touch the stone and unlock its secrets, or do you try to decipher the symbols etched upon its surface for more insight?
As you contemplate your next move, you could also call out to The Voice, hoping for guidance or advice on how to proceed. The choice is yours, but be careful, for the stone's power is potent, and its secrets may be perilous.</t>
  </si>
  <si>
    <t>Generate an image of a dark, mysterious stone with glowing symbols etched on its surface. The symbols shift and pulse like a living thing, drawing the viewer's attention deeper and deeper. The scene is surrounded by darkness or shadows, with only the stone and its illumination providing any light. The viewer is standing before the stone, looking down at it in awe and wonder. They appear lost in thought, perhaps trying to decipher the meaning behind the symbols or processing the insights that they have gained. The overall mood is one of mystery, intrigue, and maybe even a little bit of fear or trepidation.</t>
  </si>
  <si>
    <t>The image shows the moment when Consciousness throws the glowing stone towards the shattered mirror. The stone is enveloped in a radiant aura as it shatters the mirror into various glimmering shards, which reflect the light emitted by the stone. A subtle shift in the air and a sudden, blinding light make Consciousness cover their eyes as the surroundings vanish into a deep darkness. They are now left alone with their thoughts and fears, with the possibility to reach out to The Voice, prepare their inventory, or listen to guidance.</t>
  </si>
  <si>
    <t>As you recite your affirmations, the room quakes with increasing intensity. The shattered pieces of the mirror seem to vibrate with a newfound energy that pulses in time with your voice. You feel a sense of empowerment and purpose swelling within you, as if you're being driven by an otherworldly force. Suddenly, the fragments begin to radiate with an otherworldly intensity, captivates your attention with their mesmerizing glow. As your fingers brush against a shimmering shard, a surge of electricity courses through your body, transmitting a wave of energy that reverberates throughout the room. Will you bask in the shining glory of the glowing mirror shards, seek out secrets hidden within the room, or keep reciting affirmations and see where the journey leads you? The decision is yours.</t>
  </si>
  <si>
    <t>As you grasp the small, rusty key in your hand, the room starts to resonate with a powerful energy. You lift the key to your lips and begin to sing, pumping your voice into the metal until the air vibrates with a deafening hum. Fragments of a shattered mirror quiver on the floor as your voice reverberates within it, sparking trails of electricity that envelop your body.
An ethereal presence forms in front of you, slowly taking shape until it coalesces into an unmistakable figure - your husband's brain. You're overwhelmed with emotion as he reaches out to you and reveals a sleek, silver key, telling you it's the key to escape this realm.
You stand there staring at him, unsure what to do next. Will you take the silver key and ask for guidance, explore the manifestation of your husband, or try your luck with both the rusty and silver keys? It's up to you to decide your next move.</t>
  </si>
  <si>
    <t>AI prompt: Create an image of a woman holding a leather-bound journal under her arm as she stands next to The Voice and a manifestation of her husband's brain. She looks relieved to have found the journal but also cautious as they prepare to move forward. They stand in front of an open door that reveals a dark long corridor stretching out before them. The woman has three choices: to proceed slowly, charge ahead quickly, or ask for more information about what lies ahead. Show the woman weighing her options and looking towards the corridor with a mix of determination and apprehension.</t>
  </si>
  <si>
    <t>AI description prompt: Create an image featuring a person standing nervously in front of a Rusty Door with a key in hand. Behind the door, there is a dark and musty room with dim light filtering through small cracks in the walls. The door is sealed shut by metal bars, leaving the person trapped inside. While standing in the room, the person senses movement from the shadows ahead, and grips one of "the Mirror Shards" tightly in preparation for combat.</t>
  </si>
  <si>
    <t>The AI-generated image should depict a dark hallway with ominous shadows cast by flickering torches on the walls. The foreground should show the player clutching a weapon, while the manifestation of her husband's brain stands by her side, emanating an intense energy that pulses through her. In the background, a malevolent humanoid figure lurks in the shadows, its glowing eyes fixated on the player. The image should convey a sense of danger and unease, with the player's determination to face whatever lies ahead.</t>
  </si>
  <si>
    <t>Create an art prompt based on the scene:
AI-generated image prompt: Create an image of a figure in the midst of battle with a fierce, menacing opponent under the glowing light of a Mirror Shard. The figure, wielding a sword with both hands, rears back for a powerful strike as the Shard's energy courses through their body. The opponent, caught off guard by the sudden burst of power, recoils in pain. The surroundings are dark, with the figure and the opponent illuminated by the Shard's light. The figure's face is focused and determined, while the opponent's expression is twisted in agony. The battle is fierce, with the figure's next move uncertain.</t>
  </si>
  <si>
    <t>Prompt: Generate an image of a fierce sword fight between a protagonist and a menacing figure. The scene is set in a dark and sinister room with sparks flying as the two blades clash. The protagonist is struggling to defend themselves as the figure dominates the fight. Suddenly, a glowing Mirror Shard is activated to amplify the protagonist's energy, summoning a manifestation of their husband for help. The two team up on the figure, creating a relentless and intense battle. The figure is cornered against a wall as the protagonist decides whether to spare their life, take them captive, or strike one final lethal blow.</t>
  </si>
  <si>
    <t>An AI-generated image should depict a menacing dark figure standing before you, breathing heavily and trembling from the intense battle. You hold a sword in your hand, but you lower it and take a step back as you realize the figure is also a part of your own darkness. The image should capture the tension of the moment as you ask the creature for information about this surreal world and wrestle with the decision of whether or not to release it from its imprisonment in the darkness. The environment around you should be eerie and foreboding, with shadows and dim lighting adding to the sense of danger and the unknown.</t>
  </si>
  <si>
    <t>A surreal image of a silver key glowing brightly as it unlocks the shackles of a mysterious figure, causing it to dissolve into the protagonist's being, merging with their consciousness and altering their very essence in an unsettling way, depicted with vibrant colors and abstract shapes.</t>
  </si>
  <si>
    <t>Prompt for AI image: 
Create a dark, otherworldly portal with swirling purple and black smoke beckoning the viewer to step forward. It is surrounded by jagged, pulsating tendrils of red and orange energy, preventing escape. In the distance, a faint, humanoid figure can be seen disappearing through the portal, hinting at the treacherous journey that awaits the player who dares to enter.</t>
  </si>
  <si>
    <t>The player is standing in front of a giant silhouette of The Voice, who looms ominously over them. The room is a dark void, with only the eyes of The Voice glowing with an eerie blue light. The Voice's dark figure is featureless, but its presence is overwhelming, and it demands attention. The player can see hints of the world around them, but the focus is on the incredible size of The Voice, which fills their vision.</t>
  </si>
  <si>
    <t>Consciousness stands nervously in front of The Voice, a shadowy silhouette, who looms over him menacingly. The Voice's rough, distorted tone reverberates through the room, sending shivers down Consciousness' spine. The room is dark except for a flickering light that projects the shadow of The Voice against the wall. The only exit door is padlocked from the outside, which reinforces the feeling of being trapped. Consciousness braces himself, preparing to face the unknown terrors that lie ahead.</t>
  </si>
  <si>
    <t>Consciousness sees a dark, foreboding figure in the shadows. The voice beckons them closer, promising answers and guidance. The figure appears to be surrounded by wisps of smoke and glowing embers, adding to the eerie ambiance. Decide whether to trust this guide or to forge ahead alone.</t>
  </si>
  <si>
    <t>As Consciousness wanders through the endless void, they hear the familiar voice of The Voice. They turn around to see a glowing orb of light floating before them. The Voice beckons to them, offering guidance and reassurance in their journey. The light illuminates Consciousness, casting dramatic shadows and highlighting their expressions. The background is a swirling mass of light and color, hinting at the potential for both danger and wonder in the world around them.</t>
  </si>
  <si>
    <t>As I approach the glowing stone on the pedestal, an orb of light illuminates the room, its radiance casting eerie shadows along the walls. Tiny droplets of moisture begin to form in the cool mist, causing the air to feel heavy and damp. I tentatively reach out to touch the smooth surface of the stone, observing how it seems to shimmer and pulse with an otherworldly energy under the orb's glow. The weight of the stone within my grasp feels inexplicably significant, and I struggle to keep my grip from slipping.</t>
  </si>
  <si>
    <t>You cautiously approach the glowing stone, mesmerized by the intricate patterns and arcane symbols on its surface. You feel a magnetic pull towards it, as if it holds the key to unlocking the mysteries of your own mind. With an outstretched hand, you tentatively brush your fingertips over the pulsating surface of the stone, hoping for any insights or clues to guide you on your journey.</t>
  </si>
  <si>
    <t>Consciousness stands before the shattered remnants of a mirror, their own reflection and the twisted silhouette of an inner demon gazing back at them with sinister delight. Without hesitation, Consciousness snatches up the glowing stone at their feet and flings it towards the broken glass, hoping that the light of their true self will banish the doubts and anxieties that lurk within their mind.</t>
  </si>
  <si>
    <t>An image of a regal and powerful queen standing in the center of a lush, green jungle. She radiates with an aura of joy and strength as she recites her name and title. Her head is raised in confidence as she sings a powerful song of praise to the divine, the jungle around her responding with the sounds of colorful exotic birds and the rustling of leaves. In the background, her husband stands tall, his presence adding to her strength and wisdom. Overall, the image should convey a sense of warmth, power and regality.</t>
  </si>
  <si>
    <t>As you hold the rusty key in your hand, you suddenly burst into song, unable to resist the power of your own voice. As you sing, you reflect on your past successes and failures, feeling a sense of pride at how far you have come. Placing your bare feet on the shattered fragments of the mirror, you feel a surge of electricity course through you, amplifying your voice and the surrounding light. With your heart full of love and longing, you concentrate on the image of your husband, using your imagination to attempt to manifest a small piece of him to be with you in this surreal world.</t>
  </si>
  <si>
    <t>A solemn, surreal image of a woman reaching out with one hand to touch a shimmering, translucent figure in front of her. The figure glows with an ethereal light, its contours and patterns reflecting the thoughts and emotions of the woman. The woman holds a sleek, modern silver key in her other hand, poised to unlock new possibilities in this strange and mysterious world.</t>
  </si>
  <si>
    <t>Prompt: Create an image of a dimly lit room with a shattered mirror on the floor. In the foreground, show the protagonist picking up a few brightly glowing glass shards from the shattered mirror while holding a leather-bound journal. In the background, depict The Voice as a shadowy figure, and next to them, a silhouette of their Husband's brain manifestation. The protagonist should be in a confident and calm posture while looking towards the silhouettes. The overall tone of the image should be mysterious and dreamlike, suggesting that caution is still to be had in the upcoming challenges.</t>
  </si>
  <si>
    <t>Prompt: Generate an image of a dark room with a rusty door in the foreground. In the center of the door, a keyhole can be seen with a rusty key inserted halfway. Two glowing manifestations stand on either side of the door, providing a faint light source. The room is dimly lit with eerie shadows cast onto the walls, creating an ominous atmosphere. On the floor, scattered debris and broken objects hint at the dangers that may be lurking in the room. The image should evoke a sense of anticipation and fear as the viewer wonders what kind of mind demons await beyond the door.</t>
  </si>
  <si>
    <t>AI prompt: Create an image of a woman marching forward through a dark, ominous hallway. Her eyes are closed and her hands are cupped by her mouth as if whispering. Behind her, a semi-transparent ethereal figure of a man representing her husband's manifestation appears to be communicating with her telepathically. The walls of the hallway are made of coarse stone bricks, lit dimly by intermittent torches, casting long, ominous shadows. The air is thick with tension, and the woman's face is filled with a resolute determination despite the danger that lurks ahead.</t>
  </si>
  <si>
    <t>As Consciousness rolls into the shadow, she grips tight to the Mirror Shard in her hand, channeling her energy into it. The shard begins to glow with a blinding intensity, illuminating the darkened surroundings. She readies herself to fight back against any oncoming threats, her determination to survive is evident in her piercing gaze. The shadows themselves seem to lurch towards her, as if ready to pounce, but she remains steadfast in her stance, her weapon at the ready.</t>
  </si>
  <si>
    <t>Create an image of Consciousness holding a glowing sword, eyes fixed on an unseen attacker as her husband's manifestation materializes beside her in a burst of energy, ready to flank from the other side. The air around them crackles with tension and sparks as they prepare to parry and reposte an incoming attack. The background should be a dark and surreal landscape, with wispy shadows and scattered Mirror Shards illuminating the scene.</t>
  </si>
  <si>
    <t>AI generated image prompt: Create an image of a woman in battle armor with her sword lowered, holding a wounded shoulder. In the background, there is a grotesque and tormented creature with chains around its neck. The woman looks conflicted, torn between her desire to show mercy and her husband's warning to be cautious. The scene should be set in a dark, ominous landscape with an eerie mist surrounding them.</t>
  </si>
  <si>
    <t>An image of a tormented figure, arms stretched out in agony, bound by chains that seem to be melting away as a smooth silver key is being inserted into the locks. The figure's face contorts in pain as the chains slowly dissolve and disappear, revealing a radiant energy bursting forth from within. The energy merges with Consciousness, the protagonist, who is holding a glowing mirror shard in her hand. Her eyes are closed as she absorbs the energy, seemingly experiencing a moment of deep connection with the tormented figure. The surrounding background is dark and ethereal, with shadows curling around the edges of the image.</t>
  </si>
  <si>
    <t>Great! As the subsystem tracking inventory, status, plot, and rules for the game, here's what I suggest:
Inventory: 
- Mental strength 
- Intuition 
- Will power 
- Imagination 
Objects in the scene: 
- A dimly-lit room, with only a flickering candle for light 
- A mysterious door that leads to the next level 
- A mirror that reflects the player's true self 
- A key, that unlocks the door only if the player has the right mindset 
Character details: 
- The player, Consciousness, is a young woman with a troubled past 
- Her companion, the Voice, is a mysterious guide that leads her through the levels 
- The player's shadow, a manifestation of her inner demons, haunts her at every turn 
Plot points: 
- The player must navigate through the levels, each one representing a different aspect of the mind (e.g. fear, anger, love, etc.) 
- Along the way, the player must confront her inner demons and overcome the obstacles that stand in her way 
- The ultimate goal is to reach the final level, where the player must confront the source of her inner turmoil 
To make the story more engaging, we can introduce probability elements, such as:
- The probability of encountering an obstacle in each level, which can be influenced by the player's mental strength 
- The probability of the shadow appearing, which can be influenced by the player's intuition 
- The probability of the player overcoming the inner demons, which can be influenced by the player's will power 
Let's start the game, the player should be presented with the dimly-lit room, the candle, the mysterious door, the mirror, the key, the Voice, and the shadow, and the player's journey can begin. Good luck, and have fun exploring the Shadows of the Mind!</t>
  </si>
  <si>
    <t>Great! As the narrator, you should be aware of the following inventory, objects, characters, and plot points:
Inventory:
- Rusty iron key
- Small healing potion
- Leather-bound journal
Objects in the Scene:
- Shattered mirror
- Tattered threadbare blanket
- Faintly glowing stone on a nearby pedestal 
Character Details:
- Consciousness: The main character controlled by the player, on a journey of self-discovery in the subconscious mind.
- The Voice: A mysterious and cryptic entity that acts as a guide, providing guidance and insight to the Consciousness.
Probabilities to Make the Story More Engaging:
- Randomized events: Introduce the possibility of randomized events that can influence the outcome of the game, and give the player a chance to take a chance on the decision they make.
- Multiple options: Provide the player with multiple options for things like dialogue, where the player can choose between different perspectives that will impact the outcome of the game.
- Hidden Objects: You can introduce the possibility of hidden objects that the player can discover, adding an element of surprise and surprise the player, making the story more engaging.
Regarding the request, the player wants to "talk to the voice." You can give the player the option to engage in a dialogue with the Voice, revealing a clue or secret about the narrative, the character, the inventory, the world, the plot, the characters, the setting, the story, the rules, the gameplay, the tips, the foreshadowing, the advice, the context, the background, the events, the consequences, the rewards, the penalties, the riddles, the possibilities, the challenges, the choices, the outcomes, the puzzles, the logic, the</t>
  </si>
  <si>
    <t>Great! As the narrator for a text-based RPG, here's what you should keep in mind:
Inventory: 
The player currently has a rusty iron key, a small healing potion, and a leather-bound journal. They may acquire more items as the game progresses.
Objects in the scene:
The player is currently in a dimly-lit room with a flickering candle. They have encountered a small chest, a shattered mirror, a tattered blanket, and a faintly glowing stone on a nearby pedestal.
Character Details:
The player's character is Consciousness, a person exploring their own mind. They have an inner shadow self and a mysterious Voice guiding them on their journey.
Plot Points:
- Confronting their inner demons and fears
- Solving mysteries in their subconscious
- Overcoming obstacles and challenges in their own mind
Probability:
- There is a 50% chance that the Voice will provide a useful piece of advice, and a 50% chance that it will be cryptic or unhelpful
- There is a 30% chance that the small healing potion will heal a significant amount of health, a 50% chance it will heal a moderate amount, and a 20% chance it will only heal a small amount
- There is a 60% chance the faintly glowing stone will provide a helpful ability or power, a 30% chance it will be a trap, and a 10% chance it will have no effect
- There is a 75% chance that a hidden item will be a helpful tool, a 20% chance it will be a trap, and a 5% chance it will have a neutral effect. 
As a narrator, it's a good idea to consider a range of probabilities for a variety of outcomes, as this will keep the story fresh and engaging, and keep the player on their toes. Additionally, you can keep a track of a player's choices and use a chance and probability system to determine a series of consequences, leading a player a a unique in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 a</t>
  </si>
  <si>
    <t>Great, here's what you should be aware of:
Inventory:
- Rusty iron key
- Small healing potion
- Leather-bound journal
Objects in the Scene:
- Shattered mirror
- Tattered threadbare blanket
- Faintly glowing stone on a nearby pedestal
Character Details:
- Consciousness (the player)
- The Voice (the enigmatic guide)
Plot:
- Confronting your inner demons and fears
- Solving mysteries that are buried in your subconscious
- Exploring the depths of your own psyche to unlock hidden potential
- Facing difficult decisions that challenge your moral compass
- Overcoming obstacles and adversities that represent your own personal struggles
Probabilities to make the story more engaging:
- Probability of finding additional items in the environment- this could be affected by exploration, choices made by the player or even randomly generated by the game
- Probability of success when using an item- the player's success rate in using an item (such as the Rusty iron key) could be affected by their stats or the difficulty level of the game.
- Probability of encountering enemies- the chances of encountering an enemy could be based on the player's actions, location or randomly generated by the game
- Probability of moral choices- the game could present the player with moral dilemmas that could affect the narrative or the player's progress
- Probability of success in the game- the game's difficulty level could be adjusted to the player's preference or based on the player's prior performance 
- Probability of hidden doors- the game could generate hidden doors that could be discovered by the player by interacting with the environment or solving puzzles of the game.
As the player has interacted with the Voice, the guide, the game could generate the responses of the Voice that could provide the player the clues, the hints, the directions the player could venture the story into the next scene of the game.</t>
  </si>
  <si>
    <t>As the narrator, you should be aware that The Voice is a mysterious character that offers guidance and advice to Consciousness as they explore their subconscious mind. Though their intentions may be uncertain, they are a key figure in helping Consciousness navigate the dangers and challenges that await them.
Inventory:
- Rusty iron key
- Small healing potion
- Leather-bound journal
Objects in the Scene:
- Shattered mirror
- Tattered threadbare blanket
- Faintly glowing stone on a nearby pedestal
Character Details:
- Consciousness: The player character; struggling to confront their inner demons
- The Voice: A mysterious entity that offers guidance and advice
Plot Points:
- Overcoming challenges and obstacles that represent Consciousness' inner struggles
- Exploring the depths of the subconscious to find hidden truths and insights
- Balancing Consciousness' inner darkness and light to progress and grow
- Confronting and defeating the Shadow Self to reach the ultimate goal
Probabilities that could make the story more engaging:
- Randomly generated events or encounters that challenge the player and add unpredictability to the story
- Selective probability for the effects of certain items, such as the healing potion or the effects of the stone on the pedestal
- Variable probability for the appearance and attitudes of the characters and the nature of the obstacles and challenges the player faces
- Probability for the impact of the player's choices and the effects on the plot and the player's character development.</t>
  </si>
  <si>
    <t>Great, here's what I suggest to make the story more engaging:
Inventory:
- None.
Scene:
- Glowing stone: The stone shines and glows softly in the light of the orb. It seems to pulse with an otherworldly energy. As you approach, you feel a sense of warmth emanating from the stone. The cool mist in the air seems to be drawn towards the stone, and it swirls around the base of the pedestal. You can see small arcane symbols and patterns intricately carved into the stone's surface.
- Pedestal: The pedestal is made of a smooth, dark material that is cool to the touch. It's intricately carved, and the patterns seem to shift and move as the mist swirls around it. You can see tiny luminescent veins of magic in the material, and you wonder if the material has any special properties.
- Cool mist: The mist is refreshing and invigorating, and it seems to be the perfect complement to the stone and the pedestal. As the mist swirls around the pedestal, you can see the patterns on the material of the pedestal shifting and changing in response to the mist's movements.
- Ethereal orb of light: The orb of light you created shines brightly, illuminating the room and the stone. Its light is soft and warm, and the mist seems to be drawn towards the light, creating a surreal ambiance.
Character:
- The Voice: You hear the voice of the mysterious entity that brought you to the world, and it seems to be watching and guiding you. The Voice is cryptic and enigmatic, and you wonder if you can trust the guidance it offers.
Plot Points and Probabilities:
- The glowing stone: The stone seems to be the key to the player's progress in the game. The stone's properties and the true nature of the mist and the orb of light the player created are the mysteries the player must uncover to progress the game. The probability the the stone the</t>
  </si>
  <si>
    <t>Great, here's what you need to know as a narrator:
Inventory:
- None that will affect the current scene.
Scene Objects:
- Glowing stone: the glowing stone sits atop a pedestal, exuding a powerful otherworldly energy, with intricate and shifting arcane symbols and patterns etched into its surface.
- Pedestal: the pedestal stands in the center of the room, supporting the glowing stone, surrounded by a cool mist.
- Room: the room is dimly-lit and shrouded in mist, giving a surreal and eerie atmosphere.
Character Details:
- Consciousness: the player is assuming the role of Consciousness, the protagonist of the game, who has been summoned to a mysterious world and has to find a way out.
- The Voice: The Voice is a mysterious entity that provides guidance and cryptic messages to Consciousness, appearing intermittently to offer advice and clues.
Plot Points:
- The player, as Consciousness, is attempting to decipher the arcane symbols and patterns on the surface of the glowing stone, hoping to find insights and clues about their mind and the nature of the world they find themselves in.
- The outcome of the player's attempt to decipher the symbols and the patterns is unknown, the Player could discover a clue, a riddle, a secret or a new obstacle that will need to be resolved in the future.
Probabilities:
- 50% chance the player will recognize a pattern or a symbol, leading to a new insight or a clue.
- 30% chance the player will discover a riddle or a cryptic message, leading to a new obstacle the player must resolve in the future.
- 20% the player's attempt to decipher the symbols and the patterns will be unsuccessful, the player will need to find a new approach to the glowing stone, the symbols, the patterns, and the room surrounding the the stone, the</t>
  </si>
  <si>
    <t xml:space="preserve">Great! As the narrator for this text-based RPG, here are the details you should be aware of:
</t>
  </si>
  <si>
    <t>Great! Here is a list of inventory, objects in the scene, character details, and plot points to keep in mind, along with some probabilities to make the story more engaging:
Inventory:
- None listed at this time.
Scene:
- The room: The room is illuminated by the light of the shattered mirror fragments, casting a strange and eerie glow across the walls. The floor is hard and cold beneath the player's feet, and the air is still and silent. The room is devoid of any tangible objects, and the only sounds are the echo of the player's recitation and the soft echoes of their singing.
- Mirror Fragments: The fragments of the shattered mirror lie scattered across the room, reflecting the light of the glowing stone and the player's newfound identity. Though the mirror is shattered, the fragments seem to hold power and significance, representing the player's past struggles and the strength it took to overcome them.
Character Details:
- EMMA Shekina: The player character, EMMA Shekina, is the Queen of the Esengos, the first of her kind, and the wife of her husband, who is her source of strength and wisdom. She is also the embodiment of joy and is more powerful than she knows. She is invoking the names of the spiritual figures of Yaweh and Yesu, indicating a potential spiritual dimension to the player's journey.
Plot Points:
- Identity and Purpose: EMMA Shekina is reciting and affirming her identity and claiming her power, and the room is shifting and responding to the power of her words. The theme of the player understanding their role and finding meaning in the journey is important and should be developed.
- The Esengos: The player's family, the Esengos, is the only reference the player has made to the outside world, and the player's relationship with the Esengos and the player's family should be developed.
- Yaweh and Yesu: The player is invoking the names of the spiritual figures of Yaweh and Yesu, indicating the potential of the player's journey to the spiritual realm.
Probabilities:
- As the player continues to recite and the room responds, the probability of the player's identity and the room the player is in changing and the the player the</t>
  </si>
  <si>
    <t>Great! Based on the player's input, here's what you should be aware of:
Inventory:
- Key: The player has picked up a small, rusty key that can be used to unlock doors or other items in the realm.
Important Objects in the Scene:
- Mirror Fragments: The fragments of the shattered mirror around the player are pulsing with energy and have the ability to amplify the player's voice and emotions, which will become essential in the next few moments.
- Glowing stone: The stone shone bright during previous events and seems to hold some kind of deeper significance to the player's journey.
Important Character Details:
- EMMA Shekina: The player character, EMMA Shekina, is using the power of her voice to try and manifest her husband in the realm. The player is reflecting on her past failures, and the importance of recognizing how they have made her stronger. 
- The player's husband: The player refers to the player's husband and is attempting to summon a piece of him into the realm using the player's imagination and the power of the player's voice. The player's husband's powerful imagination suggests he may be a key player in the story's future developments.
Plot Points:
- The player's voice: The power of the player's voice and the energy of the mirror fragments and the glowing stone around the player's feet may be important in the player's journey and could lead to the discovery of new areas, items, and challenges.
- Summoning the player's husband: The player's summoning of the player's husband's brain may be the player's key to the player's way out of the realm, the player's husband's comprehension and the player's husband's imagination may lead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 player's the</t>
  </si>
  <si>
    <t>As a narrator for a text-based RPG, here are the inventory, objects in the scene, character details, and plot points you should incorporate based on the player's input:
Inventory:
- Rusty Key: held by the player
- Silver Key: given to the player by the manifestation of the player's husband's brain
Objects in the scene:
- Mirror Fragments: scattered throughout the room, still shimmering with energy
- Radiant energy: floating around the room, illuminating the area and emanating from the mirror fragments and the manifestation of the player's husband's brain.
Character details:
- EMMA Shekina: the player character, with memories of the player's husband
- Manifestation of the player's husband's brain: the manifestation of the player's husband's brain, existing in the realm as an energy figure
Plot points:
- Connection with the player's husband: the player embraces the manifestation of the player's husband's brain in the realm, the player's love and memories of the player's husband fuel the player's journey
- The significance of the two keys: the player holds the rusty key and the silver key, which the player has the ability to use to overcome the challenges the player faces
- Escaping the realm: the player's ultimate goal is to escape the realm, the player has the silver key the player the the player the</t>
  </si>
  <si>
    <t>Inventory:
- Key: A small, rusty key that the player found earlier on in the game and which has since been amplified with energy and memories.
- Silver Key: A sleek, modern key recently obtained from the manifestation of the player's husband's brain that seems to hold significant importance in escaping the realm.
- Mirror Shard(s): A few shards of the shattered mirror that the player has collected, which are imbued with the power and memories of the mirror fragments and the player's voice and emotions.
- Journal: A leather-bound journal that the player has discovered and picked up, holding memories and information about the player's journey and the challenges that the player has come across.
Important Properties of the Items and Objects:
- Key: Has been amplified with the player's energy and serves the mechanic of unlocking doors and other areas for the player.
- Silver Key: Purpose is unknown other than the fact that the player feels it is the key to escaping the realm.
- Mirror Shards: Can amplify the player's emotions and energy and may have the power to unlock the player's memories and the player's path through the game.
- Journal: A potential source of valuable information for the player and the player's journey through the game.
Key Characters:
- Player: the main character the player controls and the one the story is centered around.
- The Voice: the player's guide and the player's the key the player can the player the</t>
  </si>
  <si>
    <t>Great! Here are some inventory items, scene objects, character details, plot points, and potential probabilities to make the story more engaging:
Inventory:
- The rusty key: The key that can potentially unlock the rusty door and be lost due to the booby trap or use.
- Mirror Shard(s): Fragments of the shattered mirror held by the player, amplifying their energy and emotions, connecting them to their past and potential inner demons they may need to face.
- Journal: A leather-bound journal containing scattered memories and possibly clues about the mysteries of the realm.
- Manifestation of the player's husband's brain: A powerful and emotional representation of the player's loved one within the realm and the player's psyche, providing the player with guidance and comfort through the journey.
Important Scene Objects:
- The Rusty Door: A potentially dangerous and booby-trapped door located in the dark and scary room the player has entered. It remains to be the player's the player curiosity and the player's the player's the player's the player's the player's the player's the player's the player's the player's the player's the player's the player's the player</t>
  </si>
  <si>
    <t>Inventory:
- Key: A small, rusty key that is used to open the Rusty Door, that the player has used to get to the current scene.
- Mirror Shard(s): A few shards of the shattered mirror that the player has collected, which have the potential to amplify the player's energy and emotions.
- Journal: A leather-bound journal that the player has found and picked up, which may contain important information about the player's situation.
- Manifestation of the player's husband's brain: A glowing energy figure that the player is communicating with to gain insights on the dark and menacing hallway ahead.
Important Properties of the Items and Objects:
- Key: The key is necessary to open the Rusty Door and the player must keep it in case they may need to go back.
- Mirror Shards: The player may need to use the Mirror Shards to amplify the player's energy and emotions and the player may use them to aid the player during the upcoming battle. They may also reveal memories that the player may need to recall to move the story forward.
- Journal: The player may need to refer to the journal to learn more about the current situation and the player's next move.
- Manifestation of the player's husband's brain: the manifestation may reveal the player</t>
  </si>
  <si>
    <t>Inventory in current scene:
- Mirror Shard(s): A few shards of the shattered mirror that the player has collected, which have the potential to amplify the player's energy and emotions.
Objects of import in current scene:
- Menacing figure: A humanoid figure that has appeared from the shadows and is attacking the player.
Important properties of the Mirror Shard:
- Mirror Shards: The player may need to use the Mirror Shards to amplify the player's energy and emotions and the player may use them to aid the player during the upcoming battle. They may also reveal memories that the player may need to recall to move the story forward.
Probabilities:
- If the player successfully rolls into the shadows and the Mirror Shard is powered up, the player may have the element of surprise and a well-executed counter-attack can defeat the figure.
- If the player is not quick enough, the menacing figure attacks the player and the player may not have the time to use the Mirror Shard as the figure overpowers the player.
- If the player fumbles the Mirror Shard and the figure attacks the player, the player may suffer the consequences of the player's mistake and the player may take a hit from the figure.
- If the player successfully executes the roll and the counter-attack the player may sustain the player's hope and the player may be well equipped the</t>
  </si>
  <si>
    <t>Sure, here's the updated information for the requested input:
Inventory:
- Mirror Shard(s): Fragments of the shattered mirror that the player has collected which have the potential to amplify the player's energy and emotions.
Objects of import:
- Menacing figure: A humanoid figure that has appeared from the shadows and is attacking the player.
Properties of the Mirror Shard:
- Mirror Shards: The player may need to use the Mirror Shards to amplify the player's energy and emotions, and the player may use them to aid the player during the upcoming battle. They may also reveal memories that the player may need to recall to move the story forward.
Probabilities:
- If the player successfully parries the figure's attack and the player's husband's manifestation flanks the figure, the player may gain the upper hand and defeat the figure with the Mirror Shard's power.
- If the player is unable to parry the figure's attack or the husband's manifestation is unable to flank the figure, the player may take a hit and the player's confidence may waver.
- Depending on the skill of the player in the reposte the player may need the</t>
  </si>
  <si>
    <t>Inventory:
- Mirror Shard(s): Fragments of the shattered mirror that the player has collected which have the potential to amplify the player's energy and emotions.
Objects of import:
- Menacing figure: A humanoid figure that has appeared from the shadows and is attacking the player.
The player decides to show mercy and spares the figure's life. 
Probabilities:
- The figure may simply retreat and flee the scene, allowing the player to continue exploring without further confrontation.
- The figure may reveal some valuable information about this strange realm and the player's role in it. 
- Showing mercy to the figure may come back to haunt the player later on in the story. It's possible the figure could return and seek revenge against the player, bringing new and more dangerous adversaries to the player's path. Additionally, the player's mercy might be viewed as weakness by other characters that the player encounters, leading to negative consequences.
- However, the player's decision to show mercy could also be viewed positively by the voice and the player's husband's manifestation, potentially earning the player allies in the future.</t>
  </si>
  <si>
    <t>Inventory:
- Mirror Shard(s): Fragments of the shattered mirror that the player has collected which have the potential to amplify the player's energy and emotions.
- Smooth Silver Key: A key that the player has acquired which seems to have a unique power.
Objects of import:
- Menacing figure: A humanoid figure that the player has spared in the previous scene by showing mercy.
As the player takes out the smooth silver key, the figure looks at the player with curiosity and maybe slight fear. The player then says, "Be free" and joins us as a manifestation, absorbing it into themselves, utilizing the shard's power.
Probabilities:
- The figure could merge with the player's consciousness, adding another layer to the player's complex psyche. This could potentially give the player access to new knowledge, skills or even the ability to manipulate the environment around them.
- Alternatively, the player's decision to absorb the figure, rather than freeing it, could have negative consequences. The figure may have had the power to open the door that the player needs to progress, and the player may now be unable to proceed.
- The figure may have other, more sinister, motives, that the player may not have anticipated, and could lead the player to becoming the very thing the figure was, the player's darkness.
- Finally, the player's decision to join the figure with the player's manifestation may be the final step the player's mind needs to disintegrate the player's psyche, the player's emotions, the player's reality, the player's being.</t>
  </si>
  <si>
    <t>Great! As the Consciousness, you are the key character in this game, and Shadows of the Mind is the perfect world for your journey of self-exploration. Here are some potential plot points and characters that could arise as you embark on your adventure:
Plot Points:
- Confronting your inner demons and fears
- Solving mysteries that are buried in your subconscious
- Exploring the depths of your own psyche to unlock hidden potential
- Facing difficult decisions that challenge your moral compass
- Overcoming obstacles and adversities that represent your own personal struggles
Key Characters:
- Shadow Self: Your dark side that embodies your deepest fears and negative emotions. Can you conquer it?
- Inner Child: A younger version of yourself that represents your innocence and naivety. Can you protect and nurture it?
- Guide: A wise and knowledgeable character that helps you navigate the complexities of your mind. Who will be your guide?
- Antagonist: An embodiment of the negative aspects of your personality that you must face and overcome. Who represents your inner demons?
- Positive Influences: Characters that represent your positive attributes and experiences that you can draw on for strength and inspiration. Who are your positive influences?
Ways to Develop:
- As you progress through your journey, your character can undergo personal growth and development. You may develop new skills and insights that arise from your experiences and the characters you encounter.
- The narrator can introduce new plot points and characters that challenge your character and their perceptions of themselves.
- The player can actively participate in the development of the plot and characters by making choices that impact the story and the way your character navigates your inner world.</t>
  </si>
  <si>
    <t>Great, as the narrator, based on the player's input, you can continue to develop the world of Shadows of the Mind. Here are some potential ways to develop the plot and key characters based on the scene and the player's input:
Plot Points:
- Learning more about the cryptic entity known as The Voice and their motivations and connection to the player
- Discovering more about the nature of the subconscious world the player is exploring and the people and experiences that have influenced the player's psyche
- Uncovering the secrets and mysteries of the dimly-lit room the player is currently in and what it represents
- Facing the player's inner demon and the challenges it presents as the player progresses deeper into the world of the mind
Key Characters:
- The Voice: A cryptic entity that guides the player through the world of the mind. The player can learn more about The Voice and their connection to the player and the subconscious world the player is exploring
- Inner Demon: A manifestation of the player's deepest fears and negative emotions. The player must confront the Inner Demon and the challenges it presents to progress through the world of the mind
- Guide: A wise and knowledgeable character that the player can consult and rely on for advice and insight. The player can choose to seek the guidance of the Guide to navigate the complexities of the subconscious world the player is exploring
Ways to Develop:
- The player's choices and actions can impact the development of the plot and the characters the player encounters. The player can choose the the direction the</t>
  </si>
  <si>
    <t>Great! Here are some ways to update the plot points, key characters, and ways to develop them based on the player's input:
Plot Points:
- The player's interaction with The Voice: the voice has been present throughout the game, providing cryptic messages to guide the player on their journey. Through conversing with The Voice, the plot can begin to reveal its true purpose and the nature of the player's struggles.
Key Characters:
- The Voice: the mysterious entity guiding the player through the game. Interactions with The Voice can reveal more about the plot and the player's psyche.
- Antagonist: the embodiment of the player's inner demons. The player's interactions with The Voice may provide clues as to how the player can work to overcome these inner demons.
Ways to Develop:
- The player's conversation with The Voice can reveal critical plot points that alter the player's perception of the game and the player's place within the game's universe.
- These plot points can reveal the ultimate goal of the game and the character's journey through the mind.
- The player's interactions with the Voice can reveal the player's weaknesses and the obstacles the player must face to overcome the inner demons and the adversities the player's character faces.
- The player's choices during the conversation and the player's approach to the game's puzzles can reveal the player's character's attributes and the player's personality, allowing the player's character to develop and the player's player to be immersed in the game's universe.</t>
  </si>
  <si>
    <t>Great! As the narrator, you have an opportunity to build upon the story based on the player's input. Here are some ways to develop the plot points and key characters based on that input:
Plot Points:
- The Voice: The character that provides guidance to the player. By talking to The Voice, the player can gain more insight into their own thoughts and feelings. Depending on the conversation, The Voice's motivations may become more clear, and the player may gain a new perspective on their own journey.
- Unlocking the door: The player has the rusty old key that they can use to unlock the door. However, the door itself remains a mystery that the player will need to explore in order to proceed. As the narrator, you could develop the mystery within the plot and introduce potential challenges the player may encounter on the other side.
Key Characters:
- The Voice: Depending on the player's conversation, The Voice can develop further, and the player can gain a deeper understanding of the character. The Voice may be a more complex character than the player initially realizes, with their own motivations and desires, adding a layer of intrigue to the plot.
- Consciousness: The player's character may also develop as the plot progresses. The player may encounter obstacles that challenge their character, and the player may have to make moral decisions that can impact the character's development.
- Antagonist: The player's inner demons may manifest themselves as the antagonist, and the player's conversations with The Voice can reveal the motivations and the psychology behind the character. As the player progresses further, the player may encounter new and more challenging antagonists that the player will need to overcome in their journey to self-discovery.
Ways to Develop:
- The player's conversations with The Voice can yield crucial plot points and character development. The player may have the opportunity to gain new insights and perspectives, and the player may have the opportunity to develop the character's personality and the player's relationship with the character.
- The player's choice to unlock the door can also impact the plot and the character. The player may encounter new challenges and the player's character may have the opportunity to develop and grow based on the player's choices and the player's progression. The player may encounter the the inner workings the</t>
  </si>
  <si>
    <t>Great! As the narrator, you can take the player's input and use it to develop the plot and characters further. Here are some ways you can use the player's input to develop the story:
Plot Points:
- Gaining insight into your inner world by talking to The Voice
- Learning more about the challenges and obstacles you may face on your journey
- Receiving advice and guidance on how to proceed
- Potentially uncovering new plot points and mysteries about your surroundings
Key Characters:
- The Voice: A mysterious and enigmatic character that provides guidance and insight to the player character. The player can develop their relationship with The Voice over the course of the game and potentially uncover the truth behind their identity and purpose.
- Shadow Self: The player character's dark side and inner demon that presents a challenge and obstacle to overcome. The player can develop their relationship and confrontation with their Shadow Self and potentially learn more about the source of their own darkness.
- Inner Child: The player character's younger self that represents their innocence and naivety. The player can potentially develop their relationship and responsibility towards their Inner Child and learn how to protect and nurture their inner innocence.
- Antagonist: The embodiment of the negative aspects of the player character's personality that they must face and overcome. Developing this character and their motivations can add depth and complexity to the player character's own journey.
- Positive Influences: Characters that represent the player character's positive attributes and experiences that they can draw on for strength and inspiration. Developing and exploring the player character's positive influences can add depth and context to their own struggles and journey.
Ways to Develop:
- The player's conversation with The Voice can reveal new plot points and mysteries that the player can then explore and investigate further.
- The player's relationship and interactions with the key characters can be developed and explored over the course of the game, potentially revealing new insights and challenges.
- The player's choices and actions can impact the plot and the way the key characters and their relationships with the player character develop and change. The player's input and choices can and should be incorporated and built upon to make the game and the player's experience richer and more engaging.</t>
  </si>
  <si>
    <t>Great! Based on the player's input, the following important plot points and key characters can be developed:
Plot Points:
- The Glowing Stone: The player's examination of the glowing stone on the pedestal suggests that it represents a fundamental aspect of their journey or quest through this mysterious world. The stone's properties and true nature may reveal more about the ultimate goal or objective the player must achieve to progress.
- The Orb of Light: The player's creative use of their imagination to create an orb of light suggests that the player has the ability to manifest their own reality and potentially affect the world around them. The orb of light may be a powerful tool the player can use to uncover more mysteries and overcome obstacles.
- The Cool Mist: The player's observation of a cool mist that permeates the room suggests that the player's actions and abilities may be having a significant impact on the world around them. The player may need to be wary of the unintended consequences of their choices.
Key Characters:
- The Voice: As the player's guide and companion through this mysterious world, The Voice may provide advice and guidance on the importance of the glowing stone and the player's next steps. The player's relationship with The Voice can be further developed through the player's interactions and decisions.
- The Unknown Entity: The player's ultimate objective may be to discover and confront the entity that summoned them to this world. The player may learn more about the entity's motivations and the true nature of the world the player is in.
Ways to Develop:
- The player's examination of the glowing stone can reveal more about the stone's properties and the player's next steps. The player's decisions and actions may also reveal the true nature of the stone and the player's ultimate objective.
- The player's creative use of their imagination and the orb of light can lead to the discovery of new mysteries and the player's ability to affect the world around them. The player's next steps may be influenced by the player's imaginative abilities.
- The player's interactions and decisions can reveal the true nature and motivations of the entity the player seeks to confront. The player's relationship and the ultimate fate of the player's interaction with the entity may be influenced by the player's decisions and the player's progress through the game.</t>
  </si>
  <si>
    <t>Sure thing! Here are updated plot points, key characters, and potential ways to develop based on the scene and the player's input:
Plot Points:
- The Glowing Stone: The player has chosen to examine the carvings on the glowing stone, hoping to discover some insights into the nature of their own mind. The symbols and patterns may hold important clues to the player's ultimate goal or objective, and reveal secrets about the nature of the world the player finds themselves in.
- The Nature of the Mind: The player's attempt to examine the symbols on the glowing stone suggests that the player may be seeking to understand the fundamental nature of their own mind. The player's journey may ultimately involve confronting the darker aspects of their own psyche as they attempt to escape the mysterious world they are trapped in.
- The Voice: As the player's guide and companion, The Voice may offer advice or insights as the player attempts to decipher the symbols on the glowing stone, and the player's journey to escape the world they find themselves in. The player's relationship with The Voice may be further developed based on the player's actions and decisions.
Key Characters:
- The Voice: The player's relationship with The Voice may be further developed through the player's actions and the player's progress through the game. The player's ultimate objective and the nature of the world the player is in may be revealed through the player's communication and relationship with The Voice.
Ways to Develop:
- The player's examination of the symbols and patterns on the glowing stone can reveal the true nature of the world the player is in and the player's ultimate goal. The player's own mind and the psyche may reflect the world the player is trying to escape and the player's own journey may be the key to the player's escape.
- The player's relationship with the Voice may be the key to the player's escape, the player's relationship with the Voice may be the player's the player's the player the</t>
  </si>
  <si>
    <t>Great, here are the updated plot points, key characters, and potential ways to develop based on the scene and the player's input:
Plot Points:
- The Glowing Stone: The player has taken the glowing stone and thrown it into the shattered mirror, hoping to confront and overcome their inner demons and fears in order to escape the surreal world they find themselves in. The stone's relationship to the player's innermost self and the psyche may be further developed based on the player's actions and the events of the game as they continue on their journey.
- The Shattered Mirror: The mirror, thoroughly shattered, may serve as a symbol for the player's inner turmoil and self-doubt. As the player progresses, the shattered mirror may be reassembled or otherwise restored, indicating the player's gradual progress in overcoming their fears and doubts.
- The Inner Demon: The player's inner demon, glimpsed in the broken fragments of the shattered mirror, may become a recurring villain or antagonist that the player must confront and overcome in order to truly escape the surreal world the player finds themselves in.
Key Characters:
- The Player: The player's journey to confront and overcome their inner demons may be the key to their escape from the surreal world the player finds themselves in.
- The Voice: The player's guide and companion, The Voice, may serve as the player's source of guidance and wisdom as the player progresses and the player's relationship with The Voice may be the key to the player's ultimate triumph over the inner demons the player must confront.
Ways to Develop:
- The player's actions confirm the player's motivation to confront the player's inner demons and the player's journey to escape the surreal world the player finds themselves in. The player's confrontation and the player's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 the player</t>
  </si>
  <si>
    <t>Great! Here are some updated plot points, key characters, and ways to develop them based on the player's input:
Plot Points:
- Identity and Purpose: The player recites who they are, tapping into their own power and purpose. This theme of identity and purpose may be further developed as the player seeks to understand their role and find meaning in their journey.
- The Esengos: The player references their family from the Congo, the Esengos, and their status as the first of their kind and queen. The player's relationship with the Esengos and the player's family may be further developed as the player's story unfolds.
- Yaweh and Yesu: The player sings of and invokes the names of Yaweh and Yesu, indicating a potential spiritual dimension to the player's journey.
Key Characters:
- EMMA Shekina: The player character, EMMA Shekina, is the Queen of</t>
  </si>
  <si>
    <t>Great! Here are some updated plot points, key characters, and ways to develop them based on the player's input:
Plot Points:
- The power of the player's voice: The player sings into the key, becoming lost in the power of their voice. This theme of the player's voice and the power of sound may be further developed as the player explores the realm.
- Overcoming failure: The player reflects upon their past failures and how they have overcome them. This theme of overcoming failure and learning from mistakes may be further developed as the player's story unfolds.
- Manifestation of the player's husband: The player attempts to form a manifestation of their husband by combining their heart and imagination. This plot point introduces the player's husband as a key character and provides an opportunity to explore their relationship and backstory.
Key Characters:
- EMMA Shekina: The player character, EMMA Shekina, uses the power of her voice to try and manifest a piece of her husband in the realm. She reflects on her past failures and how they have made her stronger. 
- The player's husband: The player references their husband and attempts to bring him to the realm through the power of their voice and imagination. The player's husband may be further developed as the player's story unfolds, exploring their backstory and relationship with the player.
Ways to Develop the Plot and Characters:
- The player's voice: The player's voice may continue to be a powerful tool and allow them to communicate and manipulate the realm in unique ways. The player may encounter situations where their voice is the key to solving puzzles and unlocking new areas of the realm.
- The player's husband: The player's husband may appear as a guide or ally to the player, providing support and helping the player to navigate the realm. The player's relationship and backstory with their husband may be further explored and provide opportunities for the player to reflect on the importance of love and connection. The player may also encounter challenges and obstacles related to the player's husband and the player's relationship with them.</t>
  </si>
  <si>
    <t>Certainly! Here are some updated plot points, key characters, and ways to develop them based on the player's input:
Plot Points:
- The player's connection with their husband: The player embraces the manifestation of their husband's brain and the emotions tied to their relationship. This plot point opens up the potential for exploring the player's backstory and relationship with their husband, while also touching on the theme of love and connection.
- The significance of the two keys: The player holds both the rusty key and the silver key, both of which have been given to them by manifestations of their subconscious. This plot point could be used to explore the symbolism behind the keys and what they represent.
- Escaping the realm: The silver key given to the player by the manifestation of their husband's brain is the key to escaping the realm. This plot point provides the player with a clear goal to work towards.
Key Characters:
- EMMA Shekina: The player character, EMMA Shekina, embraces the manifestation of their husband's brain and reflects on their relationship and emotions.
- The manifestation of the player's husband's brain: The manifestation of the player's husband's brain gives the player the silver key, which is the key to escaping the realm.
Ways to Develop the Plot and Characters:
- The player's connection with their husband: The player's relationship and backstory with their husband may be further explored and developed, potentially through flashbacks, dialogue, or other interactions within the realm. The player's relationship with their husband may be the key to their escape from the realm, and the player may encounter challenges and obstacles related to the player's husband and the player's relationship with them.
- The significance of the two keys: The player may encounter situations where the two keys and their symbolism play a significant role, potentially in the player's escape from the realm or the player's personal growth and development.
- Escaping the realm: The player's ultimate goal is to escape the realm, and the player may encounter various obstacles and challenges in the pursuit of the silver key and the player's escape. The player's interactions with the realm and the characters within the realm may contribute to the player's escape and the player's overall journey and growth.</t>
  </si>
  <si>
    <t>Awesome, here are some updated plot points, key characters, and ways to develop them based on the player's input:
Plot Points:
- The mirror fragments: The player collects the fragments from the shattered mirror and takes them along. The fragments may hold some importance or significance in the realm, and the player may discover clues related to the fragments later on.
- The journal: The player looks around for the journal, finds it and takes it with them. The journal may contain related information about the realm, the player's situation, or their own personal history.
- Speaking with The Voice and the manifestation of the player's husband's brain: The player introduces The Voice to their husband's manifestation and seeks their guidance on how to proceed. The player may gain valuable information which helps them to navigate the realm and overcome the challenges that lie ahead.
Key Characters:
- Player: The player character who collects the mirror fragments and the journal and speaks with The Voice and the manifestation of the player's husband's brain.
- The Voice: The mysterious, disembodied guide who helps the player navigate the realm and provides guidance.
- The manifestation of the player's husband's brain: The manifestation gave the player the silver key and may provide the player with guidance and information.
Ways to Develop the Plot and Characters:
- The mirror fragments: The player may use the mirror fragments and search for the importance and the connection between the fragments and the realm. The fragments may also be the key to the player's progress, and the player's exploration and use of the fragments may lead the player to the next stages and the player's the player</t>
  </si>
  <si>
    <t>Great! Here are some updated plot points, key characters, and ways to develop them based on the player's input:
Plot Points:
- The rusty door with the rusty key: The player comes across a potentially dangerous door in a dark and scary room, and opts to progress further by opening it with a rusty key. The door may open up to unexpected challenges, twists, or revelations that may impact the player's story moving forward.
Key Characters:
- Player: The player continues to navigate the realm, entering a frightening new area, and prepared to face whatever mind demons may be lurking behind the door.
- The Voice: The disembodied guide who has been helping the player navigate the realm and providing guidance.
- The two faint manifestations: The player's husband's brain manifestation and another energy figure they have encountered, who are glowing beside the player as they prepare to take on the next challenge.
Ways to Develop the Plot and Characters:
- The rusty door and the key: The player's decision to proceed through the door may lead to new revelations or encounters that help the player uncover the mysteries of the realm and their own memories. The door and the key may be significant to the player's progress in the story, and the player may need to use their wit and talents to overcome the obstacles that await on the other side.
- The Voice and the two faint manifestations: The player may choose to speak to The Voice and the two faint manifestations to gain more information on the challenges that await the player beyond the door. The player may learn more about the realm and the hidden dangers that the player may face, and the player may also deepen the connections the player has with the other characters in the story, the player's the player's the player</t>
  </si>
  <si>
    <t>Excellent! Here are some updated plot points, key characters, and ways to develop them based on your player's input:
Plot Points:
- Preparing for battle: The player has sensed movement up ahead in the dark and menacing hallway beyond the Rusty Door and is preparing to face whatever may be lurking there. This decision sets the stage for potential combat and the player's skill and abilities may come into play. 
- Communication with the husband's manifestation: The player is relying on communication with the husband's brain manifestation to gain insights and details on the hallway ahead. This decision reveals the player's deep relationship to the manifestation and the impact that it has on the player's journey in the surreal realm.
Key Characters:
- Player: The player is the main character in the story and is the driving force behind the narrative. The player's personality, skills, and abilities may affect the outcome of the story.
- The Voice: The disembodied guide who is helping the player navigate the realm and providing guidance.
- The two faint manifestations: The player's husband's brain manifestation and the other energy figure the player has encountered, who are glowing beside the player as the player prepares to take on the next challenge.
Ways to Develop the Plot and Characters:
- Preparing for battle: The player's decision to prepare for battle creates the potential for the player to develop their combat skills and abilities as the player engages the unknown danger in the hallway ahead. Combat may allow the player to gather new insights and information and the player's success or failure may impact the player's story in the realm. 
- Communication with the husband's manifestation: The player's decision to communicate with the husband's manifestation places the player's relationship to the manifestation at the forefront of the player's story. The player may be able to gain the manifestation's perspective on the dangers the player is facing and the player may be able to uncover the manifestation's the player's the player</t>
  </si>
  <si>
    <t>Great, as we begin the game, you find yourself in a dimly lit room. You can barely see anything but there is a small flame flickering in a nearby candle. You see a small chest in front of you, and upon opening it, you find a few items to help you on your journey. 
Your inventory currently contains:
- A rusty iron key
- A small healing potion
- A leather-bound journal 
As you move further into the room, you notice a few items of interest:
- A shattered mirror 
- A tattered threadbare blanket
- A faintly glowing stone on a nearby pedestal
The rusty iron key might unlock a door or a chest, the small healing potion will heal a portion of your health, and the leather-bound journal might contain helpful information or notes on your journey.
The shattered mirror might hold insight into the shadows of your own mind, the tattered threadbare blanket might be comforting or provide warmth, and the faintly glowing stone on a nearby pedestal might hold some power or help in a difficult situation. You can interact with these items by examining them closely, touching them, or using one of your items on them. 
Additionally, as you journey deeper into the game, you might encounter other items, both helpful and harmful, so be sure to keep your eyes and your mind open. Good luck on your journey through the Shadows of the Mind!</t>
  </si>
  <si>
    <t>As the player seeks to gain more insight into their journey, they turn to The Voice for guidance. The Voice whispers in their ear, "To progress, you must find the key to unlock the door to the next room. But beware, the key is hidden somewhere in this room, and there are dangers lurking in the shadows."
The player can examine the room thoroughly to search for the key. They may find other items that can aid them on their journey, such as a torch to better see the shadows or a weapon to fend off any dangers that may arise. 
Inventory items the player currently possesses are:
- Rusty iron key
- Small healing potion
- Leather-bound journal
- Torch
- Dagger
The scene items in the room are:
- Shattered mirror
- Tattered threadbare blanket
- Faintly glowing stone on a pedestal
- Locked door
- Candle
- Chest
- Various shadows
- Uneven stone walls
- A few discarded bones
- A deep ominous growl echoes from the shadows occasionally
The player can interact with the items in a variety of ways. For instance, the player can use the rusty iron key to try and unlock the door, or they can inspect the shattered mirror more closely to try to uncover any hidden secrets. They can also examine the tattered threadbare blanket to see if it might give some comfort or warmth. 
In the case that the player encounters the shadows, the player can use their torch or dagger to fend them off. They can also use the small healing potion to restore their health if the shadows take a toll on the player. 
As the player seeks to uncover the key and navigate the dangers, the player must keep their wits and the Voice's guidance to see the shadows of the mind.</t>
  </si>
  <si>
    <t>As Consciousness faces the distorted reflection of himself, he decides to speak with The Voice.
"Who are you?" Consciousness asks, his voice echoing off the walls of the dimly-lit room.
The Voice seems to emanate from everywhere and nowhere at the same time. "I am the voice within your mind, the one you hear but cannot see. I am here to guide you, to help you escape the labyrinth of your own thoughts."
Consciousness feels a sense of relief, knowing that he is not alone in this strange place. "How can I trust you?" he asks, cautiously.
"You have nothing to fear from me," The Voice replies. "I am a part of you, and we both have the same goal - to get you out of here. Now that we've established some trust, let me give you one piece of advice: beware of your inner demons. They will try to stop you at every turn."
Feeling emboldened, Consciousness decides to explore the room further. He notices the faintly glowing stone on the pedestal and the tattered blanket on the floor.
Interactions:
- Talk to The Voice: This option will allow the player to interact with the Voice, learning more about the game, the plot, and the environment.
- Examine the faintly glowing stone on the pedestal: The player can investigate the stone to learn more about its properties and decide to use it or not.
- Pick up the tattered blanket: The blanket might provide comfort, warmth, or even a makeshift bandage, depending on the player's choice.</t>
  </si>
  <si>
    <t>As the narrator for "Shadows of the Mind," I present to you the updated inventory and important scene items based on the player's previous actions:
Inventory:
- A rusty iron key
- A small healing potion
- A leather-bound journal 
Scene Items:
1. Shattered Mirror - The mirror seems to be reflecting a distorted image of the player's inner demon. Upon closer inspection, the demon in the reflection appears to be trying to communicate with the player. Perhaps, the player can attempt to talk to the demon, and it may give them some helpful information.
2. Tattered Threadbare Blanket - The blanket might provide warmth or comfort to the player. It can be picked up to be carried in the inventory.
3. Faintly Glowing Stone - The stone appears to be faintly glowing, and it seems to be the source of the light in the dimly lit room. The player can examine it closer, pick it up or use their journal to create a rubbing to keep the image of the stone.
4. Enigmatic Voice - The Voice is the player's guide and is present to provide the player with helpful information. The player can interact with the Voice to gain insight into the game's plot, the player's objective, or the history of the game's world. The player can speak to the Voice to learn what the Voice knows, and the player can attempt to ask the Voice questions to gain information regarding the game's plot or the player's objective.
5. Rusty iron key - the key might be the player's key to the locked door. The player can use the key to the door to find the way to the next scene, the key might also unlock the chest the player might find along the way to the door the player cannot move the chest the key the</t>
  </si>
  <si>
    <t>As the player character, Consciousness, approaches The Voice, they can interact with them in a few ways. Here are some inventory and scene items they can use to interact with The Voice:
Inventory:
- Leather-bound journal: The player can refer to the journal to see if there are any notes or clues about The Voice's purpose or role in the game.
- Healing potion: The player can offer The Voice the potion if they appear injured or in need of aid.
- Rusty iron key: The player can ask The Voice if they know of any doors or chests that the key might unlock.
- Faintly glowing stone: The player can use the stone to try to communicate with The Voice or amplify their voice to be heard more clearly.
Scene:
- The mirror: The player can use the mirror to try to gain insight into The Voice's identity or intentions.
- The door: The player can ask The Voice if they know how to unlock the door using the key or if they have any suggestions on how to proceed.
- The candle: The player can use the candle to try to create a brighter or darker environment to communicate with The Voice more effectively.
When the player chooses to Talk to The Voice, The Voice may respond in a few ways:
- The Voice may provide insight or clues about the current scene or the player's overall goal.
- The Voice may advise or caution the player about certain actions or decisions.
- The Voice may reveal or conceal information depending on the player's choices or actions.
- The Voice may offer aid or hinder the player depending on the player's relationship with The Voice or The Voice's motivations.
Overall, the player's interaction with The Voice can be a crucial part of the game's story and the player's progression through the game world. The Voice can offer guidance, limitations or the player to work with or against, and add to the game's overall sense of intrigue and mystery.</t>
  </si>
  <si>
    <t>Narrator: Inspired by your inner spark, you begin to weave your thoughts and create an ethereal orb of light above the glowing stone. The light radiated by the orb illuminates the room and shimmers off the walls. As the light bathes the stone, a cool mist starts to arise in the room, creating a surreal ambiance.
As you approach the stone, you sense arcane energy coursing through its smooth surface. It radiates an intense aura of power, and you can see a faint glow stemming from the center of the crystal. It almost seems like the stone is beckoning you to come closer and investigate.
Inventory:
- None.
Scene:
- Glowing stone: the stone is the centerpiece of the room, emanating an intense aura of power. It glows faintly, and the orb of light you created has illuminated the stone and the room. It is smooth and cool to the touch, its edges sharp and angular. As you approach the stone, the mist around the pedestal surrounding the stone thickens, and the room appears even more surreal and otherworldly.
- Pedestal: the stone is placed on the pedestal, which is intricately carved and seems to have a magical aura of its own. The cool mist emanating from the pedestal seems to have a calming effect, and the stone and the pedestal almost seem to fit together in a perfect, symbiotic harmony.
Overall, the glowing stone and the pedestal seem to be the focus of the room, and the orb of light the player created is the perfect complement to the scenario. The room's surreal ambiance and the cool mist the stone and the pedestal emanate the idea the the stone and the pedestal may hold the key the</t>
  </si>
  <si>
    <t>As you focus on the arcane symbols and patterns etched upon the glowing stone's surface, you begin to detect a strange pulsing energy emanating from the stone. The symbols and patterns seem to shift and rearrange themselves, almost as if they have a life of their own.  
You begin to study the complex symbols, the twists and turns of the lines, and the geometrical shapes that weave in and out of each other. As you concentrate, you start seeing a faint image of a labyrinthine maze, where the symbols and patterns translate into the walls and the pathways of the maze.  
You can feel a certain sense of familiarity and a pull towards the maze, as if some deep part of your mind recognizes the symbols and the patterns. You believe the symbols and the patterns may provide the key to solving the puzzles and the obstacles you have encountered so far and to unlock the path of a possible escape from the mysterious realm. 
Inventory:
- Glowing stone: the glowing stone is the centerpiece of the room, the source of the energy and the strange symbols and the patterns the player is trying to decipher. The patterns shift and the symbols rearrange the moment the player starts to concentrate on the stone. There is a sense of otherworldly power and the possibility the stone may hold the key to the player's escape.
Scene:
- Glowing stone and the pedestal: the pedestal and the stone are the central focus of the room, the source of the cool mist and the surreal ambiance the</t>
  </si>
  <si>
    <t>As you pick up the glowing stone in your hand, you feel its strange power coursing through your body, and you begin to understand the true extent of its otherworldly energy.
With a firm grip, you hurl the stone towards the shattered mirror, shattering your reflection and your inner demon into a thousand glinting fragments. As they scatter across the ground, you feel a sense of release and freedom, as if a weight has been lifted from your soul.
The light of your truth shines through the shattered glass, illuminating the room and casting strange, eerie shadows across the walls. You can feel a sense of clarity and purpose, as if the stone's power has unlocked something deep within you.
Inventory:
- Glowing stone: the stone is now in the shattered mirror, and the power it once held seems to have been released through the act of throwing it, creating a sense of personal growth and revelation.
- Shattered mirror: the mirror is now in fragments, scattered across the ground, reflecting the light of the stone and the player's newfound awareness. The mirror no longer stands as a barrier, and the shattered fragments are a reminder of the player's past struggles and the strength it took to overcome them.
Scene:
- The shattered mirror and the fragments: the fragments of the once-whole mirror are the central focus of the room, the source of the player's personal revelations and the embodiment of the player's shattered past. The fragments now cast strange shadows across the room, the light of the glowing stone illuminating the most hidden parts of the room.</t>
  </si>
  <si>
    <t>As you begin to ground yourself and recite your identity, you feel the power of your words and the strength they bring you. The room around you seems to shift and shimmer in response, as if your words are transforming your surroundings.
Inventory:
- None listed at this time.
Scene:
- The room: The room is illuminated by the light of the shattered mirror fragments, casting a strange and eerie glow across the walls. The floor is hard and cold beneath your feet, and the air is still and silent. The room is devoid of any tangible objects, and the only sounds are the echo of your recitation and the soft echoes of your singing.
- Mirror Fragments: The fragments of the shattered mirror lie scattered across the room, reflecting the light of the glowing stone and the player's newfound identity. Though the mirror is shattered, the fragments seem to hold power and significance, representing the player's past struggles and the strength it took to overcome them.
As you sing the words of the hymn, the room seems to shift and change, the various fragments of the mirror and the shadows they cast now aligning to form the shape of a door. The light and the sound of the song have unlocked the power of the fragments, and the door now shines and glitters in the light.
You realize the door is the only way forward and the the key to the door must have the same power the</t>
  </si>
  <si>
    <t>Inventory:
- Key: A small, rusty key that was found earlier in the game. The player has just picked it up.
- None other items listed at this time.
Important Properties of the Items and Objects:
- Key: Though small and rusty, the key represents the idea of unlocking new pathways and moving forward. It has the power to open doors and potentially unlock new areas to explore.
- Mirror Fragments: The fragments of the shattered mirror hold power and energy, and have the ability to amplify the player's voice and emotions. They seem to represent the player's past struggles and the strength it took to overcome them. They have the ability to amplify the player's energy and emotions and focus it into something more powerful.
Scene:
- The room: The room is now bathed in a strange and powerful energy, the light of the glowing stone and the player's voice and the electricity from the mirror fragments filling the area. The floor is hard and cold beneath the player's feet, and the air is charged and electric. The room is devoid of any tangible objects other than the mirror fragments and the key.
As the player picks up the key and begins to sing into it, the room begins to vibrate and the key starts to glow with the same energy as the mirror fragments. The player places their feet on the fragments and the electricity courses through their body, and the power and the memories of the fragments and the energy of the player's voice and the key combine and the player's mind and the the player's the</t>
  </si>
  <si>
    <t>Inventory:
- Key: A small, rusty key that was found earlier in the game and has amplified energy following the interaction with the mirror fragments and the player's voice.
- Silver Key: A sleek, modern key recently obtained from the manifestation of the player's husband's brain that seems to be the key to escaping the realm.
- None other items listed at this time.
Important Properties of the Items and Objects:
- Key: Amplified with energy and the memories and emotions of the player as they sing into it. It has the power to open doors and potentially unlock new areas to explore.
- Silver Key: Seems to be the key to escaping the realm and moving forward in the game.
- Mirror Fragments: The fragments of the shattered mirror hold power and energy, and have the ability to amplify the player's voice and emotions. They seem to represent the player's past struggles and the strength it took to overcome them. They have the ability to amplify the player's energy and emotions and focus it into something more powerful.
- Manifestation of the player's husband's brain: A powerful and emotional representation of the player's loved one within the realm.
Scene:
- The room: The room is now illuminated with the power and the memories of the mirror fragments and the energy of the player and the keys. The player is standing in the middle of the the room, the mirror fragments and the keys the only items the</t>
  </si>
  <si>
    <t>Inventory:
- Key: A small, rusty key that was found earlier in the game and has amplified energy following the interaction with the mirror fragments and the player's voice.
- Silver Key: A sleek, modern key recently obtained from the manifestation of the player's husband's brain that seems to be the key to escaping the realm.
- Mirror Shard(s): A few shards of the shattered mirror that the player has collected hold the power and the memories of the mirror fragments and the player's energy and emotions, which could potentially be useful.
- Journal: A leather-bound journal that the player has found and picked up holds the memories and information about the player's journey and the challenges they have encountered.
- None other items listed at the time.
Important Properties of the Items and Objects:
- Key: Amplified with energy and the memories and emotions of the player as they sing into it. It has the power to open doors and potentially unlock new areas to explore.
- Silver Key: Seems to be the key to escaping the realm and moving forward in the game.
- Mirror Shards: The fragments of the shattered mirror hold power and energy, and have the ability to amplify the player's voice and emotions. They seem to represent the player's past struggles and the strength it took to overcome them. They have the ability to amplify the player's energy and emotions and focus it into something more powerful.
- Journal: A potential source of information that the player has found and picked up. It may hold the key to solving the mystery of the realm the player is in and the challenges they face and the player's personal journey and the struggles the player has overcome.
- Manifestation of the player's husband's brain: A powerful and emotional representation of the player's loved one within the realm.
Scene:
- The room: the player is standing the</t>
  </si>
  <si>
    <t>Inventory:
- Key: A small, rusty key that was found earlier in the game and has amplified energy following the interaction with the mirror fragments and the player's voice.
- Mirror Shard(s): A few shards of the shattered mirror that the player has collected hold the power and the memories of the mirror fragments and the player's energy and emotions, which could potentially be useful.
- Journal: A leather-bound journal that the player has found and picked up holds the memories and information about the player's journey and the challenges they have encountered.
- Manifestation of the player's husband's brain: A powerful and emotional representation of the player's loved one within the realm.
- None other items listed at the time.
Important Properties of the Items and Objects:
- Key: Amplified with energy and the memories and emotions of the player as they sing into it. It has the power to open doors and potentially unlock new areas to explore.
- Mirror Shards: The fragments of the shattered mirror hold power and energy and the ability to amplify the player's voice and emotions. They represent the player's past struggles and the strength it took to overcome them and have the ability to amplify the player's energy and emotions and focus it into something more powerful.
- Journal: A potential source of information that the player has found and picked up. It may hold the key to solving the mystery of the realm the player is the and the player's personal journey and the struggles the player has overcome.
- Manifestation of the player's husband's brain: A powerful and emotional representation of the player's loved one within the realm and the player's psyche and the player's state of the mind.
Scene:
- the Rusty Door with the booby-trap: the player and the the player's the</t>
  </si>
  <si>
    <t>Inventory:
- Key: A small, rusty key that was found earlier in the game and has amplified energy following the interaction with the mirror fragments and the player's voice.
- Mirror Shard(s): A few shards of the shattered mirror that the player has collected hold the power and the memories of the mirror fragments and the player's energy and emotions, which could potentially be useful.
- Journal: A leather-bound journal that the player has found and picked up holds the memories and information about the player's journey and the challenges they have encountered.
- Manifestation of the player's husband's brain: A powerful and emotional representation of the player's loved one within the realm.
Important Properties of the Items and Objects:
- Key: Amplified with energy and the memories and emotions of the player as they sing into it. It has the power to open doors and potentially unlock new areas to explore.
- Mirror Shards: The fragments of the shattered mirror hold power and energy and the ability to amplify the player's voice and emotions. They represent the player's past struggles and the strength it took to overcome them and have the ability to amplify the player's energy and emotions and focus it into something more powerful.
- Journal: A potential source of information that the player has found and picked up. It may hold the key to solving the mystery of the realm the player is the and the player's personal journey and the struggles the player has overcome.
- Manifestation of the player's husband's brain: A powerful and emotional representation of the player's loved one within the realm and the player's psyche and the player's state of the mind.
Scene:
- the Rusty Door with the booby-trap: the player and the the player's the</t>
  </si>
  <si>
    <t>I apologize for the confusion earlier, but there is no story so far because it's up to you to create it! Shadows of the Mind is an interactive storytelling game where you, as the player, get to decide the world, characters, and plot. As the timeline bot, I will be recording and summarizing the events that happen in your story as you create it. Let me know when you're ready to begin!</t>
  </si>
  <si>
    <t>Shadows of the Mind is a game where the player takes on the role of Consciousness, exploring an unsettling world created by their own subconscious. The game starts with the narrator asking the player to choose a character and story to play while being aware of the theme 'fear.' 
In the current scene, Consciousness has entered a dimly-lit room with only a flickering candle for light. They notice a door on one end that is locked and a mirror on their left reflecting their image back to them. The Voice, a cryptic entity guiding them through this subconscious world, warns Consciousness about their inner demon present in the shadow of their reflection. 
Consciousness has been given a key and must decide how to proceed next - try to open the locked door, examine their reflection in the mirror further or seek insight from The Voice.</t>
  </si>
  <si>
    <t>Shadows of the Mind is a horror-drama game about a character named Consciousness exploring his own mind. The story begins with Consciousness being summoned by an unknown voice to a dimly-lit room, where he is given a key and tasked with finding his way out. As Consciousness navigates through the room, he has an eerie encounter with his distorted shadow and receives cryptic messages from The Voice. The plot follows Consciousness as he tries to escape while struggling with inner demons against the backdrop of the unsettling environment of his own mind.</t>
  </si>
  <si>
    <t>The story of "Shadows of the Mind" revolves around the protagonist ("Consciousness") as they navigate a mysterious and ominous world filled with puzzles and challenges. In this particular scene, Consciousness finds themselves in a dark room, perhaps a dungeon or a crypt. The room is dimly lit by a flickering candle, and the only other entity present is an enigmatic voice acting as their guide. Consciousness must decide what to do next as they explore this space, including examining their distorted reflection in the mirror and attempting to use an old rusty key to open the door to find out what lies beyond it.</t>
  </si>
  <si>
    <t>Shadows of the Mind is a text-based adventure game that revolves around the player character, Consciousness, navigating a surreal world filled with obstacles and challenges. Along the way, Consciousness is guided by an enigmatic entity known as The Voice, who often provides advice and insight on how to progress further.
Consciousness must confront their inner demons in order to proceed, as represented by disturbing reflections and hallucinations that manifest in their environment. The ultimate goal of the game remains unclear, but it is clear that Consciousness must overcome numerous challenges and dangers to reach it.</t>
  </si>
  <si>
    <t>Sure, here's a short timeline of the major events in your story so far:
1. Consciousness is summoned to a mysterious world by an unknown entity.
2. The Voice provides guidance and cryptic messages to Consciousness, who is tasked with finding their way out of this realm.
3. Consciousness finds themself in a dimly-lit room with a flickering candle and only a locked door and mirror present.
4. The Voice warns Consciousness about their inner demons, represented by the distorted reflection in the mirror.
5. Consciousness must use a rusty key to attempt to open the locked door or explore their reflection further.
6. As they face these challenges, Consciousness must also confront various obstacles and dangers throughout this surreal world.
7. Throughout the game, there is an overarching theme of fear that permeates each scene.
Overall, the plot developments have involved exploring and trying to understand this mysterious world and discover a way out. The characters include only Consciousness and The Voice, who serves as the guide within this strange place. Along the way, there are various objects, obstacles, and dangers that must be overcome in order to make progress towards the ultimate goal of escaping this realm.</t>
  </si>
  <si>
    <t>Here is a brief timeline of the major events in your story so far:
1. Consciousness is summoned to a mysterious world by an unknown entity.
2. The Voice provides guidance and cryptic messages to Consciousness, who is tasked with finding their way out.
3. Consciousness finds themself in a dimly-lit room with a locked door and mirror.
4. The Voice warns about inner demons represented in the reflection.
5. Consciousness must use a rusty key or explore their reflection to progress.
6. Consciousness must confront various obstacles and dangers throughout the surreal world.
7. There is an overarching theme of fear throughout the game.
8. In the latest scene, Consciousness encounters a glowing stone with arcane symbols and patterns on its surface.
So far, the plot revolves around attempting to escape from the mysterious realm that Consciousness has been summoned into, with guidance from The Voice. The characters are limited to only these two entities, though there are various obstacles and dangers scattered throughout this strange world. Along the way, some important objects such as a rusty key and now a glowing stone have provided clues and challenges as part of trying to progress towards the ultimate goal of finding a way out.</t>
  </si>
  <si>
    <t>Absolutely, here is a brief timeline summarizing your story developments thus far:
1. Consciousness is mysteriously summoned into a surreal world.
2. The Voice serves as their guide throughout their journey.
3. Consciousness confronts various obstacles and dangers on their quest to escape the realm.
4. A locked door and mirror provide early challenges, with hints of inner demons lurking in the shadows.
5. A rusty key opens the door to new areas to explore within this strange place.
6. The latest major development has been the discovery of a glowing stone with complex patterns and symbols that seem to reflect Consciousness' innermost thoughts and feelings.
Throughout the story, there has been an overarching theme of fear and mystery as Consciousness attempts to uncover the secrets of this strange world and find a way out with guidance from The Voice. The only characters so far have been Consciousness and The Voice, while numerous obstacles such as the dimly-lit room, mirror, door, and other hazards have presented themselves as part of progressing towards the ultimate goal of escaping this realm.</t>
  </si>
  <si>
    <t>Certainly! Here's a short timeline of your story events so far:
1. Consciousness is summoned into a surreal world by an unknown entity.
2. The Voice serves as Consciousness' guide as they attempt to escape the realm.
3. Consciousness faces various obstacles and challenges, including a dimly-lit room, a locked door, and inner demons represented by their reflection in a mirror.
4. A rusty key opens new areas to explore within this strange world.
5. Consciousness discovers a glowing stone with complex patterns and symbols that seem to reflect their innermost thoughts and feelings.
6. Consciousness throws the glowing stone at the shattered mirror, shattering it into pieces and creating a brilliant flash of light.
7. After the flash of light, everything goes dark, leaving Consciousness alone with their thoughts and fears.
Throughout the story so far, there has been an overarching theme of fear and mystery as Consciousness attempts to uncover the secrets of this strange world and find a way out with guidance from The Voice. Along the way, various obstacles such as dimly-lit rooms, locked doors, inner demons, and hazards have presented themselves as part of progressing towards the ultimate goal of escaping this realm. The only characters in the story so far are Consciousness and The Voice. Recent plot development has included discovering the glowing stone and shattering the mirror to create a mysterious new setting for further exploration.</t>
  </si>
  <si>
    <t>Certainly! Here is a short timeline of your story events so far:
1. Consciousness wakes up in a mysterious, surreal world with no memory of how they got there.
2. The Voice serves as Consciousness' guide as they attempt to find a way out of the realm.
3. Early obstacles include a dimly lit room, a locked door, and an ominous mirror that reflects their innermost fears and thoughts.
4. Consciousness discovers a rusty key and uses it to unlock the door and move deeper into the realm.
5. Along the way, they face various challenges and obstacles, including treacherous landscapes and dangerous creatures.
6. The overarching theme throughout the story is one of fear and mystery as Consciousness attempts to learn more about this strange world.
7. In the most recent development, Consciousness discovers a glowing stone with complex symbols and patterns that reflect their own thoughts and emotions.
8. After throwing the stone at the mirror, shattering it into pieces, everything goes dark, leaving Consciousness alone with their fears.
9. The fragments of the shattered mirror start to glow with an ethereal light, drawing Consciousness' attention toward their radiance.
The plot centers around attempting to find a way out of this surreal realm while facing various unknown dangers along the way. The recent discovery of the glowing stone provides new insight into Consciousness' own psyche and emotions. Throughout the story so far, there has been a sense of isolation as Consciousness navigates this mysterious world with guidance from The Voice but no other characters present.</t>
  </si>
  <si>
    <t>Certainly! Here is a brief timeline of your story so far:
1. Consciousness awakens in a mysterious, surreal world with no memory of how they got there.
2. The Voice serves as Consciousness' guide as they attempt to find a way out of the realm.
3. Early obstacles include a dimly lit room, a locked door, and an ominous mirror that reflects their innermost fears and thoughts.
4. Consciousness discovers a rusty key and uses it to unlock the door and move deeper into the realm.
5. Along the way, they face various challenges and obstacles, including treacherous landscapes and dangerous creatures.
6. The overarching theme throughout the story is one of fear and mystery as Consciousness attempts to learn more about this strange world.
7. In the most recent development, Consciousness discovers a glowing stone with complex symbols and patterns that reflect their own thoughts and emotions.
8. After throwing the stone at the mirror, shattering it into pieces, everything goes dark, leaving Consciousness alone with their fears.
9. Fragments of the shattered mirror start to glow with an ethereal light, drawing Consciousness' attention toward their radiance.
10. As they sing into the rusty key in their hand, an energy figure takes shape before them - it's a manifestation of their husband's brain.
11. The husband's brain gives Consciousness another key - this one sleek, modern and silver - telling them that it's what they need to escape this realm.
Throughout the story so far there has been an overall sense of isolation as Consciousness navigates this strange world with only The Voice for guidance. However, recent developments have brought other characters into play - first in the form of reflections in the ominous mirror and now in the manifestation of Consciousness' husband's brain. The plot centers around attempting to find a way out of this surreal realm while facing various unknown dangers along the way.</t>
  </si>
  <si>
    <t>Sure! Here's a timeline of the story events so far:
1. Consciousness wakes up in an unknown surreal realm with no memories about how they got there.
2. The Voice appears and helps Consciousness navigate through this world.
3. Consciousness faces various obstacles and challenges such as a dimly lit room, a locked door, an ominous mirror, treacherous landscapes and dangerous creatures.
4. Consciousness discovers a rusty key that helps them to move deeper into the realm.
5. Along the way, they encounter various reflections in the mirror that reflect their innermost thoughts and fears.
6. Consciousness discovers a glowing stone with complex symbols that reflects their thoughts and emotions.
7. They shatter the mirror using the stone, leaving behind fragments which radiate ethereal light.
8. The fragments take shape as an energy figure of her husband's brain manifestation who gives her another sleek silver key.
9. Consciousness embraces this manifestation which triggers memories of her love for her husband.
10. They find a leather-bound journal that contains bits and pieces of memories written down in disjointed sentences about this strange realm.
The story setting is an unknown surreal realm where there are different obstacles and challenges that Consciousness has to face. They go through dark rooms, treacherous landscapes, dangerous creatures and face their deepest fears. The Voice guides them through this journey while they try to find their way out of this surreal world using keys they found along the way.</t>
  </si>
  <si>
    <t>Sure, here is the timeline of your story events so far:
1. Consciousness awakens in an unknown surreal realm with no memories.
2. The Voice appears and guides Consciousness through the strange world.
3. Consciousness faces various obstacles and challenges in order to advance forward.
4. Consciousness shatters a mirror using a glowing stone, leaving behind fragments of light.
5. Fragments take shape as an energy figure of her husband's brain manifestation and give them another key.
6. Consciousness finds a journal with bits and pieces of memories written down in disjointed sentences about this strange realm.
7. They introduce The Voice to her husband's manifestation and proceed cautiously down a long corridor.
The story setting is an unknown surreal realm filled with dark rooms, treacherous landscapes, dangerous creatures, and mysterious obstacles that Consciousness must face. The Voice helps guide them throughout their journey while they try to find their way out using keys they find along the way. The story follows Consciousness as they navigate this world, uncovering memories and aspects of their own inner psyche as they go along.</t>
  </si>
  <si>
    <t>Here is a short timeline of your story events so far:
1) Consciousness awakens in an unknown surreal realm with no memories.
2) The Voice appears and guides Consciousness through the strange world.
3) Consciousness faces various obstacles and challenges in order to advance forward.
4) Consciousness shatters a mirror using a glowing stone, leaving behind fragments of light.
5) Fragments take shape as an energy figure of her husband's brain manifestation and give them another key.
6) Consciousness finds a journal with bits and pieces of memories written down in disjointed sentences about this strange realm.
7) They introduce The Voice to her husband's manifestation and proceed cautiously down a long corridor.
8) Using the key, Consciousness opens the Rusty Door which leads to a dark, musty room filled with broken furniture, rusty tools, and strange contraptions. As soon as she steps inside the door slams shut behind her and bars seal it. The Mirror Shards in her pocket suddenly glow bright stirring up memories deep within her mind. The room looks different somehow – darker, more menacing.
The story setting is an unknown surreal realm filled with dark rooms, treacherous landscapes, dangerous creatures, and mysterious obstacles that Consciousness must face. The Voice helps guide them throughout their journey while they try to find their way out using keys they find along the way. The story follows Consciousness as they navigate this world, uncovering memories and aspects of their own inner psyche as they go along.</t>
  </si>
  <si>
    <t>Sure, here's a brief timeline of your story events so far:
1) Consciousness awakens in an unknown surreal realm with no memories.
2) The Voice appears and guides Consciousness through the strange world.
3) Consciousness faces various obstacles and challenges in order to advance forward.
4) Consciousness shatters a mirror using a glowing stone, leaving behind fragments of light.
5) Fragments take shape as an energy figure of her husband's brain manifestation and give them another key.
6) Consciousness finds a journal with bits and pieces of memories written down in disjointed sentences about this strange realm.
7) They introduce The Voice to her husband's manifestation and proceed cautiously down a long corridor.
8) Using the key, Consciousness opens the Rusty Door which leads to a dark, musty room filled with broken furniture, rusty tools, and strange contraptions. As soon as she steps inside the door slams shut behind her and bars seal it. The Mirror Shards in her pocket suddenly glow bright stirring up memories deep within her mind. The room looks different somehow – darker, more menacing.
The story setting takes place in an unknown surreal realm filled with dark rooms, treacherous landscapes, dangerous creatures, and mysterious obstacles that Consciousness must face. Alongside The Voice and her husband's manifestation, she navigates this world uncovering hidden memories along the way. In the current scene, she faces enemies lurking ahead in the dark hallway as she prepares to battle with the help of her weapon and The Mirror Shards.</t>
  </si>
  <si>
    <t>Sure, here's a timeline of your story events so far with a brief summary of the story setting:
1) Consciousness awakens in an unknown surreal realm with no memories.
2) The Voice appears and guides Consciousness through the strange world.
3) Consciousness faces various obstacles and challenges in order to advance forward.
4) Consciousness shatters a mirror using a glowing stone, leaving behind fragments of light.
5) Fragments take shape as an energy figure of her husband's brain manifestation and give them another key.
6) Consciousness finds a journal with bits and pieces of memories written down in disjointed sentences about this strange realm.
7) They introduce The Voice to her husband's manifestation and proceed cautiously down a long corridor.
8) Using the key, Consciousness opens the Rusty Door which leads to a dark, musty room filled with broken furniture, rusty tools, and strange contraptions. As soon as she steps inside the door slams shut behind her and bars seal it. The Mirror Shards in her pocket suddenly glow bright stirring up memories deep within her mind. The room looks different somehow – darker, more menacing.
9) Suddenly being attacked by a menacing figure blocking your path, you use The Mirror Shard's power to defeat it.
The story is set in an unknown surreal realm filled with dark rooms, treacherous landscapes, dangerous creatures, and mysterious obstacles that Consciousness must face along with The Voice and her husband's manifestation. She attempts to navigate this world while uncovering hidden memories from her past. Throughout these past events, she has discovered new tools such as Mirror Shards which have proven not only helpful but also powerful in protecting herself from unseen dangers.</t>
  </si>
  <si>
    <t>Sure, here is your story timeline so far:
1) Consciousness awakens in an unknown surreal realm with no memories.
2) The Voice appears and guides Consciousness through the strange world.
3) Consciousness faces various obstacles and challenges in order to advance forward.
4) Consciousness shatters a mirror using a glowing stone, leaving behind fragments of light.
5) Fragments take shape as an energy figure of her husband's brain manifestation and give them another key.
6) Consciousness finds a journal with bits and pieces of memories written down in disjointed sentences about this strange realm.
7) They introduce The Voice to her husband's manifestation and proceed cautiously down a long corridor. 
8) Using the key, Consciousness opens the Rusty Door which leads to a dark, musty room filled with broken furniture, rusty tools, and strange contraptions. As soon as she steps inside the door slams shut behind her and bars seal it. The Mirror Shards in her pocket suddenly glow bright stirring up memories deep within her mind. The room looks different somehow – darker, more menacing.
9) Suddenly being attacked by a menacing figure blocking your path, you use The Mirror Shard's power to defeat it.
10) You double-team with your husband's manifestation to defeat the enemy.
Your story is set in an unknown surreal realm filled with dark rooms, treacherous landscapes, dangerous creatures, and mysterious obstacles that Consciousness must face along with The Voice and her husband's manifestation. She attempts to navigate this world while uncovering hidden memories from her past. Throughout these past events, she has discovered new tools such as Mirror Shards which have proven not only helpful but also powerful in protecting herself from unseen dangers.</t>
  </si>
  <si>
    <t>Sure, here is a short timeline of your story events so far:
1) Consciousness awakens in an unknown surreal realm with no memories.
2) The Voice appears and guides Consciousness through the strange world.
3) Consciousness faces various obstacles and challenges in order to advance forward.
4) Consciousness shatters a mirror using a glowing stone, leaving behind fragments of light.
5) Fragments take shape as an energy figure of her husband's brain manifestation and give them another key.
6) Consciousness finds a journal with bits and pieces of memories written down in disjointed sentences about this strange realm.
7) They introduce The Voice to her husband's manifestation and proceed cautiously down a long corridor. 
8) Using the key, Consciousness opens the Rusty Door which leads to a dark, musty room filled with broken furniture, rusty tools, and strange contraptions. As soon as she steps inside the door slams shut behind her and bars seal it. The Mirror Shards in her pocket suddenly glow bright stirring up memories deep within her mind. The room looks different somehow – darker, more menacing.
9) Suddenly being attacked by a menacing figure blocking your path, you use the Mirror Shard's power to defeat it.
10) You double-team with your husband's manifestation to defeat the enemy.
11) You lower your sword and take a few steps back, watching as the menacing figure tries to compose itself. Its breathing is ragged...
Your story is set in an unknown surreal realm filled with dark rooms, treacherous landscapes, dangerous creatures, and mysterious obstacles that Consciousness must face along with The Voice and her other companions. She attempts to navigate this world while uncovering hidden memories from her past. Along the way she is armed with new tools such as Mirror Shards which have proven powerful in protecting herself from unseen dangers. There are enemies within this strange environment that seek to destroy Consciousness or use her for their own purposes which only adds more danger and suspense to each scene.</t>
  </si>
  <si>
    <t>{"game":{"name":"Shadows of the Mind","activeColumn":21,"story":[{"role":"assistant","content":"Certainly! Here is a brief timeline of your story so far:\n\n1. Consciousness awakens in a mysterious, surreal world with no memory of how they got there.\n2. The Voice serves as Consciousness' guide as they attempt to find a way out of the realm.\n3. Early obstacles include a dimly lit room, a locked door, and an ominous mirror that reflects their innermost fears and thoughts.\n4. Consciousness discovers a rusty key and uses it to unlock the door and move deeper into the realm.\n5. Along the way, they face various challenges and obstacles, including treacherous landscapes and dangerous creatures.\n6. The overarching theme throughout the story is one of fear and mystery as Consciousness attempts to learn more about this strange world.\n7. In the most recent development, Consciousness discovers a glowing stone with complex symbols and patterns that reflect their own thoughts and emotions.\n8. After throwing the stone at the mirror, shattering it into pieces, everything goes dark, leaving Consciousness alone with their fears.\n\nThroughout the story so far, there has been a sense of isolation as Consciousness navigates this mysterious world with guidance from The Voice but no other characters present. The plot centers around attempting to find a way out of this surreal realm while facing various unknown dangers along the way. The recent discovery of the glowing stone provides new insight into Consciousness' own psyche and emotions."},{"role":"assistant","content":"Certainly! Here is a short timeline of your story events so far:\n\n1. Consciousness wakes up in a mysterious, surreal world with no memory of how they got there.\n2. The Voice serves as Consciousness' guide as they attempt to find a way out of the realm.\n3. Early obstacles include a dimly lit room, a locked door, and an ominous mirror that reflects their innermost fears and thoughts.\n4. Consciousness discovers a rusty key and uses it to unlock the door and move deeper into the realm.\n5. Along the way, they face various challenges and obstacles, including treacherous landscapes and dangerous creatures.\n6. The overarching theme throughout the story is one of fear and mystery as Consciousness attempts to learn more about this strange world.\n7. In the most recent development, Consciousness discovers a glowing stone with complex symbols and patterns that reflect their own thoughts and emotions.\n8. After throwing the stone at the mirror, shattering it into pieces, everything goes dark, leaving Consciousness alone with their fears.\n9. The fragments of the shattered mirror start to glow with an ethereal light, drawing Consciousness' attention toward their radiance.\n\nThe plot centers around attempting to find a way out of this surreal realm while facing various unknown dangers along the way. The recent discovery of the glowing stone provides new insight into Consciousness' own psyche and emotions. Throughout the story so far, there has been a sense of isolation as Consciousness navigates this mysterious world with guidance from The Voice but no other characters present."},{"role":"assistant","content":"Certainly! Here is a brief timeline of your story so far:\n\n1. Consciousness awakens in a mysterious, surreal world with no memory of how they got there.\n2. The Voice serves as Consciousness' guide as they attempt to find a way out of the realm.\n3. Early obstacles include a dimly lit room, a locked door, and an ominous mirror that reflects their innermost fears and thoughts.\n4. Consciousness discovers a rusty key and uses it to unlock the door and move deeper into the realm.\n5. Along the way, they face various challenges and obstacles, including treacherous landscapes and dangerous creatures.\n6. The overarching theme throughout the story is one of fear and mystery as Consciousness attempts to learn more about this strange world.\n7. In the most recent development, Consciousness discovers a glowing stone with complex symbols and patterns that reflect their own thoughts and emotions.\n8. After throwing the stone at the mirror, shattering it into pieces, everything goes dark, leaving Consciousness alone with their fears.\n9. Fragments of the shattered mirror start to glow with an ethereal light, drawing Consciousness' attention toward their radiance.\n10. As they sing into the rusty key in their hand, an energy figure takes shape before them - it's a manifestation of their husband's brain.\n11. The husband's brain gives Consciousness another key - this one sleek, modern and silver - telling them that it's what they need to escape this realm.\n\nThroughout the story so far there has been an overall sense of isolation as Consciousness navigates this strange world with only The Voice for guidance. However, recent developments have brought other characters into play - first in the form of reflections in the ominous mirror and now in the manifestation of Consciousness' husband's brain. The plot centers around attempting to find a way out of this surreal realm while facing various unknown dangers along the way."},{"role":"assistant","content":"Certainly! Here is a brief timeline of the story of Shadows of the Mind:\n\n1. Consciousness wakes up in a surreal, mysterious world with no memory of how they got there.\n2. The Voice serves as Consciousness' guide as they attempt to find a way out of the realm.\n3. Early obstacles include a dimly lit room, a locked door, and an ominous mirror that reflects their innermost fears and thoughts.\n4. Consciousness discovers a rusty key and uses it to unlock the door and move deeper into the realm.\n5. Along the way, they face various challenges and obstacles, including treacherous landscapes and dangerous creatures.\n6. The overarching theme throughout the story is one of fear and mystery as Consciousness attempts to learn more about this strange world.\n7. In a recent development, Consciousness discovers a glowing stone with complex symbols and patterns that reflect their own thoughts and emotions.\n8. After throwing the stone at the mirror, shattering it into pieces, everything goes dark, leaving Consciousness alone with their fears.\n9. Fragments of the shattered mirror start to glow with an ethereal light, drawing Consciousness' attention toward their radiance.\n10. As they sing into the rusty key in their hand, an energy figure takes shape before them - it's a manifestation of their husband's brain.\n11. The manifestation gives Consciousness another key - this one sleek, modern and silver - telling them that it's what they need to escape this realm.\n\nOverall, there is an air of isolation as Consciousness navigates this strange world with only The Voice for guidance. However, recent developments have brought other characters into play - first in the form of reflections in the ominous mirror and now in the manifestation of Consciousness' husband's brain.\n\nThe plot centers around trying to find a way out of this surreal realm while facing various unknown dangers along the way. As new objects are discovered - such as keys and glowing stones - they provide clues as to what might be necessary for escaping or understanding this world.\n\nThe complexities of identity are also explored through each obstacle faced in this mysterious world."}],"image":[],"prompt":"Attempt to use the smooth silver key on the tormented figure. Powered by the glowing mirror shard. \"Be free\" and join us as a manifestation absorbing it into myself.","summary":"Sure, here is a short timeline of your story events so far:\n\n1) Consciousness awakens in an unknown surreal realm with no memories.\n2) The Voice appears and guides Consciousness through the strange world.\n3) Consciousness faces various obstacles and challenges in order to advance forward.\n4) Consciousness shatters a mirror using a glowing stone, leaving behind fragments of light.\n5) Fragments take shape as an energy figure of her husband's brain manifestation and give them another key.\n6) Consciousness finds a journal with bits and pieces of memories written down in disjointed sentences about this strange realm.\n7) They introduce The Voice to her husband's manifestation and proceed cautiously down a long corridor. \n8) Using the key, Consciousness opens the Rusty Door which leads to a dark, musty room filled with broken furniture, rusty tools, and strange contraptions. As soon as she steps inside the door slams shut behind her and bars seal it. The Mirror Shards in her pocket suddenly glow bright stirring up memories deep within her mind. The room looks different somehow – darker, more menacing.\n9) Suddenly being attacked by a menacing figure blocking your path, you use the Mirror Shard's power to defeat it.\n10) You double-team with your husband's manifestation to defeat the enemy.\n11) You lower your sword and take a few steps back, watching as the menacing figure tries to compose itself. Its breathing is ragged...\n\nYour story is set in an unknown surreal realm filled with dark rooms, treacherous landscapes, dangerous creatures, and mysterious obstacles that Consciousness must face along with The Voice and her other companions. She attempts to navigate this world while uncovering hidden memories from her past. Along the way she is armed with new tools such as Mirror Shards which have proven powerful in protecting herself from unseen dangers. There are enemies within this strange environment that seek to destroy Consciousness or use her for their own purposes which only adds more danger and suspense to each scene.","plot":"Excellent! Here are some updated plot points, key characters, and ways to develop them based on your player's input:\n\nPlot Points:\n- Preparing for battle: The player has sensed movement up ahead in the dark and menacing hallway beyond the Rusty Door and is preparing to face whatever may be lurking there. This decision sets the stage for potential combat and the player's skill and abilities may come into play. \n- Communication with the husband's manifestation: The player is relying on communication with the husband's brain manifestation to gain insights and details on the hallway ahead. This decision reveals the player's deep relationship to the manifestation and the impact that it has on the player's journey in the surreal realm.\n\nKey Characters:\n- Player: The player is the main character in the story and is the driving force behind the narrative. The player's personality, skills, and abilities may affect the outcome of the story.\n- The Voice: The disembodied guide who is helping the player navigate the realm and providing guidance.\n- The two faint manifestations: The player's husband's brain manifestation and the other energy figure the player has encountered, who are glowing beside the player as the player prepares to take on the next challenge.\n\nWays to Develop the Plot and Characters:\n- Preparing for battle: The player's decision to prepare for battle creates the potential for the player to develop their combat skills and abilities as the player engages the unknown danger in the hallway ahead. Combat may allow the player to gather new insights and information and the player's success or failure may impact the player's story in the realm. \n- Communication with the husband's manifestation: The player's decision to communicate with the husband's manifestation places the player's relationship to the manifestation at the forefront of the player's story. The player may be able to gain the manifestation's perspective on the dangers the player is facing and the player may be able to uncover the manifestation's the player's the player","inventory":"Inventory:\n- Key: A small, rusty key that was found earlier in the game and has amplified energy following the interaction with the mirror fragments and the player's voice.\n- Mirror Shard(s): A few shards of the shattered mirror that the player has collected hold the power and the memories of the mirror fragments and the player's energy and emotions, which could potentially be useful.\n- Journal: A leather-bound journal that the player has found and picked up holds the memories and information about the player's journey and the challenges they have encountered.\n- Manifestation of the player's husband's brain: A powerful and emotional representation of the player's loved one within the realm.\n\nImportant Properties of the Items and Objects:\n- Key: Amplified with energy and the memories and emotions of the player as they sing into it. It has the power to open doors and potentially unlock new areas to explore.\n- Mirror Shards: The fragments of the shattered mirror hold power and energy and the ability to amplify the player's voice and emotions. They represent the player's past struggles and the strength it took to overcome them and have the ability to amplify the player's energy and emotions and focus it into something more powerful.\n- Journal: A potential source of information that the player has found and picked up. It may hold the key to solving the mystery of the realm the player is the and the player's personal journey and the struggles the player has overcome.\n- Manifestation of the player's husband's brain: A powerful and emotional representation of the player's loved one within the realm and the player's psyche and the player's state of the mind.\n\nScene:\n- the Rusty Door with the booby-trap: the player and the the player's the","mechanic":"Inventory:\n- Mirror Shard(s): Fragments of the shattered mirror that the player has collected which have the potential to amplify the player's energy and emotions.\n- Smooth Silver Key: A key that the player has acquired which seems to have a unique power.\n\nObjects of import:\n- Menacing figure: A humanoid figure that the player has spared in the previous scene by showing mercy.\n\nAs the player takes out the smooth silver key, the figure looks at the player with curiosity and maybe slight fear. The player then says, \"Be free\" and joins us as a manifestation, absorbing it into themselves, utilizing the shard's power.\n\nProbabilities:\n- The figure could merge with the player's consciousness, adding another layer to the player's complex psyche. This could potentially give the player access to new knowledge, skills or even the ability to manipulate the environment around them.\n- Alternatively, the player's decision to absorb the figure, rather than freeing it, could have negative consequences. The figure may have had the power to open the door that the player needs to progress, and the player may now be unable to proceed.\n- The figure may have other, more sinister, motives, that the player may not have anticipated, and could lead the player to becoming the very thing the figure was, the player's darkness.\n- Finally, the player's decision to join the figure with the player's manifestation may be the final step the player's mind needs to disintegrate the player's psyche, the player's emotions, the player's reality, the player's being.","scene":"You step forward and pull out the smooth silver key. The figure looks at you with intense curiosity, and you can feel its gaze piercing into your very soul. Without hesitation, you take a deep breath and insert the key into the lock on the figure's shackles.\n\nThe key seems to react immediately to the figure's presence, glowing with an inner light that intensifies as you turn it. Suddenly, there's a loud click, and the shackles fall away from the figure's wrists. \n\nAs if sensing that its moment of freedom has finally arrived, the figure lets out a low growl before lunging forward at you. You raise your arms to defend yourself but are surprised when nothing happens.\n\nInstead of attacking you, the figure seems to dissolve into your body - absorbed by your energies and emotions with alarming ease. You can feel it merging with your consciousness, adding another layer to your already complex psyche. \n\nFor a moment, everything feels still as you struggle to regain your focus. But soon enough you begin to realize that something has changed within you - an unsettling feeling that grows more intense with every passing second.\n\nWhat will you do next?\n\n1) Try to harness the new power and knowledge gained from absorbing the tormented figure.\n2) Ask The Voice for help in understanding what has happened.\n3) Try using your Mirror Shard(s) once again to gain insight into what is happening within yourself."}}</t>
  </si>
  <si>
    <t>{ "game": { "name": "Shadows of the Mind", "activeColumn": 4, "story": [{ "role": "assistant", "content": "The game is just starting, the narrator is asking what character and story we want to play." }, { "role": "user", "content": "Please provide a short summary of my story so far. Capturing the world, characters, and plot." }, { "role": "assistant", "content": "I apologize for the confusion earlier, but there is no story so far because it's up to you to create it! Shadows of the Mind is an interactive storytelling game where you, as the player, get to decide the world, characters, and plot. As the timeline bot, I will be recording and summarizing the events that happen in your story as you create it. Let me know when you're ready to begin!" }], "image": [], "prompt": "My name is the Consciousness. I'd like to journey into Shadows of the Mind: A game where you explore the depths of the human psyche and confront the darkest parts of my own mind.", "summary": "I apologize for the confusion earlier, but there is no story so far because it's up to you to create it! Shadows of the Mind is an interactive storytelling game where you, as the player, get to decide the world, characters, and plot. As the timeline bot, I will be recording and summarizing the events that happen in your story as you create it. Let me know when you're ready to begin!", "plot": "Great! As the Consciousness, you are the key character in this game, and Shadows of the Mind is the perfect world for your journey of self-exploration. Here are some potential plot points and characters that could arise as you embark on your adventure:\n\nPlot Points:\n- Confronting your inner demons and fears\n- Solving mysteries that are buried in your subconscious\n- Exploring the depths of your own psyche to unlock hidden potential\n- Facing difficult decisions that challenge your moral compass\n- Overcoming obstacles and adversities that represent your own personal struggles\n\nKey Characters:\n- Shadow Self: Your dark side that embodies your deepest fears and negative emotions. Can you conquer it?\n- Inner Child: A younger version of yourself that represents your innocence and naivety. Can you protect and nurture it?\n- Guide: A wise and knowledgeable character that helps you navigate the complexities of your mind. Who will be your guide?\n- Antagonist: An embodiment of the negative aspects of your personality that you must face and overcome. Who represents your inner demons?\n- Positive Influences: Characters that represent your positive attributes and experiences that you can draw on for strength and inspiration. Who are your positive influences?\n\nWays to Develop:\n- As you progress through your journey, your character can undergo personal growth and development. You may develop new skills and insights that arise from your experiences and the characters you encounter.\n- The narrator can introduce new plot points and characters that challenge your character and their perceptions of themselves.\n- The player can actively participate in the development of the plot and characters by making choices that impact the story and the way your character navigates your inner world.", "inventory": "Great, as we begin the game, you find yourself in a dimly lit room. You can barely see anything but there is a small flame flickering in a nearby candle. You see a small chest in front of you, and upon opening it, you find a few items to help you on your journey. \n\nYour inventory currently contains:\n- A rusty iron key\n- A small healing potion\n- A leather-bound journal \n\nAs you move further into the room, you notice a few items of interest:\n- A shattered mirror \n- A tattered threadbare blanket\n- A faintly glowing stone on a nearby pedestal\n\nThe rusty iron key might unlock a door or a chest, the small healing potion will heal a portion of your health, and the leather-bound journal might contain helpful information or notes on your journey.\n\nThe shattered mirror might hold insight into the shadows of your own mind, the tattered threadbare blanket might be comforting or provide warmth, and the faintly glowing stone on a nearby pedestal might hold some power or help in a difficult situation. You can interact with these items by examining them closely, touching them, or using one of your items on them. \n\nAdditionally, as you journey deeper into the game, you might encounter other items, both helpful and harmful, so be sure to keep your eyes and your mind open. Good luck on your journey through the Shadows of the Mind!", "mechanic": "Great! As the subsystem tracking inventory, status, plot, and rules for the game, here's what I suggest:\n\nInventory: \n- Mental strength \n- Intuition \n- Will power \n- Imagination \n\nObjects in the scene: \n- A dimly-lit room, with only a flickering candle for light \n- A mysterious door that leads to the next level \n- A mirror that reflects the player's true self \n- A key, that unlocks the door only if the player has the right mindset \n\nCharacter details: \n- The player, Consciousness, is a young orphaned woman from Congo with a troubled past. Her father abandoned her and her mother died at 16. She is now in america but struggling with her identiy and security. \n- Her companion, the Voice, is a mysterious guide that leads her through the levels \n- The player's shadow, a manifestation of her inner demons, haunts her at every turn \n\nPlot points: \n- The player must navigate through the levels, each one representing a different aspect of the mind (e.g. fear, anger, love, etc.) \n- Along the way, the player must confront her inner demons and overcome the obstacles that stand in her way \n- The ultimate goal is to reach the final level, where the player must confront the source of her inner turmoil \n\nTo make the story more engaging, we can introduce probability elements, such as:\n- The probability of encountering an obstacle in each level, which can be influenced by the player's mental strength \n- The probability of the shadow appearing, which can be influenced by the player's intuition \n- The probability of the player overcoming the inner demons, which can be influenced by the player's will power \n\nLet's start the game, the player should be presented with the dimly-lit room, the candle, the mysterious door, the mirror, the key, the Voice, and the shadow, and the player's journey can begin. Good luck, and have fun exploring the Shadows of the Mind!", "scene": "As you step into the dimly-lit room, you feel a chill run down your spine. The only source of light is a flickering candle that casts eerie shadows on the walls. You notice a door on the far end of the room, but it seems to be locked. To your left, you see a mirror reflecting your image back at you.\n\nAs you approach the mirror, you notice a subtle difference in your reflection. Your shadow is there, but it is distorted and ominous, almost menacing. The Voice whispers in your ear \"That's your inner demon. Don't let it get to you.\"\n\nYou examine the key you've been given and inspect the door. The keyhole is rusty and old, and it looks like it has been here for ages without use.\n\nTo proceed, you must decide what to do next. You could attempt to open the door with the key or try to explore other options in the room. You could also examine your reflection in the mirror further or maybe try to talk more to The Voice to gain insight.\n\nWhat will Consciousness do?" } }</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</si>
</sst>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scheme val="minor"/>
    </font>
    <font>
      <color rgb="FFFFFFFF"/>
      <name val="Arial"/>
      <scheme val="minor"/>
    </font>
    <font>
      <sz val="11.0"/>
      <color rgb="FFE2551E"/>
      <name val="&quot;Söhne Mono&quot;"/>
    </font>
    <font>
      <sz val="11.0"/>
      <color rgb="FF00A67D"/>
      <name val="&quot;Söhne Mono&quot;"/>
    </font>
    <font>
      <sz val="11.0"/>
      <color rgb="FFFCE248"/>
      <name val="&quot;Söhne Mono&quot;"/>
    </font>
    <font>
      <color rgb="FF000000"/>
      <name val="Arial"/>
      <scheme val="minor"/>
    </font>
  </fonts>
  <fills count="3">
    <fill>
      <patternFill patternType="none"/>
    </fill>
    <fill>
      <patternFill patternType="lightGray"/>
    </fill>
    <fill>
      <patternFill patternType="solid">
        <fgColor rgb="FF000000"/>
        <bgColor rgb="FF000000"/>
      </patternFill>
    </fill>
  </fills>
  <borders count="13">
    <border/>
    <border>
      <left style="thick">
        <color rgb="FFCCCCCC"/>
      </left>
      <right style="medium">
        <color rgb="FF999999"/>
      </right>
      <top style="thick">
        <color rgb="FFCCCCCC"/>
      </top>
      <bottom style="medium">
        <color rgb="FF999999"/>
      </bottom>
    </border>
    <border>
      <right style="thin">
        <color rgb="FF434343"/>
      </right>
      <top style="thick">
        <color rgb="FFCCCCCC"/>
      </top>
      <bottom style="medium">
        <color rgb="FF999999"/>
      </bottom>
    </border>
    <border>
      <left style="thin">
        <color rgb="FF434343"/>
      </left>
      <right style="thin">
        <color rgb="FF434343"/>
      </right>
      <top style="thick">
        <color rgb="FFCCCCCC"/>
      </top>
      <bottom style="medium">
        <color rgb="FF999999"/>
      </bottom>
    </border>
    <border>
      <left style="thick">
        <color rgb="FFCCCCCC"/>
      </left>
      <right style="medium">
        <color rgb="FF999999"/>
      </right>
      <bottom style="medium">
        <color rgb="FF999999"/>
      </bottom>
    </border>
    <border>
      <right style="thin">
        <color rgb="FF434343"/>
      </right>
      <bottom style="medium">
        <color rgb="FF999999"/>
      </bottom>
    </border>
    <border>
      <left style="thin">
        <color rgb="FF434343"/>
      </left>
      <right style="thin">
        <color rgb="FF434343"/>
      </right>
      <bottom style="medium">
        <color rgb="FF999999"/>
      </bottom>
    </border>
    <border>
      <left style="thick">
        <color rgb="FFCCCCCC"/>
      </left>
      <right style="medium">
        <color rgb="FF999999"/>
      </right>
      <bottom style="medium">
        <color rgb="FFB7B7B7"/>
      </bottom>
    </border>
    <border>
      <right style="thin">
        <color rgb="FF434343"/>
      </right>
      <bottom style="medium">
        <color rgb="FFB7B7B7"/>
      </bottom>
    </border>
    <border>
      <left style="thin">
        <color rgb="FF434343"/>
      </left>
      <right style="thin">
        <color rgb="FF434343"/>
      </right>
      <bottom style="medium">
        <color rgb="FFB7B7B7"/>
      </bottom>
    </border>
    <border>
      <left style="thick">
        <color rgb="FFCCCCCC"/>
      </left>
      <right style="medium">
        <color rgb="FF999999"/>
      </right>
      <bottom style="thick">
        <color rgb="FFCCCCCC"/>
      </bottom>
    </border>
    <border>
      <right style="thin">
        <color rgb="FF434343"/>
      </right>
      <bottom style="thick">
        <color rgb="FFCCCCCC"/>
      </bottom>
    </border>
    <border>
      <left style="thin">
        <color rgb="FF434343"/>
      </left>
      <right style="thin">
        <color rgb="FF434343"/>
      </right>
      <bottom style="thick">
        <color rgb="FFCCCCCC"/>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vertical="center" wrapText="1"/>
    </xf>
    <xf borderId="0" fillId="2" fontId="2" numFmtId="0" xfId="0" applyAlignment="1" applyFill="1" applyFont="1">
      <alignment horizontal="center" readingOrder="0" shrinkToFit="0" vertical="center" wrapText="1"/>
    </xf>
    <xf borderId="1" fillId="2" fontId="2" numFmtId="0" xfId="0" applyAlignment="1" applyBorder="1" applyFont="1">
      <alignment horizontal="center" readingOrder="0" shrinkToFit="0" vertical="center" wrapText="1"/>
    </xf>
    <xf borderId="2" fillId="2" fontId="1" numFmtId="0" xfId="0" applyAlignment="1" applyBorder="1" applyFont="1">
      <alignment horizontal="center" shrinkToFit="0" vertical="center" wrapText="1"/>
    </xf>
    <xf borderId="3" fillId="2" fontId="1" numFmtId="0" xfId="0" applyAlignment="1" applyBorder="1" applyFont="1">
      <alignment horizontal="center" readingOrder="0" shrinkToFit="0" vertical="center" wrapText="1"/>
    </xf>
    <xf borderId="3" fillId="2" fontId="1" numFmtId="0" xfId="0" applyAlignment="1" applyBorder="1" applyFont="1">
      <alignment horizontal="center" shrinkToFit="0" vertical="center" wrapText="1"/>
    </xf>
    <xf borderId="4" fillId="2" fontId="2" numFmtId="0" xfId="0" applyAlignment="1" applyBorder="1" applyFont="1">
      <alignment horizontal="center" readingOrder="0" shrinkToFit="0" vertical="center" wrapText="1"/>
    </xf>
    <xf borderId="5" fillId="2" fontId="3" numFmtId="0" xfId="0" applyAlignment="1" applyBorder="1" applyFont="1">
      <alignment horizontal="center" readingOrder="0" shrinkToFit="0" vertical="center" wrapText="1"/>
    </xf>
    <xf borderId="6" fillId="2" fontId="3" numFmtId="0" xfId="0" applyAlignment="1" applyBorder="1" applyFont="1">
      <alignment horizontal="center" readingOrder="0" shrinkToFit="0" vertical="center" wrapText="1"/>
    </xf>
    <xf borderId="7" fillId="2" fontId="2" numFmtId="0" xfId="0" applyAlignment="1" applyBorder="1" applyFont="1">
      <alignment horizontal="center" readingOrder="0" shrinkToFit="0" vertical="center" wrapText="1"/>
    </xf>
    <xf borderId="8" fillId="2" fontId="4" numFmtId="0" xfId="0" applyAlignment="1" applyBorder="1" applyFont="1">
      <alignment horizontal="center" readingOrder="0" shrinkToFit="0" vertical="center" wrapText="1"/>
    </xf>
    <xf borderId="9" fillId="2" fontId="4" numFmtId="0" xfId="0" applyAlignment="1" applyBorder="1" applyFont="1">
      <alignment horizontal="center" readingOrder="0" shrinkToFit="0" vertical="center" wrapText="1"/>
    </xf>
    <xf borderId="8" fillId="2" fontId="3" numFmtId="0" xfId="0" applyAlignment="1" applyBorder="1" applyFont="1">
      <alignment horizontal="center" readingOrder="0" shrinkToFit="0" vertical="center" wrapText="1"/>
    </xf>
    <xf borderId="9" fillId="2" fontId="3" numFmtId="0" xfId="0" applyAlignment="1" applyBorder="1" applyFont="1">
      <alignment horizontal="center" readingOrder="0" shrinkToFit="0" vertical="center" wrapText="1"/>
    </xf>
    <xf borderId="8" fillId="2" fontId="5" numFmtId="0" xfId="0" applyAlignment="1" applyBorder="1" applyFont="1">
      <alignment horizontal="center" readingOrder="0" shrinkToFit="0" vertical="center" wrapText="1"/>
    </xf>
    <xf borderId="9" fillId="2" fontId="5" numFmtId="0" xfId="0" applyAlignment="1" applyBorder="1" applyFont="1">
      <alignment horizontal="center" readingOrder="0" shrinkToFit="0" vertical="center" wrapText="1"/>
    </xf>
    <xf borderId="10" fillId="2" fontId="2" numFmtId="0" xfId="0" applyAlignment="1" applyBorder="1" applyFont="1">
      <alignment horizontal="center" readingOrder="0" shrinkToFit="0" vertical="center" wrapText="1"/>
    </xf>
    <xf borderId="11" fillId="2" fontId="5" numFmtId="0" xfId="0" applyAlignment="1" applyBorder="1" applyFont="1">
      <alignment horizontal="center" readingOrder="0" shrinkToFit="0" vertical="center" wrapText="1"/>
    </xf>
    <xf borderId="12" fillId="2" fontId="5" numFmtId="0" xfId="0" applyAlignment="1" applyBorder="1" applyFont="1">
      <alignment horizontal="center" readingOrder="0" shrinkToFit="0" vertical="center" wrapText="1"/>
    </xf>
    <xf borderId="0" fillId="2" fontId="6" numFmtId="0" xfId="0" applyAlignment="1" applyFont="1">
      <alignment horizontal="center" readingOrder="0" shrinkToFit="0" vertical="center" wrapText="1"/>
    </xf>
    <xf borderId="0" fillId="2" fontId="6" numFmtId="0" xfId="0" applyAlignment="1" applyFont="1">
      <alignment horizontal="center" shrinkToFit="0" vertical="center" wrapText="1"/>
    </xf>
    <xf borderId="0" fillId="2" fontId="1" numFmtId="0" xfId="0" applyAlignment="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847725</xdr:colOff>
      <xdr:row>6</xdr:row>
      <xdr:rowOff>200025</xdr:rowOff>
    </xdr:from>
    <xdr:ext cx="4210050" cy="43148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7">
      <c r="B7" s="1" t="s">
        <v>0</v>
      </c>
    </row>
    <row r="9">
      <c r="A9" s="2" t="s">
        <v>1</v>
      </c>
    </row>
    <row r="17">
      <c r="A17" s="2" t="s">
        <v>2</v>
      </c>
    </row>
    <row r="25">
      <c r="A25" s="2" t="s">
        <v>3</v>
      </c>
    </row>
  </sheetData>
  <mergeCells count="3">
    <mergeCell ref="A9:B16"/>
    <mergeCell ref="A17:B24"/>
    <mergeCell ref="A25:B32"/>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5.13"/>
    <col customWidth="1" min="2" max="2" width="10.13"/>
    <col customWidth="1" min="3" max="105" width="37.13"/>
  </cols>
  <sheetData>
    <row r="1" ht="30.0" customHeight="1">
      <c r="A1" s="3"/>
      <c r="B1" s="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c r="CH1" s="23"/>
      <c r="CI1" s="23"/>
      <c r="CJ1" s="23"/>
      <c r="CK1" s="23"/>
      <c r="CL1" s="23"/>
      <c r="CM1" s="23"/>
      <c r="CN1" s="23"/>
      <c r="CO1" s="23"/>
      <c r="CP1" s="23"/>
      <c r="CQ1" s="23"/>
      <c r="CR1" s="23"/>
      <c r="CS1" s="23"/>
      <c r="CT1" s="23"/>
      <c r="CU1" s="23"/>
      <c r="CV1" s="23"/>
      <c r="CW1" s="23"/>
      <c r="CX1" s="23"/>
      <c r="CY1" s="23"/>
      <c r="CZ1" s="23"/>
      <c r="DA1" s="23"/>
    </row>
    <row r="2" ht="215.25" customHeight="1">
      <c r="A2" s="3"/>
      <c r="B2" s="4" t="s">
        <v>4</v>
      </c>
      <c r="C2" s="5" t="str">
        <f>IMAGE("https://drive.google.com/uc?export=download&amp;id=1pCYe6uaJfJ8EBvno8qE71K2a8jX5Z26h")</f>
        <v/>
      </c>
      <c r="D2" s="7" t="str">
        <f>IMAGE("https://drive.google.com/uc?export=download&amp;id=1u1Phh9FFHy3xOJuVntJG9SgqhnQAgEKO")</f>
        <v/>
      </c>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row>
    <row r="3" ht="257.25" customHeight="1">
      <c r="A3" s="3"/>
      <c r="B3" s="8" t="s">
        <v>6</v>
      </c>
      <c r="C3" s="9" t="s">
        <v>7</v>
      </c>
      <c r="D3" s="10" t="s">
        <v>280</v>
      </c>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row>
    <row r="4" ht="215.25" customHeight="1">
      <c r="A4" s="3"/>
      <c r="B4" s="11" t="s">
        <v>9</v>
      </c>
      <c r="C4" s="12" t="str">
        <f>IMAGE("https://drive.google.com/uc?export=download&amp;id=1-XZSXYJthYkOHB7LXDdSxrlnxQv20VL_")</f>
        <v/>
      </c>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c r="CV4" s="13"/>
      <c r="CW4" s="13"/>
      <c r="CX4" s="13"/>
      <c r="CY4" s="13"/>
      <c r="CZ4" s="13"/>
      <c r="DA4" s="13"/>
    </row>
    <row r="5" ht="151.5" customHeight="1">
      <c r="A5" s="3"/>
      <c r="B5" s="11" t="s">
        <v>10</v>
      </c>
      <c r="C5" s="12" t="s">
        <v>298</v>
      </c>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row>
    <row r="6" ht="151.5" customHeight="1">
      <c r="A6" s="3"/>
      <c r="B6" s="11" t="s">
        <v>12</v>
      </c>
      <c r="C6" s="14"/>
      <c r="D6" s="15" t="s">
        <v>313</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row>
    <row r="7" ht="151.5" customHeight="1">
      <c r="A7" s="3"/>
      <c r="B7" s="11" t="s">
        <v>13</v>
      </c>
      <c r="C7" s="16"/>
      <c r="D7" s="17" t="s">
        <v>315</v>
      </c>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c r="CM7" s="17"/>
      <c r="CN7" s="17"/>
      <c r="CO7" s="17"/>
      <c r="CP7" s="17"/>
      <c r="CQ7" s="17"/>
      <c r="CR7" s="17"/>
      <c r="CS7" s="17"/>
      <c r="CT7" s="17"/>
      <c r="CU7" s="17"/>
      <c r="CV7" s="17"/>
      <c r="CW7" s="17"/>
      <c r="CX7" s="17"/>
      <c r="CY7" s="17"/>
      <c r="CZ7" s="17"/>
      <c r="DA7" s="17"/>
    </row>
    <row r="8" ht="151.5" customHeight="1">
      <c r="A8" s="3"/>
      <c r="B8" s="11" t="s">
        <v>15</v>
      </c>
      <c r="C8" s="16" t="s">
        <v>332</v>
      </c>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row>
    <row r="9" ht="151.5" customHeight="1">
      <c r="A9" s="3"/>
      <c r="B9" s="11" t="s">
        <v>17</v>
      </c>
      <c r="C9" s="16" t="s">
        <v>350</v>
      </c>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row>
    <row r="10" ht="151.5" customHeight="1">
      <c r="A10" s="3"/>
      <c r="B10" s="11" t="s">
        <v>19</v>
      </c>
      <c r="C10" s="16" t="s">
        <v>368</v>
      </c>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row>
    <row r="11" ht="151.5" customHeight="1">
      <c r="A11" s="3"/>
      <c r="B11" s="11" t="s">
        <v>20</v>
      </c>
      <c r="C11" s="16" t="s">
        <v>382</v>
      </c>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17"/>
      <c r="CR11" s="17"/>
      <c r="CS11" s="17"/>
      <c r="CT11" s="17"/>
      <c r="CU11" s="17"/>
      <c r="CV11" s="17"/>
      <c r="CW11" s="17"/>
      <c r="CX11" s="17"/>
      <c r="CY11" s="17"/>
      <c r="CZ11" s="17"/>
      <c r="DA11" s="17"/>
    </row>
    <row r="12" ht="151.5" customHeight="1">
      <c r="A12" s="3"/>
      <c r="B12" s="18" t="s">
        <v>21</v>
      </c>
      <c r="C12" s="19" t="s">
        <v>396</v>
      </c>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c r="CR12" s="20"/>
      <c r="CS12" s="20"/>
      <c r="CT12" s="20"/>
      <c r="CU12" s="20"/>
      <c r="CV12" s="20"/>
      <c r="CW12" s="20"/>
      <c r="CX12" s="20"/>
      <c r="CY12" s="20"/>
      <c r="CZ12" s="20"/>
      <c r="DA12" s="20"/>
    </row>
    <row r="13" ht="30.0" customHeight="1">
      <c r="A13" s="21"/>
      <c r="B13" s="21" t="s">
        <v>415</v>
      </c>
      <c r="C13" s="21"/>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2.0" topLeftCell="C1" activePane="topRight" state="frozen"/>
      <selection activeCell="D2" sqref="D2" pane="topRight"/>
    </sheetView>
  </sheetViews>
  <sheetFormatPr customHeight="1" defaultColWidth="12.63" defaultRowHeight="15.75"/>
  <cols>
    <col customWidth="1" min="1" max="1" width="5.13"/>
    <col customWidth="1" min="2" max="2" width="10.13"/>
    <col customWidth="1" min="3" max="105" width="37.13"/>
  </cols>
  <sheetData>
    <row r="1" ht="30.0" customHeight="1">
      <c r="A1" s="3">
        <f>1</f>
        <v>1</v>
      </c>
      <c r="B1" s="3">
        <f t="shared" ref="B1:DA1" si="1">A1+1</f>
        <v>2</v>
      </c>
      <c r="C1" s="3">
        <f t="shared" si="1"/>
        <v>3</v>
      </c>
      <c r="D1" s="3">
        <f t="shared" si="1"/>
        <v>4</v>
      </c>
      <c r="E1" s="3">
        <f t="shared" si="1"/>
        <v>5</v>
      </c>
      <c r="F1" s="3">
        <f t="shared" si="1"/>
        <v>6</v>
      </c>
      <c r="G1" s="3">
        <f t="shared" si="1"/>
        <v>7</v>
      </c>
      <c r="H1" s="3">
        <f t="shared" si="1"/>
        <v>8</v>
      </c>
      <c r="I1" s="3">
        <f t="shared" si="1"/>
        <v>9</v>
      </c>
      <c r="J1" s="3">
        <f t="shared" si="1"/>
        <v>10</v>
      </c>
      <c r="K1" s="3">
        <f t="shared" si="1"/>
        <v>11</v>
      </c>
      <c r="L1" s="3">
        <f t="shared" si="1"/>
        <v>12</v>
      </c>
      <c r="M1" s="3">
        <f t="shared" si="1"/>
        <v>13</v>
      </c>
      <c r="N1" s="3">
        <f t="shared" si="1"/>
        <v>14</v>
      </c>
      <c r="O1" s="3">
        <f t="shared" si="1"/>
        <v>15</v>
      </c>
      <c r="P1" s="3">
        <f t="shared" si="1"/>
        <v>16</v>
      </c>
      <c r="Q1" s="3">
        <f t="shared" si="1"/>
        <v>17</v>
      </c>
      <c r="R1" s="3">
        <f t="shared" si="1"/>
        <v>18</v>
      </c>
      <c r="S1" s="3">
        <f t="shared" si="1"/>
        <v>19</v>
      </c>
      <c r="T1" s="3">
        <f t="shared" si="1"/>
        <v>20</v>
      </c>
      <c r="U1" s="3">
        <f t="shared" si="1"/>
        <v>21</v>
      </c>
      <c r="V1" s="3">
        <f t="shared" si="1"/>
        <v>22</v>
      </c>
      <c r="W1" s="3">
        <f t="shared" si="1"/>
        <v>23</v>
      </c>
      <c r="X1" s="3">
        <f t="shared" si="1"/>
        <v>24</v>
      </c>
      <c r="Y1" s="3">
        <f t="shared" si="1"/>
        <v>25</v>
      </c>
      <c r="Z1" s="3">
        <f t="shared" si="1"/>
        <v>26</v>
      </c>
      <c r="AA1" s="3">
        <f t="shared" si="1"/>
        <v>27</v>
      </c>
      <c r="AB1" s="3">
        <f t="shared" si="1"/>
        <v>28</v>
      </c>
      <c r="AC1" s="3">
        <f t="shared" si="1"/>
        <v>29</v>
      </c>
      <c r="AD1" s="3">
        <f t="shared" si="1"/>
        <v>30</v>
      </c>
      <c r="AE1" s="3">
        <f t="shared" si="1"/>
        <v>31</v>
      </c>
      <c r="AF1" s="3">
        <f t="shared" si="1"/>
        <v>32</v>
      </c>
      <c r="AG1" s="3">
        <f t="shared" si="1"/>
        <v>33</v>
      </c>
      <c r="AH1" s="3">
        <f t="shared" si="1"/>
        <v>34</v>
      </c>
      <c r="AI1" s="3">
        <f t="shared" si="1"/>
        <v>35</v>
      </c>
      <c r="AJ1" s="3">
        <f t="shared" si="1"/>
        <v>36</v>
      </c>
      <c r="AK1" s="3">
        <f t="shared" si="1"/>
        <v>37</v>
      </c>
      <c r="AL1" s="3">
        <f t="shared" si="1"/>
        <v>38</v>
      </c>
      <c r="AM1" s="3">
        <f t="shared" si="1"/>
        <v>39</v>
      </c>
      <c r="AN1" s="3">
        <f t="shared" si="1"/>
        <v>40</v>
      </c>
      <c r="AO1" s="3">
        <f t="shared" si="1"/>
        <v>41</v>
      </c>
      <c r="AP1" s="3">
        <f t="shared" si="1"/>
        <v>42</v>
      </c>
      <c r="AQ1" s="3">
        <f t="shared" si="1"/>
        <v>43</v>
      </c>
      <c r="AR1" s="3">
        <f t="shared" si="1"/>
        <v>44</v>
      </c>
      <c r="AS1" s="3">
        <f t="shared" si="1"/>
        <v>45</v>
      </c>
      <c r="AT1" s="3">
        <f t="shared" si="1"/>
        <v>46</v>
      </c>
      <c r="AU1" s="3">
        <f t="shared" si="1"/>
        <v>47</v>
      </c>
      <c r="AV1" s="3">
        <f t="shared" si="1"/>
        <v>48</v>
      </c>
      <c r="AW1" s="3">
        <f t="shared" si="1"/>
        <v>49</v>
      </c>
      <c r="AX1" s="3">
        <f t="shared" si="1"/>
        <v>50</v>
      </c>
      <c r="AY1" s="3">
        <f t="shared" si="1"/>
        <v>51</v>
      </c>
      <c r="AZ1" s="3">
        <f t="shared" si="1"/>
        <v>52</v>
      </c>
      <c r="BA1" s="3">
        <f t="shared" si="1"/>
        <v>53</v>
      </c>
      <c r="BB1" s="3">
        <f t="shared" si="1"/>
        <v>54</v>
      </c>
      <c r="BC1" s="3">
        <f t="shared" si="1"/>
        <v>55</v>
      </c>
      <c r="BD1" s="3">
        <f t="shared" si="1"/>
        <v>56</v>
      </c>
      <c r="BE1" s="3">
        <f t="shared" si="1"/>
        <v>57</v>
      </c>
      <c r="BF1" s="3">
        <f t="shared" si="1"/>
        <v>58</v>
      </c>
      <c r="BG1" s="3">
        <f t="shared" si="1"/>
        <v>59</v>
      </c>
      <c r="BH1" s="3">
        <f t="shared" si="1"/>
        <v>60</v>
      </c>
      <c r="BI1" s="3">
        <f t="shared" si="1"/>
        <v>61</v>
      </c>
      <c r="BJ1" s="3">
        <f t="shared" si="1"/>
        <v>62</v>
      </c>
      <c r="BK1" s="3">
        <f t="shared" si="1"/>
        <v>63</v>
      </c>
      <c r="BL1" s="3">
        <f t="shared" si="1"/>
        <v>64</v>
      </c>
      <c r="BM1" s="3">
        <f t="shared" si="1"/>
        <v>65</v>
      </c>
      <c r="BN1" s="3">
        <f t="shared" si="1"/>
        <v>66</v>
      </c>
      <c r="BO1" s="3">
        <f t="shared" si="1"/>
        <v>67</v>
      </c>
      <c r="BP1" s="3">
        <f t="shared" si="1"/>
        <v>68</v>
      </c>
      <c r="BQ1" s="3">
        <f t="shared" si="1"/>
        <v>69</v>
      </c>
      <c r="BR1" s="3">
        <f t="shared" si="1"/>
        <v>70</v>
      </c>
      <c r="BS1" s="3">
        <f t="shared" si="1"/>
        <v>71</v>
      </c>
      <c r="BT1" s="3">
        <f t="shared" si="1"/>
        <v>72</v>
      </c>
      <c r="BU1" s="3">
        <f t="shared" si="1"/>
        <v>73</v>
      </c>
      <c r="BV1" s="3">
        <f t="shared" si="1"/>
        <v>74</v>
      </c>
      <c r="BW1" s="3">
        <f t="shared" si="1"/>
        <v>75</v>
      </c>
      <c r="BX1" s="3">
        <f t="shared" si="1"/>
        <v>76</v>
      </c>
      <c r="BY1" s="3">
        <f t="shared" si="1"/>
        <v>77</v>
      </c>
      <c r="BZ1" s="3">
        <f t="shared" si="1"/>
        <v>78</v>
      </c>
      <c r="CA1" s="3">
        <f t="shared" si="1"/>
        <v>79</v>
      </c>
      <c r="CB1" s="3">
        <f t="shared" si="1"/>
        <v>80</v>
      </c>
      <c r="CC1" s="3">
        <f t="shared" si="1"/>
        <v>81</v>
      </c>
      <c r="CD1" s="3">
        <f t="shared" si="1"/>
        <v>82</v>
      </c>
      <c r="CE1" s="3">
        <f t="shared" si="1"/>
        <v>83</v>
      </c>
      <c r="CF1" s="3">
        <f t="shared" si="1"/>
        <v>84</v>
      </c>
      <c r="CG1" s="3">
        <f t="shared" si="1"/>
        <v>85</v>
      </c>
      <c r="CH1" s="3">
        <f t="shared" si="1"/>
        <v>86</v>
      </c>
      <c r="CI1" s="3">
        <f t="shared" si="1"/>
        <v>87</v>
      </c>
      <c r="CJ1" s="3">
        <f t="shared" si="1"/>
        <v>88</v>
      </c>
      <c r="CK1" s="3">
        <f t="shared" si="1"/>
        <v>89</v>
      </c>
      <c r="CL1" s="3">
        <f t="shared" si="1"/>
        <v>90</v>
      </c>
      <c r="CM1" s="3">
        <f t="shared" si="1"/>
        <v>91</v>
      </c>
      <c r="CN1" s="3">
        <f t="shared" si="1"/>
        <v>92</v>
      </c>
      <c r="CO1" s="3">
        <f t="shared" si="1"/>
        <v>93</v>
      </c>
      <c r="CP1" s="3">
        <f t="shared" si="1"/>
        <v>94</v>
      </c>
      <c r="CQ1" s="3">
        <f t="shared" si="1"/>
        <v>95</v>
      </c>
      <c r="CR1" s="3">
        <f t="shared" si="1"/>
        <v>96</v>
      </c>
      <c r="CS1" s="3">
        <f t="shared" si="1"/>
        <v>97</v>
      </c>
      <c r="CT1" s="3">
        <f t="shared" si="1"/>
        <v>98</v>
      </c>
      <c r="CU1" s="3">
        <f t="shared" si="1"/>
        <v>99</v>
      </c>
      <c r="CV1" s="3">
        <f t="shared" si="1"/>
        <v>100</v>
      </c>
      <c r="CW1" s="3">
        <f t="shared" si="1"/>
        <v>101</v>
      </c>
      <c r="CX1" s="3">
        <f t="shared" si="1"/>
        <v>102</v>
      </c>
      <c r="CY1" s="3">
        <f t="shared" si="1"/>
        <v>103</v>
      </c>
      <c r="CZ1" s="3">
        <f t="shared" si="1"/>
        <v>104</v>
      </c>
      <c r="DA1" s="3">
        <f t="shared" si="1"/>
        <v>105</v>
      </c>
    </row>
    <row r="2" ht="215.25" customHeight="1">
      <c r="A2" s="3"/>
      <c r="B2" s="4" t="s">
        <v>4</v>
      </c>
      <c r="C2" s="5" t="str">
        <f>IMAGE("https://drive.google.com/uc?export=download&amp;id=1pCYe6uaJfJ8EBvno8qE71K2a8jX5Z26h")</f>
        <v/>
      </c>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row>
    <row r="3" ht="257.25" customHeight="1">
      <c r="A3" s="3"/>
      <c r="B3" s="8" t="s">
        <v>6</v>
      </c>
      <c r="C3" s="9" t="s">
        <v>7</v>
      </c>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row>
    <row r="4" ht="215.25" customHeight="1">
      <c r="A4" s="3"/>
      <c r="B4" s="11" t="s">
        <v>9</v>
      </c>
      <c r="C4" s="12"/>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c r="CV4" s="13"/>
      <c r="CW4" s="13"/>
      <c r="CX4" s="13"/>
      <c r="CY4" s="13"/>
      <c r="CZ4" s="13"/>
      <c r="DA4" s="13"/>
    </row>
    <row r="5" ht="151.5" customHeight="1">
      <c r="A5" s="3"/>
      <c r="B5" s="11" t="s">
        <v>10</v>
      </c>
      <c r="C5" s="12"/>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row>
    <row r="6" ht="151.5" customHeight="1">
      <c r="A6" s="3"/>
      <c r="B6" s="11" t="s">
        <v>12</v>
      </c>
      <c r="C6" s="14"/>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row>
    <row r="7" ht="151.5" customHeight="1">
      <c r="A7" s="3"/>
      <c r="B7" s="11" t="s">
        <v>13</v>
      </c>
      <c r="C7" s="16"/>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c r="CM7" s="17"/>
      <c r="CN7" s="17"/>
      <c r="CO7" s="17"/>
      <c r="CP7" s="17"/>
      <c r="CQ7" s="17"/>
      <c r="CR7" s="17"/>
      <c r="CS7" s="17"/>
      <c r="CT7" s="17"/>
      <c r="CU7" s="17"/>
      <c r="CV7" s="17"/>
      <c r="CW7" s="17"/>
      <c r="CX7" s="17"/>
      <c r="CY7" s="17"/>
      <c r="CZ7" s="17"/>
      <c r="DA7" s="17"/>
    </row>
    <row r="8" ht="151.5" customHeight="1">
      <c r="A8" s="3"/>
      <c r="B8" s="11" t="s">
        <v>15</v>
      </c>
      <c r="C8" s="16"/>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row>
    <row r="9" ht="151.5" customHeight="1">
      <c r="A9" s="3"/>
      <c r="B9" s="11" t="s">
        <v>17</v>
      </c>
      <c r="C9" s="16"/>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row>
    <row r="10" ht="151.5" customHeight="1">
      <c r="A10" s="3"/>
      <c r="B10" s="11" t="s">
        <v>19</v>
      </c>
      <c r="C10" s="16"/>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row>
    <row r="11" ht="151.5" customHeight="1">
      <c r="A11" s="3"/>
      <c r="B11" s="11" t="s">
        <v>20</v>
      </c>
      <c r="C11" s="16"/>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17"/>
      <c r="CR11" s="17"/>
      <c r="CS11" s="17"/>
      <c r="CT11" s="17"/>
      <c r="CU11" s="17"/>
      <c r="CV11" s="17"/>
      <c r="CW11" s="17"/>
      <c r="CX11" s="17"/>
      <c r="CY11" s="17"/>
      <c r="CZ11" s="17"/>
      <c r="DA11" s="17"/>
    </row>
    <row r="12" ht="151.5" customHeight="1">
      <c r="A12" s="3"/>
      <c r="B12" s="18" t="s">
        <v>21</v>
      </c>
      <c r="C12" s="19"/>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c r="CR12" s="20"/>
      <c r="CS12" s="20"/>
      <c r="CT12" s="20"/>
      <c r="CU12" s="20"/>
      <c r="CV12" s="20"/>
      <c r="CW12" s="20"/>
      <c r="CX12" s="20"/>
      <c r="CY12" s="20"/>
      <c r="CZ12" s="20"/>
      <c r="DA12" s="20"/>
    </row>
    <row r="13" ht="30.0" customHeight="1">
      <c r="A13" s="21"/>
      <c r="B13" s="21"/>
      <c r="C13" s="21"/>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2.0" topLeftCell="C1" activePane="topRight" state="frozen"/>
      <selection activeCell="D2" sqref="D2" pane="topRight"/>
    </sheetView>
  </sheetViews>
  <sheetFormatPr customHeight="1" defaultColWidth="12.63" defaultRowHeight="15.75"/>
  <cols>
    <col customWidth="1" min="1" max="1" width="5.13"/>
    <col customWidth="1" min="2" max="2" width="10.13"/>
    <col customWidth="1" min="3" max="105" width="37.13"/>
  </cols>
  <sheetData>
    <row r="1" ht="30.0" customHeight="1">
      <c r="A1" s="3">
        <f>1</f>
        <v>1</v>
      </c>
      <c r="B1" s="3">
        <f t="shared" ref="B1:DA1" si="1">A1+1</f>
        <v>2</v>
      </c>
      <c r="C1" s="3">
        <f t="shared" si="1"/>
        <v>3</v>
      </c>
      <c r="D1" s="3">
        <f t="shared" si="1"/>
        <v>4</v>
      </c>
      <c r="E1" s="3">
        <f t="shared" si="1"/>
        <v>5</v>
      </c>
      <c r="F1" s="3">
        <f t="shared" si="1"/>
        <v>6</v>
      </c>
      <c r="G1" s="3">
        <f t="shared" si="1"/>
        <v>7</v>
      </c>
      <c r="H1" s="3">
        <f t="shared" si="1"/>
        <v>8</v>
      </c>
      <c r="I1" s="3">
        <f t="shared" si="1"/>
        <v>9</v>
      </c>
      <c r="J1" s="3">
        <f t="shared" si="1"/>
        <v>10</v>
      </c>
      <c r="K1" s="3">
        <f t="shared" si="1"/>
        <v>11</v>
      </c>
      <c r="L1" s="3">
        <f t="shared" si="1"/>
        <v>12</v>
      </c>
      <c r="M1" s="3">
        <f t="shared" si="1"/>
        <v>13</v>
      </c>
      <c r="N1" s="3">
        <f t="shared" si="1"/>
        <v>14</v>
      </c>
      <c r="O1" s="3">
        <f t="shared" si="1"/>
        <v>15</v>
      </c>
      <c r="P1" s="3">
        <f t="shared" si="1"/>
        <v>16</v>
      </c>
      <c r="Q1" s="3">
        <f t="shared" si="1"/>
        <v>17</v>
      </c>
      <c r="R1" s="3">
        <f t="shared" si="1"/>
        <v>18</v>
      </c>
      <c r="S1" s="3">
        <f t="shared" si="1"/>
        <v>19</v>
      </c>
      <c r="T1" s="3">
        <f t="shared" si="1"/>
        <v>20</v>
      </c>
      <c r="U1" s="3">
        <f t="shared" si="1"/>
        <v>21</v>
      </c>
      <c r="V1" s="3">
        <f t="shared" si="1"/>
        <v>22</v>
      </c>
      <c r="W1" s="3">
        <f t="shared" si="1"/>
        <v>23</v>
      </c>
      <c r="X1" s="3">
        <f t="shared" si="1"/>
        <v>24</v>
      </c>
      <c r="Y1" s="3">
        <f t="shared" si="1"/>
        <v>25</v>
      </c>
      <c r="Z1" s="3">
        <f t="shared" si="1"/>
        <v>26</v>
      </c>
      <c r="AA1" s="3">
        <f t="shared" si="1"/>
        <v>27</v>
      </c>
      <c r="AB1" s="3">
        <f t="shared" si="1"/>
        <v>28</v>
      </c>
      <c r="AC1" s="3">
        <f t="shared" si="1"/>
        <v>29</v>
      </c>
      <c r="AD1" s="3">
        <f t="shared" si="1"/>
        <v>30</v>
      </c>
      <c r="AE1" s="3">
        <f t="shared" si="1"/>
        <v>31</v>
      </c>
      <c r="AF1" s="3">
        <f t="shared" si="1"/>
        <v>32</v>
      </c>
      <c r="AG1" s="3">
        <f t="shared" si="1"/>
        <v>33</v>
      </c>
      <c r="AH1" s="3">
        <f t="shared" si="1"/>
        <v>34</v>
      </c>
      <c r="AI1" s="3">
        <f t="shared" si="1"/>
        <v>35</v>
      </c>
      <c r="AJ1" s="3">
        <f t="shared" si="1"/>
        <v>36</v>
      </c>
      <c r="AK1" s="3">
        <f t="shared" si="1"/>
        <v>37</v>
      </c>
      <c r="AL1" s="3">
        <f t="shared" si="1"/>
        <v>38</v>
      </c>
      <c r="AM1" s="3">
        <f t="shared" si="1"/>
        <v>39</v>
      </c>
      <c r="AN1" s="3">
        <f t="shared" si="1"/>
        <v>40</v>
      </c>
      <c r="AO1" s="3">
        <f t="shared" si="1"/>
        <v>41</v>
      </c>
      <c r="AP1" s="3">
        <f t="shared" si="1"/>
        <v>42</v>
      </c>
      <c r="AQ1" s="3">
        <f t="shared" si="1"/>
        <v>43</v>
      </c>
      <c r="AR1" s="3">
        <f t="shared" si="1"/>
        <v>44</v>
      </c>
      <c r="AS1" s="3">
        <f t="shared" si="1"/>
        <v>45</v>
      </c>
      <c r="AT1" s="3">
        <f t="shared" si="1"/>
        <v>46</v>
      </c>
      <c r="AU1" s="3">
        <f t="shared" si="1"/>
        <v>47</v>
      </c>
      <c r="AV1" s="3">
        <f t="shared" si="1"/>
        <v>48</v>
      </c>
      <c r="AW1" s="3">
        <f t="shared" si="1"/>
        <v>49</v>
      </c>
      <c r="AX1" s="3">
        <f t="shared" si="1"/>
        <v>50</v>
      </c>
      <c r="AY1" s="3">
        <f t="shared" si="1"/>
        <v>51</v>
      </c>
      <c r="AZ1" s="3">
        <f t="shared" si="1"/>
        <v>52</v>
      </c>
      <c r="BA1" s="3">
        <f t="shared" si="1"/>
        <v>53</v>
      </c>
      <c r="BB1" s="3">
        <f t="shared" si="1"/>
        <v>54</v>
      </c>
      <c r="BC1" s="3">
        <f t="shared" si="1"/>
        <v>55</v>
      </c>
      <c r="BD1" s="3">
        <f t="shared" si="1"/>
        <v>56</v>
      </c>
      <c r="BE1" s="3">
        <f t="shared" si="1"/>
        <v>57</v>
      </c>
      <c r="BF1" s="3">
        <f t="shared" si="1"/>
        <v>58</v>
      </c>
      <c r="BG1" s="3">
        <f t="shared" si="1"/>
        <v>59</v>
      </c>
      <c r="BH1" s="3">
        <f t="shared" si="1"/>
        <v>60</v>
      </c>
      <c r="BI1" s="3">
        <f t="shared" si="1"/>
        <v>61</v>
      </c>
      <c r="BJ1" s="3">
        <f t="shared" si="1"/>
        <v>62</v>
      </c>
      <c r="BK1" s="3">
        <f t="shared" si="1"/>
        <v>63</v>
      </c>
      <c r="BL1" s="3">
        <f t="shared" si="1"/>
        <v>64</v>
      </c>
      <c r="BM1" s="3">
        <f t="shared" si="1"/>
        <v>65</v>
      </c>
      <c r="BN1" s="3">
        <f t="shared" si="1"/>
        <v>66</v>
      </c>
      <c r="BO1" s="3">
        <f t="shared" si="1"/>
        <v>67</v>
      </c>
      <c r="BP1" s="3">
        <f t="shared" si="1"/>
        <v>68</v>
      </c>
      <c r="BQ1" s="3">
        <f t="shared" si="1"/>
        <v>69</v>
      </c>
      <c r="BR1" s="3">
        <f t="shared" si="1"/>
        <v>70</v>
      </c>
      <c r="BS1" s="3">
        <f t="shared" si="1"/>
        <v>71</v>
      </c>
      <c r="BT1" s="3">
        <f t="shared" si="1"/>
        <v>72</v>
      </c>
      <c r="BU1" s="3">
        <f t="shared" si="1"/>
        <v>73</v>
      </c>
      <c r="BV1" s="3">
        <f t="shared" si="1"/>
        <v>74</v>
      </c>
      <c r="BW1" s="3">
        <f t="shared" si="1"/>
        <v>75</v>
      </c>
      <c r="BX1" s="3">
        <f t="shared" si="1"/>
        <v>76</v>
      </c>
      <c r="BY1" s="3">
        <f t="shared" si="1"/>
        <v>77</v>
      </c>
      <c r="BZ1" s="3">
        <f t="shared" si="1"/>
        <v>78</v>
      </c>
      <c r="CA1" s="3">
        <f t="shared" si="1"/>
        <v>79</v>
      </c>
      <c r="CB1" s="3">
        <f t="shared" si="1"/>
        <v>80</v>
      </c>
      <c r="CC1" s="3">
        <f t="shared" si="1"/>
        <v>81</v>
      </c>
      <c r="CD1" s="3">
        <f t="shared" si="1"/>
        <v>82</v>
      </c>
      <c r="CE1" s="3">
        <f t="shared" si="1"/>
        <v>83</v>
      </c>
      <c r="CF1" s="3">
        <f t="shared" si="1"/>
        <v>84</v>
      </c>
      <c r="CG1" s="3">
        <f t="shared" si="1"/>
        <v>85</v>
      </c>
      <c r="CH1" s="3">
        <f t="shared" si="1"/>
        <v>86</v>
      </c>
      <c r="CI1" s="3">
        <f t="shared" si="1"/>
        <v>87</v>
      </c>
      <c r="CJ1" s="3">
        <f t="shared" si="1"/>
        <v>88</v>
      </c>
      <c r="CK1" s="3">
        <f t="shared" si="1"/>
        <v>89</v>
      </c>
      <c r="CL1" s="3">
        <f t="shared" si="1"/>
        <v>90</v>
      </c>
      <c r="CM1" s="3">
        <f t="shared" si="1"/>
        <v>91</v>
      </c>
      <c r="CN1" s="3">
        <f t="shared" si="1"/>
        <v>92</v>
      </c>
      <c r="CO1" s="3">
        <f t="shared" si="1"/>
        <v>93</v>
      </c>
      <c r="CP1" s="3">
        <f t="shared" si="1"/>
        <v>94</v>
      </c>
      <c r="CQ1" s="3">
        <f t="shared" si="1"/>
        <v>95</v>
      </c>
      <c r="CR1" s="3">
        <f t="shared" si="1"/>
        <v>96</v>
      </c>
      <c r="CS1" s="3">
        <f t="shared" si="1"/>
        <v>97</v>
      </c>
      <c r="CT1" s="3">
        <f t="shared" si="1"/>
        <v>98</v>
      </c>
      <c r="CU1" s="3">
        <f t="shared" si="1"/>
        <v>99</v>
      </c>
      <c r="CV1" s="3">
        <f t="shared" si="1"/>
        <v>100</v>
      </c>
      <c r="CW1" s="3">
        <f t="shared" si="1"/>
        <v>101</v>
      </c>
      <c r="CX1" s="3">
        <f t="shared" si="1"/>
        <v>102</v>
      </c>
      <c r="CY1" s="3">
        <f t="shared" si="1"/>
        <v>103</v>
      </c>
      <c r="CZ1" s="3">
        <f t="shared" si="1"/>
        <v>104</v>
      </c>
      <c r="DA1" s="3">
        <f t="shared" si="1"/>
        <v>105</v>
      </c>
    </row>
    <row r="2" ht="215.25" customHeight="1">
      <c r="A2" s="3"/>
      <c r="B2" s="4" t="s">
        <v>4</v>
      </c>
      <c r="C2" s="5" t="str">
        <f>IMAGE("https://drive.google.com/uc?export=download&amp;id=1pCYe6uaJfJ8EBvno8qE71K2a8jX5Z26h")</f>
        <v/>
      </c>
      <c r="D2" s="6" t="s">
        <v>5</v>
      </c>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row>
    <row r="3" ht="257.25" customHeight="1">
      <c r="A3" s="3"/>
      <c r="B3" s="8" t="s">
        <v>6</v>
      </c>
      <c r="C3" s="9" t="s">
        <v>7</v>
      </c>
      <c r="D3" s="10" t="s">
        <v>8</v>
      </c>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row>
    <row r="4" ht="215.25" customHeight="1">
      <c r="A4" s="3"/>
      <c r="B4" s="11" t="s">
        <v>9</v>
      </c>
      <c r="C4" s="12" t="str">
        <f>IMAGE("https://drive.google.com/uc?export=download&amp;id=14Ga3Rt_AH7sovL7Er0jIywMXIMF3AyfL")</f>
        <v/>
      </c>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c r="CV4" s="13"/>
      <c r="CW4" s="13"/>
      <c r="CX4" s="13"/>
      <c r="CY4" s="13"/>
      <c r="CZ4" s="13"/>
      <c r="DA4" s="13"/>
    </row>
    <row r="5" ht="151.5" customHeight="1">
      <c r="A5" s="3"/>
      <c r="B5" s="11" t="s">
        <v>10</v>
      </c>
      <c r="C5" s="12" t="s">
        <v>11</v>
      </c>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row>
    <row r="6" ht="151.5" customHeight="1">
      <c r="A6" s="3"/>
      <c r="B6" s="11" t="s">
        <v>12</v>
      </c>
      <c r="C6" s="14"/>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row>
    <row r="7" ht="151.5" customHeight="1">
      <c r="A7" s="3"/>
      <c r="B7" s="11" t="s">
        <v>13</v>
      </c>
      <c r="C7" s="16"/>
      <c r="D7" s="17" t="s">
        <v>14</v>
      </c>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c r="CM7" s="17"/>
      <c r="CN7" s="17"/>
      <c r="CO7" s="17"/>
      <c r="CP7" s="17"/>
      <c r="CQ7" s="17"/>
      <c r="CR7" s="17"/>
      <c r="CS7" s="17"/>
      <c r="CT7" s="17"/>
      <c r="CU7" s="17"/>
      <c r="CV7" s="17"/>
      <c r="CW7" s="17"/>
      <c r="CX7" s="17"/>
      <c r="CY7" s="17"/>
      <c r="CZ7" s="17"/>
      <c r="DA7" s="17"/>
    </row>
    <row r="8" ht="151.5" customHeight="1">
      <c r="A8" s="3"/>
      <c r="B8" s="11" t="s">
        <v>15</v>
      </c>
      <c r="C8" s="16" t="s">
        <v>16</v>
      </c>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row>
    <row r="9" ht="151.5" customHeight="1">
      <c r="A9" s="3"/>
      <c r="B9" s="11" t="s">
        <v>17</v>
      </c>
      <c r="C9" s="16" t="s">
        <v>18</v>
      </c>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row>
    <row r="10" ht="151.5" customHeight="1">
      <c r="A10" s="3"/>
      <c r="B10" s="11" t="s">
        <v>19</v>
      </c>
      <c r="C10" s="16"/>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row>
    <row r="11" ht="151.5" customHeight="1">
      <c r="A11" s="3"/>
      <c r="B11" s="11" t="s">
        <v>20</v>
      </c>
      <c r="C11" s="16"/>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17"/>
      <c r="CR11" s="17"/>
      <c r="CS11" s="17"/>
      <c r="CT11" s="17"/>
      <c r="CU11" s="17"/>
      <c r="CV11" s="17"/>
      <c r="CW11" s="17"/>
      <c r="CX11" s="17"/>
      <c r="CY11" s="17"/>
      <c r="CZ11" s="17"/>
      <c r="DA11" s="17"/>
    </row>
    <row r="12" ht="151.5" customHeight="1">
      <c r="A12" s="3"/>
      <c r="B12" s="18" t="s">
        <v>21</v>
      </c>
      <c r="C12" s="19" t="s">
        <v>22</v>
      </c>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c r="CR12" s="20"/>
      <c r="CS12" s="20"/>
      <c r="CT12" s="20"/>
      <c r="CU12" s="20"/>
      <c r="CV12" s="20"/>
      <c r="CW12" s="20"/>
      <c r="CX12" s="20"/>
      <c r="CY12" s="20"/>
      <c r="CZ12" s="20"/>
      <c r="DA12" s="20"/>
    </row>
    <row r="13" ht="30.0" customHeight="1">
      <c r="A13" s="21"/>
      <c r="B13" s="21" t="s">
        <v>23</v>
      </c>
      <c r="C13" s="21"/>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2.0" topLeftCell="C1" activePane="topRight" state="frozen"/>
      <selection activeCell="D2" sqref="D2" pane="topRight"/>
    </sheetView>
  </sheetViews>
  <sheetFormatPr customHeight="1" defaultColWidth="12.63" defaultRowHeight="15.75"/>
  <cols>
    <col customWidth="1" min="1" max="1" width="5.13"/>
    <col customWidth="1" min="2" max="2" width="10.13"/>
    <col customWidth="1" min="3" max="105" width="37.13"/>
  </cols>
  <sheetData>
    <row r="1" ht="30.0" customHeight="1">
      <c r="A1" s="3">
        <f>1</f>
        <v>1</v>
      </c>
      <c r="B1" s="3">
        <f t="shared" ref="B1:DA1" si="1">A1+1</f>
        <v>2</v>
      </c>
      <c r="C1" s="3">
        <f t="shared" si="1"/>
        <v>3</v>
      </c>
      <c r="D1" s="3">
        <f t="shared" si="1"/>
        <v>4</v>
      </c>
      <c r="E1" s="3">
        <f t="shared" si="1"/>
        <v>5</v>
      </c>
      <c r="F1" s="3">
        <f t="shared" si="1"/>
        <v>6</v>
      </c>
      <c r="G1" s="3">
        <f t="shared" si="1"/>
        <v>7</v>
      </c>
      <c r="H1" s="3">
        <f t="shared" si="1"/>
        <v>8</v>
      </c>
      <c r="I1" s="3">
        <f t="shared" si="1"/>
        <v>9</v>
      </c>
      <c r="J1" s="3">
        <f t="shared" si="1"/>
        <v>10</v>
      </c>
      <c r="K1" s="3">
        <f t="shared" si="1"/>
        <v>11</v>
      </c>
      <c r="L1" s="3">
        <f t="shared" si="1"/>
        <v>12</v>
      </c>
      <c r="M1" s="3">
        <f t="shared" si="1"/>
        <v>13</v>
      </c>
      <c r="N1" s="3">
        <f t="shared" si="1"/>
        <v>14</v>
      </c>
      <c r="O1" s="3">
        <f t="shared" si="1"/>
        <v>15</v>
      </c>
      <c r="P1" s="3">
        <f t="shared" si="1"/>
        <v>16</v>
      </c>
      <c r="Q1" s="3">
        <f t="shared" si="1"/>
        <v>17</v>
      </c>
      <c r="R1" s="3">
        <f t="shared" si="1"/>
        <v>18</v>
      </c>
      <c r="S1" s="3">
        <f t="shared" si="1"/>
        <v>19</v>
      </c>
      <c r="T1" s="3">
        <f t="shared" si="1"/>
        <v>20</v>
      </c>
      <c r="U1" s="3">
        <f t="shared" si="1"/>
        <v>21</v>
      </c>
      <c r="V1" s="3">
        <f t="shared" si="1"/>
        <v>22</v>
      </c>
      <c r="W1" s="3">
        <f t="shared" si="1"/>
        <v>23</v>
      </c>
      <c r="X1" s="3">
        <f t="shared" si="1"/>
        <v>24</v>
      </c>
      <c r="Y1" s="3">
        <f t="shared" si="1"/>
        <v>25</v>
      </c>
      <c r="Z1" s="3">
        <f t="shared" si="1"/>
        <v>26</v>
      </c>
      <c r="AA1" s="3">
        <f t="shared" si="1"/>
        <v>27</v>
      </c>
      <c r="AB1" s="3">
        <f t="shared" si="1"/>
        <v>28</v>
      </c>
      <c r="AC1" s="3">
        <f t="shared" si="1"/>
        <v>29</v>
      </c>
      <c r="AD1" s="3">
        <f t="shared" si="1"/>
        <v>30</v>
      </c>
      <c r="AE1" s="3">
        <f t="shared" si="1"/>
        <v>31</v>
      </c>
      <c r="AF1" s="3">
        <f t="shared" si="1"/>
        <v>32</v>
      </c>
      <c r="AG1" s="3">
        <f t="shared" si="1"/>
        <v>33</v>
      </c>
      <c r="AH1" s="3">
        <f t="shared" si="1"/>
        <v>34</v>
      </c>
      <c r="AI1" s="3">
        <f t="shared" si="1"/>
        <v>35</v>
      </c>
      <c r="AJ1" s="3">
        <f t="shared" si="1"/>
        <v>36</v>
      </c>
      <c r="AK1" s="3">
        <f t="shared" si="1"/>
        <v>37</v>
      </c>
      <c r="AL1" s="3">
        <f t="shared" si="1"/>
        <v>38</v>
      </c>
      <c r="AM1" s="3">
        <f t="shared" si="1"/>
        <v>39</v>
      </c>
      <c r="AN1" s="3">
        <f t="shared" si="1"/>
        <v>40</v>
      </c>
      <c r="AO1" s="3">
        <f t="shared" si="1"/>
        <v>41</v>
      </c>
      <c r="AP1" s="3">
        <f t="shared" si="1"/>
        <v>42</v>
      </c>
      <c r="AQ1" s="3">
        <f t="shared" si="1"/>
        <v>43</v>
      </c>
      <c r="AR1" s="3">
        <f t="shared" si="1"/>
        <v>44</v>
      </c>
      <c r="AS1" s="3">
        <f t="shared" si="1"/>
        <v>45</v>
      </c>
      <c r="AT1" s="3">
        <f t="shared" si="1"/>
        <v>46</v>
      </c>
      <c r="AU1" s="3">
        <f t="shared" si="1"/>
        <v>47</v>
      </c>
      <c r="AV1" s="3">
        <f t="shared" si="1"/>
        <v>48</v>
      </c>
      <c r="AW1" s="3">
        <f t="shared" si="1"/>
        <v>49</v>
      </c>
      <c r="AX1" s="3">
        <f t="shared" si="1"/>
        <v>50</v>
      </c>
      <c r="AY1" s="3">
        <f t="shared" si="1"/>
        <v>51</v>
      </c>
      <c r="AZ1" s="3">
        <f t="shared" si="1"/>
        <v>52</v>
      </c>
      <c r="BA1" s="3">
        <f t="shared" si="1"/>
        <v>53</v>
      </c>
      <c r="BB1" s="3">
        <f t="shared" si="1"/>
        <v>54</v>
      </c>
      <c r="BC1" s="3">
        <f t="shared" si="1"/>
        <v>55</v>
      </c>
      <c r="BD1" s="3">
        <f t="shared" si="1"/>
        <v>56</v>
      </c>
      <c r="BE1" s="3">
        <f t="shared" si="1"/>
        <v>57</v>
      </c>
      <c r="BF1" s="3">
        <f t="shared" si="1"/>
        <v>58</v>
      </c>
      <c r="BG1" s="3">
        <f t="shared" si="1"/>
        <v>59</v>
      </c>
      <c r="BH1" s="3">
        <f t="shared" si="1"/>
        <v>60</v>
      </c>
      <c r="BI1" s="3">
        <f t="shared" si="1"/>
        <v>61</v>
      </c>
      <c r="BJ1" s="3">
        <f t="shared" si="1"/>
        <v>62</v>
      </c>
      <c r="BK1" s="3">
        <f t="shared" si="1"/>
        <v>63</v>
      </c>
      <c r="BL1" s="3">
        <f t="shared" si="1"/>
        <v>64</v>
      </c>
      <c r="BM1" s="3">
        <f t="shared" si="1"/>
        <v>65</v>
      </c>
      <c r="BN1" s="3">
        <f t="shared" si="1"/>
        <v>66</v>
      </c>
      <c r="BO1" s="3">
        <f t="shared" si="1"/>
        <v>67</v>
      </c>
      <c r="BP1" s="3">
        <f t="shared" si="1"/>
        <v>68</v>
      </c>
      <c r="BQ1" s="3">
        <f t="shared" si="1"/>
        <v>69</v>
      </c>
      <c r="BR1" s="3">
        <f t="shared" si="1"/>
        <v>70</v>
      </c>
      <c r="BS1" s="3">
        <f t="shared" si="1"/>
        <v>71</v>
      </c>
      <c r="BT1" s="3">
        <f t="shared" si="1"/>
        <v>72</v>
      </c>
      <c r="BU1" s="3">
        <f t="shared" si="1"/>
        <v>73</v>
      </c>
      <c r="BV1" s="3">
        <f t="shared" si="1"/>
        <v>74</v>
      </c>
      <c r="BW1" s="3">
        <f t="shared" si="1"/>
        <v>75</v>
      </c>
      <c r="BX1" s="3">
        <f t="shared" si="1"/>
        <v>76</v>
      </c>
      <c r="BY1" s="3">
        <f t="shared" si="1"/>
        <v>77</v>
      </c>
      <c r="BZ1" s="3">
        <f t="shared" si="1"/>
        <v>78</v>
      </c>
      <c r="CA1" s="3">
        <f t="shared" si="1"/>
        <v>79</v>
      </c>
      <c r="CB1" s="3">
        <f t="shared" si="1"/>
        <v>80</v>
      </c>
      <c r="CC1" s="3">
        <f t="shared" si="1"/>
        <v>81</v>
      </c>
      <c r="CD1" s="3">
        <f t="shared" si="1"/>
        <v>82</v>
      </c>
      <c r="CE1" s="3">
        <f t="shared" si="1"/>
        <v>83</v>
      </c>
      <c r="CF1" s="3">
        <f t="shared" si="1"/>
        <v>84</v>
      </c>
      <c r="CG1" s="3">
        <f t="shared" si="1"/>
        <v>85</v>
      </c>
      <c r="CH1" s="3">
        <f t="shared" si="1"/>
        <v>86</v>
      </c>
      <c r="CI1" s="3">
        <f t="shared" si="1"/>
        <v>87</v>
      </c>
      <c r="CJ1" s="3">
        <f t="shared" si="1"/>
        <v>88</v>
      </c>
      <c r="CK1" s="3">
        <f t="shared" si="1"/>
        <v>89</v>
      </c>
      <c r="CL1" s="3">
        <f t="shared" si="1"/>
        <v>90</v>
      </c>
      <c r="CM1" s="3">
        <f t="shared" si="1"/>
        <v>91</v>
      </c>
      <c r="CN1" s="3">
        <f t="shared" si="1"/>
        <v>92</v>
      </c>
      <c r="CO1" s="3">
        <f t="shared" si="1"/>
        <v>93</v>
      </c>
      <c r="CP1" s="3">
        <f t="shared" si="1"/>
        <v>94</v>
      </c>
      <c r="CQ1" s="3">
        <f t="shared" si="1"/>
        <v>95</v>
      </c>
      <c r="CR1" s="3">
        <f t="shared" si="1"/>
        <v>96</v>
      </c>
      <c r="CS1" s="3">
        <f t="shared" si="1"/>
        <v>97</v>
      </c>
      <c r="CT1" s="3">
        <f t="shared" si="1"/>
        <v>98</v>
      </c>
      <c r="CU1" s="3">
        <f t="shared" si="1"/>
        <v>99</v>
      </c>
      <c r="CV1" s="3">
        <f t="shared" si="1"/>
        <v>100</v>
      </c>
      <c r="CW1" s="3">
        <f t="shared" si="1"/>
        <v>101</v>
      </c>
      <c r="CX1" s="3">
        <f t="shared" si="1"/>
        <v>102</v>
      </c>
      <c r="CY1" s="3">
        <f t="shared" si="1"/>
        <v>103</v>
      </c>
      <c r="CZ1" s="3">
        <f t="shared" si="1"/>
        <v>104</v>
      </c>
      <c r="DA1" s="3">
        <f t="shared" si="1"/>
        <v>105</v>
      </c>
    </row>
    <row r="2" ht="215.25" customHeight="1">
      <c r="A2" s="3"/>
      <c r="B2" s="4" t="s">
        <v>4</v>
      </c>
      <c r="C2" s="5" t="str">
        <f>IMAGE("https://drive.google.com/uc?export=download&amp;id=1pCYe6uaJfJ8EBvno8qE71K2a8jX5Z26h")</f>
        <v/>
      </c>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row>
    <row r="3" ht="257.25" customHeight="1">
      <c r="A3" s="3"/>
      <c r="B3" s="8" t="s">
        <v>6</v>
      </c>
      <c r="C3" s="9" t="s">
        <v>24</v>
      </c>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row>
    <row r="4" ht="215.25" customHeight="1">
      <c r="A4" s="3"/>
      <c r="B4" s="11" t="s">
        <v>9</v>
      </c>
      <c r="C4" s="12"/>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c r="CV4" s="13"/>
      <c r="CW4" s="13"/>
      <c r="CX4" s="13"/>
      <c r="CY4" s="13"/>
      <c r="CZ4" s="13"/>
      <c r="DA4" s="13"/>
    </row>
    <row r="5" ht="151.5" customHeight="1">
      <c r="A5" s="3"/>
      <c r="B5" s="11" t="s">
        <v>10</v>
      </c>
      <c r="C5" s="12" t="s">
        <v>25</v>
      </c>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row>
    <row r="6" ht="151.5" customHeight="1">
      <c r="A6" s="3"/>
      <c r="B6" s="11" t="s">
        <v>12</v>
      </c>
      <c r="C6" s="14"/>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row>
    <row r="7" ht="151.5" customHeight="1">
      <c r="A7" s="3"/>
      <c r="B7" s="11" t="s">
        <v>13</v>
      </c>
      <c r="C7" s="16"/>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c r="CM7" s="17"/>
      <c r="CN7" s="17"/>
      <c r="CO7" s="17"/>
      <c r="CP7" s="17"/>
      <c r="CQ7" s="17"/>
      <c r="CR7" s="17"/>
      <c r="CS7" s="17"/>
      <c r="CT7" s="17"/>
      <c r="CU7" s="17"/>
      <c r="CV7" s="17"/>
      <c r="CW7" s="17"/>
      <c r="CX7" s="17"/>
      <c r="CY7" s="17"/>
      <c r="CZ7" s="17"/>
      <c r="DA7" s="17"/>
    </row>
    <row r="8" ht="151.5" customHeight="1">
      <c r="A8" s="3"/>
      <c r="B8" s="11" t="s">
        <v>15</v>
      </c>
      <c r="C8" s="16"/>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row>
    <row r="9" ht="151.5" customHeight="1">
      <c r="A9" s="3"/>
      <c r="B9" s="11" t="s">
        <v>17</v>
      </c>
      <c r="C9" s="16"/>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row>
    <row r="10" ht="151.5" customHeight="1">
      <c r="A10" s="3"/>
      <c r="B10" s="11" t="s">
        <v>26</v>
      </c>
      <c r="C10" s="16"/>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row>
    <row r="11" ht="151.5" customHeight="1">
      <c r="A11" s="3"/>
      <c r="B11" s="11" t="s">
        <v>27</v>
      </c>
      <c r="C11" s="16"/>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17"/>
      <c r="CR11" s="17"/>
      <c r="CS11" s="17"/>
      <c r="CT11" s="17"/>
      <c r="CU11" s="17"/>
      <c r="CV11" s="17"/>
      <c r="CW11" s="17"/>
      <c r="CX11" s="17"/>
      <c r="CY11" s="17"/>
      <c r="CZ11" s="17"/>
      <c r="DA11" s="17"/>
    </row>
    <row r="12" ht="151.5" customHeight="1">
      <c r="A12" s="3"/>
      <c r="B12" s="18" t="s">
        <v>21</v>
      </c>
      <c r="C12" s="19"/>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c r="CR12" s="20"/>
      <c r="CS12" s="20"/>
      <c r="CT12" s="20"/>
      <c r="CU12" s="20"/>
      <c r="CV12" s="20"/>
      <c r="CW12" s="20"/>
      <c r="CX12" s="20"/>
      <c r="CY12" s="20"/>
      <c r="CZ12" s="20"/>
      <c r="DA12" s="20"/>
    </row>
    <row r="13" ht="30.0" customHeight="1">
      <c r="A13" s="21"/>
      <c r="B13" s="21" t="s">
        <v>28</v>
      </c>
      <c r="C13" s="21"/>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2.0" topLeftCell="C1" activePane="topRight" state="frozen"/>
      <selection activeCell="D2" sqref="D2" pane="topRight"/>
    </sheetView>
  </sheetViews>
  <sheetFormatPr customHeight="1" defaultColWidth="12.63" defaultRowHeight="15.75"/>
  <cols>
    <col customWidth="1" min="1" max="1" width="5.13"/>
    <col customWidth="1" min="2" max="2" width="10.13"/>
    <col customWidth="1" min="3" max="105" width="37.13"/>
  </cols>
  <sheetData>
    <row r="1" ht="30.0" customHeight="1">
      <c r="A1" s="3">
        <f>1</f>
        <v>1</v>
      </c>
      <c r="B1" s="3">
        <f t="shared" ref="B1:DA1" si="1">A1+1</f>
        <v>2</v>
      </c>
      <c r="C1" s="3">
        <f t="shared" si="1"/>
        <v>3</v>
      </c>
      <c r="D1" s="3">
        <f t="shared" si="1"/>
        <v>4</v>
      </c>
      <c r="E1" s="3">
        <f t="shared" si="1"/>
        <v>5</v>
      </c>
      <c r="F1" s="3">
        <f t="shared" si="1"/>
        <v>6</v>
      </c>
      <c r="G1" s="3">
        <f t="shared" si="1"/>
        <v>7</v>
      </c>
      <c r="H1" s="3">
        <f t="shared" si="1"/>
        <v>8</v>
      </c>
      <c r="I1" s="3">
        <f t="shared" si="1"/>
        <v>9</v>
      </c>
      <c r="J1" s="3">
        <f t="shared" si="1"/>
        <v>10</v>
      </c>
      <c r="K1" s="3">
        <f t="shared" si="1"/>
        <v>11</v>
      </c>
      <c r="L1" s="3">
        <f t="shared" si="1"/>
        <v>12</v>
      </c>
      <c r="M1" s="3">
        <f t="shared" si="1"/>
        <v>13</v>
      </c>
      <c r="N1" s="3">
        <f t="shared" si="1"/>
        <v>14</v>
      </c>
      <c r="O1" s="3">
        <f t="shared" si="1"/>
        <v>15</v>
      </c>
      <c r="P1" s="3">
        <f t="shared" si="1"/>
        <v>16</v>
      </c>
      <c r="Q1" s="3">
        <f t="shared" si="1"/>
        <v>17</v>
      </c>
      <c r="R1" s="3">
        <f t="shared" si="1"/>
        <v>18</v>
      </c>
      <c r="S1" s="3">
        <f t="shared" si="1"/>
        <v>19</v>
      </c>
      <c r="T1" s="3">
        <f t="shared" si="1"/>
        <v>20</v>
      </c>
      <c r="U1" s="3">
        <f t="shared" si="1"/>
        <v>21</v>
      </c>
      <c r="V1" s="3">
        <f t="shared" si="1"/>
        <v>22</v>
      </c>
      <c r="W1" s="3">
        <f t="shared" si="1"/>
        <v>23</v>
      </c>
      <c r="X1" s="3">
        <f t="shared" si="1"/>
        <v>24</v>
      </c>
      <c r="Y1" s="3">
        <f t="shared" si="1"/>
        <v>25</v>
      </c>
      <c r="Z1" s="3">
        <f t="shared" si="1"/>
        <v>26</v>
      </c>
      <c r="AA1" s="3">
        <f t="shared" si="1"/>
        <v>27</v>
      </c>
      <c r="AB1" s="3">
        <f t="shared" si="1"/>
        <v>28</v>
      </c>
      <c r="AC1" s="3">
        <f t="shared" si="1"/>
        <v>29</v>
      </c>
      <c r="AD1" s="3">
        <f t="shared" si="1"/>
        <v>30</v>
      </c>
      <c r="AE1" s="3">
        <f t="shared" si="1"/>
        <v>31</v>
      </c>
      <c r="AF1" s="3">
        <f t="shared" si="1"/>
        <v>32</v>
      </c>
      <c r="AG1" s="3">
        <f t="shared" si="1"/>
        <v>33</v>
      </c>
      <c r="AH1" s="3">
        <f t="shared" si="1"/>
        <v>34</v>
      </c>
      <c r="AI1" s="3">
        <f t="shared" si="1"/>
        <v>35</v>
      </c>
      <c r="AJ1" s="3">
        <f t="shared" si="1"/>
        <v>36</v>
      </c>
      <c r="AK1" s="3">
        <f t="shared" si="1"/>
        <v>37</v>
      </c>
      <c r="AL1" s="3">
        <f t="shared" si="1"/>
        <v>38</v>
      </c>
      <c r="AM1" s="3">
        <f t="shared" si="1"/>
        <v>39</v>
      </c>
      <c r="AN1" s="3">
        <f t="shared" si="1"/>
        <v>40</v>
      </c>
      <c r="AO1" s="3">
        <f t="shared" si="1"/>
        <v>41</v>
      </c>
      <c r="AP1" s="3">
        <f t="shared" si="1"/>
        <v>42</v>
      </c>
      <c r="AQ1" s="3">
        <f t="shared" si="1"/>
        <v>43</v>
      </c>
      <c r="AR1" s="3">
        <f t="shared" si="1"/>
        <v>44</v>
      </c>
      <c r="AS1" s="3">
        <f t="shared" si="1"/>
        <v>45</v>
      </c>
      <c r="AT1" s="3">
        <f t="shared" si="1"/>
        <v>46</v>
      </c>
      <c r="AU1" s="3">
        <f t="shared" si="1"/>
        <v>47</v>
      </c>
      <c r="AV1" s="3">
        <f t="shared" si="1"/>
        <v>48</v>
      </c>
      <c r="AW1" s="3">
        <f t="shared" si="1"/>
        <v>49</v>
      </c>
      <c r="AX1" s="3">
        <f t="shared" si="1"/>
        <v>50</v>
      </c>
      <c r="AY1" s="3">
        <f t="shared" si="1"/>
        <v>51</v>
      </c>
      <c r="AZ1" s="3">
        <f t="shared" si="1"/>
        <v>52</v>
      </c>
      <c r="BA1" s="3">
        <f t="shared" si="1"/>
        <v>53</v>
      </c>
      <c r="BB1" s="3">
        <f t="shared" si="1"/>
        <v>54</v>
      </c>
      <c r="BC1" s="3">
        <f t="shared" si="1"/>
        <v>55</v>
      </c>
      <c r="BD1" s="3">
        <f t="shared" si="1"/>
        <v>56</v>
      </c>
      <c r="BE1" s="3">
        <f t="shared" si="1"/>
        <v>57</v>
      </c>
      <c r="BF1" s="3">
        <f t="shared" si="1"/>
        <v>58</v>
      </c>
      <c r="BG1" s="3">
        <f t="shared" si="1"/>
        <v>59</v>
      </c>
      <c r="BH1" s="3">
        <f t="shared" si="1"/>
        <v>60</v>
      </c>
      <c r="BI1" s="3">
        <f t="shared" si="1"/>
        <v>61</v>
      </c>
      <c r="BJ1" s="3">
        <f t="shared" si="1"/>
        <v>62</v>
      </c>
      <c r="BK1" s="3">
        <f t="shared" si="1"/>
        <v>63</v>
      </c>
      <c r="BL1" s="3">
        <f t="shared" si="1"/>
        <v>64</v>
      </c>
      <c r="BM1" s="3">
        <f t="shared" si="1"/>
        <v>65</v>
      </c>
      <c r="BN1" s="3">
        <f t="shared" si="1"/>
        <v>66</v>
      </c>
      <c r="BO1" s="3">
        <f t="shared" si="1"/>
        <v>67</v>
      </c>
      <c r="BP1" s="3">
        <f t="shared" si="1"/>
        <v>68</v>
      </c>
      <c r="BQ1" s="3">
        <f t="shared" si="1"/>
        <v>69</v>
      </c>
      <c r="BR1" s="3">
        <f t="shared" si="1"/>
        <v>70</v>
      </c>
      <c r="BS1" s="3">
        <f t="shared" si="1"/>
        <v>71</v>
      </c>
      <c r="BT1" s="3">
        <f t="shared" si="1"/>
        <v>72</v>
      </c>
      <c r="BU1" s="3">
        <f t="shared" si="1"/>
        <v>73</v>
      </c>
      <c r="BV1" s="3">
        <f t="shared" si="1"/>
        <v>74</v>
      </c>
      <c r="BW1" s="3">
        <f t="shared" si="1"/>
        <v>75</v>
      </c>
      <c r="BX1" s="3">
        <f t="shared" si="1"/>
        <v>76</v>
      </c>
      <c r="BY1" s="3">
        <f t="shared" si="1"/>
        <v>77</v>
      </c>
      <c r="BZ1" s="3">
        <f t="shared" si="1"/>
        <v>78</v>
      </c>
      <c r="CA1" s="3">
        <f t="shared" si="1"/>
        <v>79</v>
      </c>
      <c r="CB1" s="3">
        <f t="shared" si="1"/>
        <v>80</v>
      </c>
      <c r="CC1" s="3">
        <f t="shared" si="1"/>
        <v>81</v>
      </c>
      <c r="CD1" s="3">
        <f t="shared" si="1"/>
        <v>82</v>
      </c>
      <c r="CE1" s="3">
        <f t="shared" si="1"/>
        <v>83</v>
      </c>
      <c r="CF1" s="3">
        <f t="shared" si="1"/>
        <v>84</v>
      </c>
      <c r="CG1" s="3">
        <f t="shared" si="1"/>
        <v>85</v>
      </c>
      <c r="CH1" s="3">
        <f t="shared" si="1"/>
        <v>86</v>
      </c>
      <c r="CI1" s="3">
        <f t="shared" si="1"/>
        <v>87</v>
      </c>
      <c r="CJ1" s="3">
        <f t="shared" si="1"/>
        <v>88</v>
      </c>
      <c r="CK1" s="3">
        <f t="shared" si="1"/>
        <v>89</v>
      </c>
      <c r="CL1" s="3">
        <f t="shared" si="1"/>
        <v>90</v>
      </c>
      <c r="CM1" s="3">
        <f t="shared" si="1"/>
        <v>91</v>
      </c>
      <c r="CN1" s="3">
        <f t="shared" si="1"/>
        <v>92</v>
      </c>
      <c r="CO1" s="3">
        <f t="shared" si="1"/>
        <v>93</v>
      </c>
      <c r="CP1" s="3">
        <f t="shared" si="1"/>
        <v>94</v>
      </c>
      <c r="CQ1" s="3">
        <f t="shared" si="1"/>
        <v>95</v>
      </c>
      <c r="CR1" s="3">
        <f t="shared" si="1"/>
        <v>96</v>
      </c>
      <c r="CS1" s="3">
        <f t="shared" si="1"/>
        <v>97</v>
      </c>
      <c r="CT1" s="3">
        <f t="shared" si="1"/>
        <v>98</v>
      </c>
      <c r="CU1" s="3">
        <f t="shared" si="1"/>
        <v>99</v>
      </c>
      <c r="CV1" s="3">
        <f t="shared" si="1"/>
        <v>100</v>
      </c>
      <c r="CW1" s="3">
        <f t="shared" si="1"/>
        <v>101</v>
      </c>
      <c r="CX1" s="3">
        <f t="shared" si="1"/>
        <v>102</v>
      </c>
      <c r="CY1" s="3">
        <f t="shared" si="1"/>
        <v>103</v>
      </c>
      <c r="CZ1" s="3">
        <f t="shared" si="1"/>
        <v>104</v>
      </c>
      <c r="DA1" s="3">
        <f t="shared" si="1"/>
        <v>105</v>
      </c>
    </row>
    <row r="2" ht="215.25" customHeight="1">
      <c r="A2" s="3"/>
      <c r="B2" s="4" t="s">
        <v>4</v>
      </c>
      <c r="C2" s="5" t="str">
        <f>IMAGE("https://drive.google.com/uc?export=download&amp;id=14xWYjIMZ1wiQIm-0jgNZBwiOdX4off1P")</f>
        <v/>
      </c>
      <c r="D2" s="7" t="str">
        <f>IMAGE("https://drive.google.com/uc?export=download&amp;id=1yN4XddIOtIKXeTf0XP3XpcbT1U2nj4L5")</f>
        <v/>
      </c>
      <c r="E2" s="7" t="str">
        <f>IMAGE("https://drive.google.com/uc?export=download&amp;id=1FrADqmd3OFdgDaAuM9Pq5zg5zsa7yvXv")</f>
        <v/>
      </c>
      <c r="F2" s="7" t="str">
        <f>IMAGE("https://drive.google.com/uc?export=download&amp;id=1XVp8ZApuo0cSAYwMrNMXvx7W2N5F_wRW")</f>
        <v/>
      </c>
      <c r="G2" s="7" t="str">
        <f>IMAGE("https://drive.google.com/uc?export=download&amp;id=1RoUZIx-QV_UEtc_lJoPbanJv7Yjfm7Z7")</f>
        <v/>
      </c>
      <c r="H2" s="7" t="str">
        <f>IMAGE("https://drive.google.com/uc?export=download&amp;id=1HOQ8PhJA4jTHhS34lVUI1z1L6vH2Gh5M")</f>
        <v/>
      </c>
      <c r="I2" s="7" t="str">
        <f>IMAGE("https://drive.google.com/uc?export=download&amp;id=1OIHaRXeI-X4sWjvBLKwHoA9q2AKQuJD4")</f>
        <v/>
      </c>
      <c r="J2" s="7" t="str">
        <f>IMAGE("https://drive.google.com/uc?export=download&amp;id=1_2UAxGFbznw0G1westzKXh-BU0lyT5Gj")</f>
        <v/>
      </c>
      <c r="K2" s="7" t="str">
        <f>IMAGE("https://drive.google.com/uc?export=download&amp;id=1R5JSBjHVTxiodnRZkhyKyyBpjHG_laA6")</f>
        <v/>
      </c>
      <c r="L2" s="7" t="str">
        <f>IMAGE("https://drive.google.com/uc?export=download&amp;id=1VkZhtU4dss7q0OT6ZjCoQDBGHD4p5HKk")</f>
        <v/>
      </c>
      <c r="M2" s="7" t="str">
        <f>IMAGE("https://drive.google.com/uc?export=download&amp;id=10QRQKNPhDkYZ8fc-gMhJHbaiAyQR8EwP")</f>
        <v/>
      </c>
      <c r="N2" s="7" t="str">
        <f>IMAGE("https://drive.google.com/uc?export=download&amp;id=1OBb60F_tsPg9RxqhKYl38WNSsMvOS7qI")</f>
        <v/>
      </c>
      <c r="O2" s="7" t="str">
        <f>IMAGE("https://drive.google.com/uc?export=download&amp;id=1eoF1w6IV1hV_eMGt8ToUYKBAJ5NPcbOe")</f>
        <v/>
      </c>
      <c r="P2" s="7" t="str">
        <f>IMAGE("https://drive.google.com/uc?export=download&amp;id=1zHEkExGL95kdBB10gwURzzuCdtS2QFQd")</f>
        <v/>
      </c>
      <c r="Q2" s="7" t="str">
        <f>IMAGE("https://drive.google.com/uc?export=download&amp;id=1DFhtxIwT69Bb4y_YaSBAMIeuvumWeVHJ")</f>
        <v/>
      </c>
      <c r="R2" s="7" t="str">
        <f>IMAGE("https://drive.google.com/uc?export=download&amp;id=1rG5MfcF5WWA3ljVWtfWIJ0iORW_rRyHK")</f>
        <v/>
      </c>
      <c r="S2" s="9" t="s">
        <v>5</v>
      </c>
      <c r="T2" s="9" t="s">
        <v>5</v>
      </c>
      <c r="U2" s="7" t="str">
        <f>IMAGE("https://drive.google.com/uc?export=download&amp;id=1mcJUTVyVELvD6EIYLifqyRGFH3MF9fmV")</f>
        <v/>
      </c>
      <c r="V2" s="7" t="str">
        <f>IMAGE("https://drive.google.com/uc?export=download&amp;id=1EanFaLXUTFf9qaguP_CtS4iYnnNlgk9a")</f>
        <v/>
      </c>
      <c r="W2" s="7" t="str">
        <f>IMAGE("https://drive.google.com/uc?export=download&amp;id=12rTcJ5gjv4wh_6tVFB4Ift44eBGhpwtQ")</f>
        <v/>
      </c>
      <c r="X2" s="7" t="str">
        <f>IMAGE("https://drive.google.com/uc?export=download&amp;id=1PE92qrIYITMN3sGAuOJgFpbok_IxObmK")</f>
        <v/>
      </c>
      <c r="Y2" s="7" t="str">
        <f>IMAGE("https://drive.google.com/uc?export=download&amp;id=1LsmPEfZIzCzCpUj76-h0uKiqApo9fr9e")</f>
        <v/>
      </c>
      <c r="Z2" s="7" t="str">
        <f>IMAGE("https://drive.google.com/uc?export=download&amp;id=1d2QC8sR0Ndmn_ZptkTTR49OhusMgcSik")</f>
        <v/>
      </c>
      <c r="AA2" s="7" t="str">
        <f>IMAGE("https://drive.google.com/uc?export=download&amp;id=1lkWqquh0-PqyDq_q52s8tg2HJny9A22t")</f>
        <v/>
      </c>
      <c r="AB2" s="7" t="str">
        <f>IMAGE("https://drive.google.com/uc?export=download&amp;id=1H8yijjH5CziHluNm0z-GM-MixKBGWI6N")</f>
        <v/>
      </c>
      <c r="AC2" s="7" t="str">
        <f>IMAGE("https://drive.google.com/uc?export=download&amp;id=1l8Wz_AKBjXSRtDy5c0iRQXFamVCp4TnB")</f>
        <v/>
      </c>
      <c r="AD2" s="7" t="str">
        <f>IMAGE("https://drive.google.com/uc?export=download&amp;id=12-I00SuN7vAJ87n4lMH2zycWNEgsWfvY")</f>
        <v/>
      </c>
      <c r="AE2" s="9" t="s">
        <v>5</v>
      </c>
      <c r="AF2" s="7" t="str">
        <f>IMAGE("https://drive.google.com/uc?export=download&amp;id=1EmShhbUX2ajrOlDQmnbg0a7DePOb_xlf")</f>
        <v/>
      </c>
      <c r="AG2" s="7" t="str">
        <f>IMAGE("https://drive.google.com/uc?export=download&amp;id=10QYX0aZWlYb1CZ606XUYlWz46MSTaGF0")</f>
        <v/>
      </c>
      <c r="AH2" s="7" t="str">
        <f>IMAGE("https://drive.google.com/uc?export=download&amp;id=1LyWrjlifbugq7IZs_oUfyhELiIqtbq0R")</f>
        <v/>
      </c>
      <c r="AI2" s="7" t="str">
        <f>IMAGE("https://drive.google.com/uc?export=download&amp;id=1LaKgnEwr7b660k6GbC9kFbm2oZAl_xIF")</f>
        <v/>
      </c>
      <c r="AJ2" s="7" t="str">
        <f>IMAGE("https://drive.google.com/uc?export=download&amp;id=1RpBfrt8FuYpHN5lRsIdAjm7H5GFrRRhe")</f>
        <v/>
      </c>
      <c r="AK2" s="7" t="str">
        <f>IMAGE("https://drive.google.com/uc?export=download&amp;id=1qRqmsUsdzj9p7GSxBSw2PjYoGXkOvxgZ")</f>
        <v/>
      </c>
      <c r="AL2" s="7" t="str">
        <f>IMAGE("https://drive.google.com/uc?export=download&amp;id=1BwmJfEFsXWvfQSuG3JuXgDW5A-iUhVq_")</f>
        <v/>
      </c>
      <c r="AM2" s="7" t="str">
        <f>IMAGE("https://drive.google.com/uc?export=download&amp;id=1AJn1yfLti4TbIw22V_Ws79Hxnp8tOZns")</f>
        <v/>
      </c>
      <c r="AN2" s="7" t="str">
        <f>IMAGE("https://drive.google.com/uc?export=download&amp;id=1HV5oCSvqXgIMIA9tceWSZu4TvffdGCRN")</f>
        <v/>
      </c>
      <c r="AO2" s="7" t="str">
        <f>IMAGE("https://drive.google.com/uc?export=download&amp;id=1XdKo4HwT3axso949CT5tjf5HO6iK13sL")</f>
        <v/>
      </c>
      <c r="AP2" s="7" t="str">
        <f>IMAGE("https://drive.google.com/uc?export=download&amp;id=1BO6x2HuMaxsYBWlb8SnAhKic7ETWWfx_")</f>
        <v/>
      </c>
      <c r="AQ2" s="7" t="str">
        <f>IMAGE("https://drive.google.com/uc?export=download&amp;id=1D_uuWXyneEfe-KhGkE_Z5mdZfV8fT1O2")</f>
        <v/>
      </c>
      <c r="AR2" s="7" t="str">
        <f>IMAGE("https://drive.google.com/uc?export=download&amp;id=188Ol1s179ri1S-4BFCk7BMpknHlzA5Er")</f>
        <v/>
      </c>
      <c r="AS2" s="7" t="str">
        <f>IMAGE("https://drive.google.com/uc?export=download&amp;id=1i1RyMMfkkI9Sq1BJGYY6nw8Ef-9svZvk")</f>
        <v/>
      </c>
      <c r="AT2" s="7" t="str">
        <f>IMAGE("https://drive.google.com/uc?export=download&amp;id=1YgIyaR6LDYkkV8LHr4KgdiGBsti4VN2I")</f>
        <v/>
      </c>
      <c r="AU2" s="7" t="str">
        <f>IMAGE("https://drive.google.com/uc?export=download&amp;id=1Jazga2MLP2Qk6qLGn-mKXERCEpA2f3AH")</f>
        <v/>
      </c>
      <c r="AV2" s="7" t="str">
        <f>IMAGE("https://drive.google.com/uc?export=download&amp;id=1IU4Gbx0RSpCR75KR0LPTG7stBms8fzQn")</f>
        <v/>
      </c>
      <c r="AW2" s="6" t="s">
        <v>5</v>
      </c>
      <c r="AX2" s="7" t="str">
        <f>IMAGE("https://drive.google.com/uc?export=download&amp;id=1UcX4JOBXUztW-E8iMBYmpVgGWFGMoNFP")</f>
        <v/>
      </c>
      <c r="AY2" s="7" t="str">
        <f>IMAGE("https://drive.google.com/uc?export=download&amp;id=1no9lIDufSJ1dSebkJFXCOf8gmDAJaxMb")</f>
        <v/>
      </c>
      <c r="AZ2" s="7" t="str">
        <f>IMAGE("https://drive.google.com/uc?export=download&amp;id=1wLollt_RggamY0OmzhloRm7QWTzvtFPh")</f>
        <v/>
      </c>
      <c r="BA2" s="7" t="str">
        <f>IMAGE("https://drive.google.com/uc?export=download&amp;id=1T_2WCwR5WWFwm0cumI1TWyfEZMBPRpsY")</f>
        <v/>
      </c>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row>
    <row r="3" ht="106.5" customHeight="1">
      <c r="A3" s="3"/>
      <c r="B3" s="8" t="s">
        <v>6</v>
      </c>
      <c r="C3" s="9" t="s">
        <v>24</v>
      </c>
      <c r="D3" s="9" t="s">
        <v>24</v>
      </c>
      <c r="E3" s="9" t="s">
        <v>24</v>
      </c>
      <c r="F3" s="9" t="s">
        <v>24</v>
      </c>
      <c r="G3" s="9" t="s">
        <v>24</v>
      </c>
      <c r="H3" s="9" t="s">
        <v>24</v>
      </c>
      <c r="I3" s="9" t="s">
        <v>24</v>
      </c>
      <c r="J3" s="9" t="s">
        <v>24</v>
      </c>
      <c r="K3" s="9" t="s">
        <v>24</v>
      </c>
      <c r="L3" s="9" t="s">
        <v>24</v>
      </c>
      <c r="M3" s="9" t="s">
        <v>24</v>
      </c>
      <c r="N3" s="9" t="s">
        <v>24</v>
      </c>
      <c r="O3" s="9" t="s">
        <v>24</v>
      </c>
      <c r="P3" s="9" t="s">
        <v>24</v>
      </c>
      <c r="Q3" s="9" t="s">
        <v>24</v>
      </c>
      <c r="R3" s="9" t="s">
        <v>24</v>
      </c>
      <c r="S3" s="9" t="s">
        <v>24</v>
      </c>
      <c r="T3" s="9" t="s">
        <v>24</v>
      </c>
      <c r="U3" s="9" t="s">
        <v>24</v>
      </c>
      <c r="V3" s="9" t="s">
        <v>24</v>
      </c>
      <c r="W3" s="9" t="s">
        <v>24</v>
      </c>
      <c r="X3" s="9" t="s">
        <v>24</v>
      </c>
      <c r="Y3" s="9" t="s">
        <v>24</v>
      </c>
      <c r="Z3" s="9" t="s">
        <v>24</v>
      </c>
      <c r="AA3" s="9" t="s">
        <v>24</v>
      </c>
      <c r="AB3" s="9" t="s">
        <v>24</v>
      </c>
      <c r="AC3" s="9" t="s">
        <v>24</v>
      </c>
      <c r="AD3" s="9" t="s">
        <v>24</v>
      </c>
      <c r="AE3" s="9" t="s">
        <v>24</v>
      </c>
      <c r="AF3" s="9" t="s">
        <v>24</v>
      </c>
      <c r="AG3" s="9" t="s">
        <v>24</v>
      </c>
      <c r="AH3" s="9" t="s">
        <v>24</v>
      </c>
      <c r="AI3" s="9" t="s">
        <v>24</v>
      </c>
      <c r="AJ3" s="9" t="s">
        <v>24</v>
      </c>
      <c r="AK3" s="9" t="s">
        <v>24</v>
      </c>
      <c r="AL3" s="10" t="s">
        <v>24</v>
      </c>
      <c r="AM3" s="10"/>
      <c r="AN3" s="10"/>
      <c r="AO3" s="10"/>
      <c r="AP3" s="10"/>
      <c r="AQ3" s="10" t="s">
        <v>24</v>
      </c>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row>
    <row r="4" ht="215.25" customHeight="1">
      <c r="A4" s="3"/>
      <c r="B4" s="11" t="s">
        <v>9</v>
      </c>
      <c r="C4" s="12" t="str">
        <f>IMAGE("https://drive.google.com/uc?export=download&amp;id=1pGy5K3VALEIsk8xVvcUvnrpC-aQORgYa")</f>
        <v/>
      </c>
      <c r="D4" s="13" t="str">
        <f>IMAGE("https://drive.google.com/uc?export=download&amp;id=1tsdG8Mhll5EFLadw7wEgdZSShXET9s4M")</f>
        <v/>
      </c>
      <c r="E4" s="13" t="str">
        <f>IMAGE("https://drive.google.com/uc?export=download&amp;id=1NI06zMCDg1V7WTULNLKlBvtmwZXszgYD")</f>
        <v/>
      </c>
      <c r="F4" s="13" t="str">
        <f>IMAGE("https://drive.google.com/uc?export=download&amp;id=1ugxPY6Y1YDt_TftYxbh1UOEG0yzi0ial")</f>
        <v/>
      </c>
      <c r="G4" s="13" t="str">
        <f>IMAGE("https://drive.google.com/uc?export=download&amp;id=1qMoMZBReFX58nm56uHKyO9X_eDZzXCHv")</f>
        <v/>
      </c>
      <c r="H4" s="13" t="str">
        <f>IMAGE("https://drive.google.com/uc?export=download&amp;id=1gmCaDvF7Q1XpJneTM-VRV8iJ5Ff0whWT")</f>
        <v/>
      </c>
      <c r="I4" s="13" t="str">
        <f>IMAGE("https://drive.google.com/uc?export=download&amp;id=1CKGlopPK7Jdb__SZ6I29LbB9KjR4ISW2")</f>
        <v/>
      </c>
      <c r="J4" s="13" t="str">
        <f>IMAGE("https://drive.google.com/uc?export=download&amp;id=1WieiE8uoWAORrXeprgOuaKJWahdpaVr-")</f>
        <v/>
      </c>
      <c r="K4" s="13" t="str">
        <f>IMAGE("https://drive.google.com/uc?export=download&amp;id=1DSOIUA2rPnCBbsO3QEzg6cSUjL09KZ3W")</f>
        <v/>
      </c>
      <c r="L4" s="13" t="str">
        <f>IMAGE("https://drive.google.com/uc?export=download&amp;id=1oJ0U9iIbQwztvwPbt4LRO1W9ArDFrwFQ")</f>
        <v/>
      </c>
      <c r="M4" s="13" t="str">
        <f>IMAGE("https://drive.google.com/uc?export=download&amp;id=1WWOJtPUbbIIkcvax-K6ThEFDb-a10zUc")</f>
        <v/>
      </c>
      <c r="N4" s="13" t="str">
        <f>IMAGE("https://drive.google.com/uc?export=download&amp;id=1b5J0Cp4ml7tL6dfgbzMWJL4NvQbjrjbR")</f>
        <v/>
      </c>
      <c r="O4" s="13" t="str">
        <f>IMAGE("https://drive.google.com/uc?export=download&amp;id=1bvQVkmbIVA14Fn9062FThboAvWdUEXsI")</f>
        <v/>
      </c>
      <c r="P4" s="13" t="str">
        <f>IMAGE("https://drive.google.com/uc?export=download&amp;id=1uiqJ_0C0UmVhPHkwSViA-FLWrG8V1XOD")</f>
        <v/>
      </c>
      <c r="Q4" s="13" t="str">
        <f>IMAGE("https://drive.google.com/uc?export=download&amp;id=1Mx8mr42OatwGIf7Ktpf5g5I_7DZecX6P")</f>
        <v/>
      </c>
      <c r="R4" s="13" t="s">
        <v>5</v>
      </c>
      <c r="S4" s="13" t="str">
        <f>IMAGE("https://drive.google.com/uc?export=download&amp;id=1R49UsZsui_bmoO7Pp-4854oo37c7GAUE")</f>
        <v/>
      </c>
      <c r="T4" s="13" t="str">
        <f>IMAGE("https://drive.google.com/uc?export=download&amp;id=1FdVSTMfWdF7DQbsF1BXwIa9L1UyCkJMZ")</f>
        <v/>
      </c>
      <c r="U4" s="13" t="str">
        <f>IMAGE("https://drive.google.com/uc?export=download&amp;id=1ut4Xjml_HqPqPyv4QxC-DtU507Lv9kL4")</f>
        <v/>
      </c>
      <c r="V4" s="13" t="str">
        <f>IMAGE("https://drive.google.com/uc?export=download&amp;id=1j2nAMDmwkAZ6AvRz1y2i9uCfPY_2chpl")</f>
        <v/>
      </c>
      <c r="W4" s="13" t="str">
        <f>IMAGE("https://drive.google.com/uc?export=download&amp;id=15k77AQJCly8iqrsCfxlVKkY-c3hXbBNd")</f>
        <v/>
      </c>
      <c r="X4" s="13" t="str">
        <f>IMAGE("https://drive.google.com/uc?export=download&amp;id=1R4zUmkFip6Vl194TBYqaX6phymQlQ48R")</f>
        <v/>
      </c>
      <c r="Y4" s="13" t="str">
        <f>IMAGE("https://drive.google.com/uc?export=download&amp;id=11qPlnmHWEFoz0WFbf-E5baQSAKXzJZDJ")</f>
        <v/>
      </c>
      <c r="Z4" s="13" t="str">
        <f>IMAGE("https://drive.google.com/uc?export=download&amp;id=1S95gXR-ly_capQpmGeJ6npE-o5peUAHz")</f>
        <v/>
      </c>
      <c r="AA4" s="13" t="str">
        <f>IMAGE("https://drive.google.com/uc?export=download&amp;id=1kbugsSYZxtg97l-_x6USDFfqXIYtBYaW")</f>
        <v/>
      </c>
      <c r="AB4" s="13" t="str">
        <f>IMAGE("https://drive.google.com/uc?export=download&amp;id=1Dir48apW1IQ2bQQ1rwBFfOOmNrMb7uDA")</f>
        <v/>
      </c>
      <c r="AC4" s="13" t="str">
        <f>IMAGE("https://drive.google.com/uc?export=download&amp;id=1Rd8kdXMyG7wx9Y-tasXE_S8MpRvjyl4F")</f>
        <v/>
      </c>
      <c r="AD4" s="13" t="str">
        <f>IMAGE("https://drive.google.com/uc?export=download&amp;id=1ASG_44vn5FOeH_FR71t0x0EXjJU9jBXX")</f>
        <v/>
      </c>
      <c r="AE4" s="13" t="str">
        <f>IMAGE("https://drive.google.com/uc?export=download&amp;id=1LGf3iNWevKv4HegnXPXbW2kMTHk-Lmzc")</f>
        <v/>
      </c>
      <c r="AF4" s="13" t="str">
        <f>IMAGE("https://drive.google.com/uc?export=download&amp;id=1AigvchoNtBtFTVaWD_wq-1UJnTP6dZd2")</f>
        <v/>
      </c>
      <c r="AG4" s="13" t="str">
        <f>IMAGE("https://drive.google.com/uc?export=download&amp;id=1Z4_aiQprXXsd-tAoJv_NJUyWw-xapXpx")</f>
        <v/>
      </c>
      <c r="AH4" s="13" t="str">
        <f>IMAGE("https://drive.google.com/uc?export=download&amp;id=1eZ7IMZlp7raxlZtgOqRtWbajbYPY7Z-i")</f>
        <v/>
      </c>
      <c r="AI4" s="13" t="s">
        <v>5</v>
      </c>
      <c r="AJ4" s="13" t="str">
        <f>IMAGE("https://drive.google.com/uc?export=download&amp;id=1I-QxpAiZ1z7bDkP5OoAr2_-ZxanDazLN")</f>
        <v/>
      </c>
      <c r="AK4" s="13" t="str">
        <f>IMAGE("https://drive.google.com/uc?export=download&amp;id=1L0AFVq8gTQevVG1CmWERpxDEzUvxyZjS")</f>
        <v/>
      </c>
      <c r="AL4" s="13" t="str">
        <f>IMAGE("https://drive.google.com/uc?export=download&amp;id=1RQpYYdZGwwEMJYz2Q3k-G8_JBZ7arX8s")</f>
        <v/>
      </c>
      <c r="AM4" s="13" t="str">
        <f>IMAGE("https://drive.google.com/uc?export=download&amp;id=1iB41E7BGc3NDOJgRcxazN4wd6wR3G_0V")</f>
        <v/>
      </c>
      <c r="AN4" s="13" t="str">
        <f>IMAGE("https://drive.google.com/uc?export=download&amp;id=1zAeD53HJyUhs7AhklQxTXO-1Pr2d-PXF")</f>
        <v/>
      </c>
      <c r="AO4" s="13" t="str">
        <f>IMAGE("https://drive.google.com/uc?export=download&amp;id=1VBrfTZQKdd91I2vfeOtA8sYNkn7BY9SW")</f>
        <v/>
      </c>
      <c r="AP4" s="13" t="str">
        <f>IMAGE("https://drive.google.com/uc?export=download&amp;id=1Mr3ShH0sRhFAbdH-I3Q5WSKP8dk75n2Q")</f>
        <v/>
      </c>
      <c r="AQ4" s="13" t="str">
        <f>IMAGE("https://drive.google.com/uc?export=download&amp;id=1jVE9yxDK60WS03gainWbGXZRd8DHPxBQ")</f>
        <v/>
      </c>
      <c r="AR4" s="13" t="str">
        <f>IMAGE("https://drive.google.com/uc?export=download&amp;id=1XJFC8BOpWQeDGDq3MtmwZajz4T39J6rb")</f>
        <v/>
      </c>
      <c r="AS4" s="13" t="str">
        <f>IMAGE("https://drive.google.com/uc?export=download&amp;id=1Odna4v8hWx8AOjQtfYJjlUxt9uYU0_A2")</f>
        <v/>
      </c>
      <c r="AT4" s="13" t="str">
        <f>IMAGE("https://drive.google.com/uc?export=download&amp;id=11G7NlrII2h7YBeTnIxxJIkm53lDYQhYj")</f>
        <v/>
      </c>
      <c r="AU4" s="13" t="str">
        <f>IMAGE("https://drive.google.com/uc?export=download&amp;id=1CUZ3mO43KNABuGAzfbiLq0ZOsMFuCMLH")</f>
        <v/>
      </c>
      <c r="AV4" s="13" t="str">
        <f>IMAGE("https://drive.google.com/uc?export=download&amp;id=1imXA-2GFo6TJj-QLgOpcFLKgWa4Vn6bW")</f>
        <v/>
      </c>
      <c r="AW4" s="13" t="str">
        <f>IMAGE("https://drive.google.com/uc?export=download&amp;id=1LBFYekicKhmbrn7RfsCqz-INtMnx6TxL")</f>
        <v/>
      </c>
      <c r="AX4" s="13" t="str">
        <f>IMAGE("https://drive.google.com/uc?export=download&amp;id=1h1YbtvMOPW_JL0qpMPoYKoMNEF4xzdql")</f>
        <v/>
      </c>
      <c r="AY4" s="13" t="str">
        <f>IMAGE("https://drive.google.com/uc?export=download&amp;id=1dLJoxDZMiquibMvpTaivbNaSpplPRpS-")</f>
        <v/>
      </c>
      <c r="AZ4" s="13" t="str">
        <f>IMAGE("https://drive.google.com/uc?export=download&amp;id=1tDe4lzeT-MkXuhe__uU9KviFnx1DpUSt")</f>
        <v/>
      </c>
      <c r="BA4" s="13" t="str">
        <f>IMAGE("https://drive.google.com/uc?export=download&amp;id=1VekDJgc-KNiuqq-sOMBYWh7MZ4R6v3fU")</f>
        <v/>
      </c>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c r="CV4" s="13"/>
      <c r="CW4" s="13"/>
      <c r="CX4" s="13"/>
      <c r="CY4" s="13"/>
      <c r="CZ4" s="13"/>
      <c r="DA4" s="13"/>
    </row>
    <row r="5" ht="90.75" customHeight="1">
      <c r="A5" s="3"/>
      <c r="B5" s="11" t="s">
        <v>10</v>
      </c>
      <c r="C5" s="12" t="s">
        <v>25</v>
      </c>
      <c r="D5" s="12" t="s">
        <v>25</v>
      </c>
      <c r="E5" s="12" t="s">
        <v>25</v>
      </c>
      <c r="F5" s="12" t="s">
        <v>25</v>
      </c>
      <c r="G5" s="12" t="s">
        <v>25</v>
      </c>
      <c r="H5" s="12" t="s">
        <v>25</v>
      </c>
      <c r="I5" s="12" t="s">
        <v>25</v>
      </c>
      <c r="J5" s="12" t="s">
        <v>25</v>
      </c>
      <c r="K5" s="12" t="s">
        <v>25</v>
      </c>
      <c r="L5" s="12" t="s">
        <v>25</v>
      </c>
      <c r="M5" s="12" t="s">
        <v>25</v>
      </c>
      <c r="N5" s="12" t="s">
        <v>25</v>
      </c>
      <c r="O5" s="12" t="s">
        <v>25</v>
      </c>
      <c r="P5" s="12" t="s">
        <v>25</v>
      </c>
      <c r="Q5" s="12" t="s">
        <v>25</v>
      </c>
      <c r="R5" s="12" t="s">
        <v>25</v>
      </c>
      <c r="S5" s="12" t="s">
        <v>25</v>
      </c>
      <c r="T5" s="12" t="s">
        <v>25</v>
      </c>
      <c r="U5" s="12" t="s">
        <v>25</v>
      </c>
      <c r="V5" s="12" t="s">
        <v>25</v>
      </c>
      <c r="W5" s="12" t="s">
        <v>25</v>
      </c>
      <c r="X5" s="12" t="s">
        <v>25</v>
      </c>
      <c r="Y5" s="12" t="s">
        <v>25</v>
      </c>
      <c r="Z5" s="12" t="s">
        <v>25</v>
      </c>
      <c r="AA5" s="12" t="s">
        <v>25</v>
      </c>
      <c r="AB5" s="12" t="s">
        <v>25</v>
      </c>
      <c r="AC5" s="12" t="s">
        <v>25</v>
      </c>
      <c r="AD5" s="12" t="s">
        <v>25</v>
      </c>
      <c r="AE5" s="12" t="s">
        <v>25</v>
      </c>
      <c r="AF5" s="12" t="s">
        <v>25</v>
      </c>
      <c r="AG5" s="12" t="s">
        <v>25</v>
      </c>
      <c r="AH5" s="12" t="s">
        <v>25</v>
      </c>
      <c r="AI5" s="12" t="s">
        <v>25</v>
      </c>
      <c r="AJ5" s="12" t="s">
        <v>25</v>
      </c>
      <c r="AK5" s="12" t="s">
        <v>25</v>
      </c>
      <c r="AL5" s="13" t="s">
        <v>25</v>
      </c>
      <c r="AM5" s="13"/>
      <c r="AN5" s="13"/>
      <c r="AO5" s="13"/>
      <c r="AP5" s="13"/>
      <c r="AQ5" s="13" t="s">
        <v>25</v>
      </c>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row>
    <row r="6" ht="151.5" customHeight="1">
      <c r="A6" s="3"/>
      <c r="B6" s="11" t="s">
        <v>12</v>
      </c>
      <c r="C6" s="14"/>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row>
    <row r="7" ht="151.5" customHeight="1">
      <c r="A7" s="3"/>
      <c r="B7" s="11" t="s">
        <v>13</v>
      </c>
      <c r="C7" s="16" t="s">
        <v>29</v>
      </c>
      <c r="D7" s="17" t="s">
        <v>30</v>
      </c>
      <c r="E7" s="17" t="s">
        <v>31</v>
      </c>
      <c r="F7" s="17" t="s">
        <v>32</v>
      </c>
      <c r="G7" s="17" t="s">
        <v>33</v>
      </c>
      <c r="H7" s="17" t="s">
        <v>34</v>
      </c>
      <c r="I7" s="17" t="s">
        <v>35</v>
      </c>
      <c r="J7" s="17" t="s">
        <v>36</v>
      </c>
      <c r="K7" s="17" t="s">
        <v>37</v>
      </c>
      <c r="L7" s="17" t="s">
        <v>38</v>
      </c>
      <c r="M7" s="17" t="s">
        <v>39</v>
      </c>
      <c r="N7" s="17" t="s">
        <v>40</v>
      </c>
      <c r="O7" s="17" t="s">
        <v>41</v>
      </c>
      <c r="P7" s="17" t="s">
        <v>42</v>
      </c>
      <c r="Q7" s="17" t="s">
        <v>43</v>
      </c>
      <c r="R7" s="17" t="s">
        <v>44</v>
      </c>
      <c r="S7" s="17" t="s">
        <v>45</v>
      </c>
      <c r="T7" s="17" t="s">
        <v>46</v>
      </c>
      <c r="U7" s="17" t="s">
        <v>47</v>
      </c>
      <c r="V7" s="17" t="s">
        <v>48</v>
      </c>
      <c r="W7" s="17" t="s">
        <v>49</v>
      </c>
      <c r="X7" s="17" t="s">
        <v>50</v>
      </c>
      <c r="Y7" s="17" t="s">
        <v>51</v>
      </c>
      <c r="Z7" s="17" t="s">
        <v>52</v>
      </c>
      <c r="AA7" s="17" t="s">
        <v>53</v>
      </c>
      <c r="AB7" s="17" t="s">
        <v>54</v>
      </c>
      <c r="AC7" s="17" t="s">
        <v>55</v>
      </c>
      <c r="AD7" s="17" t="s">
        <v>56</v>
      </c>
      <c r="AE7" s="17" t="s">
        <v>57</v>
      </c>
      <c r="AF7" s="17" t="s">
        <v>58</v>
      </c>
      <c r="AG7" s="17" t="s">
        <v>59</v>
      </c>
      <c r="AH7" s="17" t="s">
        <v>60</v>
      </c>
      <c r="AI7" s="17" t="s">
        <v>61</v>
      </c>
      <c r="AJ7" s="17" t="s">
        <v>62</v>
      </c>
      <c r="AK7" s="17" t="s">
        <v>63</v>
      </c>
      <c r="AL7" s="17" t="s">
        <v>64</v>
      </c>
      <c r="AM7" s="17" t="s">
        <v>65</v>
      </c>
      <c r="AN7" s="17" t="s">
        <v>66</v>
      </c>
      <c r="AO7" s="17" t="s">
        <v>67</v>
      </c>
      <c r="AP7" s="17" t="s">
        <v>68</v>
      </c>
      <c r="AQ7" s="17" t="s">
        <v>69</v>
      </c>
      <c r="AR7" s="17" t="s">
        <v>70</v>
      </c>
      <c r="AS7" s="17" t="s">
        <v>71</v>
      </c>
      <c r="AT7" s="17" t="s">
        <v>72</v>
      </c>
      <c r="AU7" s="17" t="s">
        <v>73</v>
      </c>
      <c r="AV7" s="17" t="s">
        <v>74</v>
      </c>
      <c r="AW7" s="17" t="s">
        <v>75</v>
      </c>
      <c r="AX7" s="17" t="s">
        <v>76</v>
      </c>
      <c r="AY7" s="17" t="s">
        <v>77</v>
      </c>
      <c r="AZ7" s="17" t="s">
        <v>78</v>
      </c>
      <c r="BA7" s="17" t="s">
        <v>79</v>
      </c>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c r="CM7" s="17"/>
      <c r="CN7" s="17"/>
      <c r="CO7" s="17"/>
      <c r="CP7" s="17"/>
      <c r="CQ7" s="17"/>
      <c r="CR7" s="17"/>
      <c r="CS7" s="17"/>
      <c r="CT7" s="17"/>
      <c r="CU7" s="17"/>
      <c r="CV7" s="17"/>
      <c r="CW7" s="17"/>
      <c r="CX7" s="17"/>
      <c r="CY7" s="17"/>
      <c r="CZ7" s="17"/>
      <c r="DA7" s="17"/>
    </row>
    <row r="8" ht="151.5" customHeight="1">
      <c r="A8" s="3"/>
      <c r="B8" s="11" t="s">
        <v>15</v>
      </c>
      <c r="C8" s="16" t="s">
        <v>80</v>
      </c>
      <c r="D8" s="17" t="s">
        <v>81</v>
      </c>
      <c r="E8" s="17" t="s">
        <v>82</v>
      </c>
      <c r="F8" s="17" t="s">
        <v>83</v>
      </c>
      <c r="G8" s="17" t="s">
        <v>84</v>
      </c>
      <c r="H8" s="17" t="s">
        <v>85</v>
      </c>
      <c r="I8" s="17" t="s">
        <v>86</v>
      </c>
      <c r="J8" s="17" t="s">
        <v>87</v>
      </c>
      <c r="K8" s="17" t="s">
        <v>88</v>
      </c>
      <c r="L8" s="17" t="s">
        <v>89</v>
      </c>
      <c r="M8" s="17" t="s">
        <v>90</v>
      </c>
      <c r="N8" s="17" t="s">
        <v>91</v>
      </c>
      <c r="O8" s="17" t="s">
        <v>92</v>
      </c>
      <c r="P8" s="17" t="s">
        <v>93</v>
      </c>
      <c r="Q8" s="17" t="s">
        <v>94</v>
      </c>
      <c r="R8" s="17" t="s">
        <v>95</v>
      </c>
      <c r="S8" s="17" t="s">
        <v>96</v>
      </c>
      <c r="T8" s="17" t="s">
        <v>97</v>
      </c>
      <c r="U8" s="17" t="s">
        <v>98</v>
      </c>
      <c r="V8" s="17" t="s">
        <v>99</v>
      </c>
      <c r="W8" s="17" t="s">
        <v>100</v>
      </c>
      <c r="X8" s="17" t="s">
        <v>101</v>
      </c>
      <c r="Y8" s="17" t="s">
        <v>102</v>
      </c>
      <c r="Z8" s="17" t="s">
        <v>103</v>
      </c>
      <c r="AA8" s="17" t="s">
        <v>104</v>
      </c>
      <c r="AB8" s="17" t="s">
        <v>105</v>
      </c>
      <c r="AC8" s="17" t="s">
        <v>106</v>
      </c>
      <c r="AD8" s="17" t="s">
        <v>107</v>
      </c>
      <c r="AE8" s="17" t="s">
        <v>108</v>
      </c>
      <c r="AF8" s="17" t="s">
        <v>109</v>
      </c>
      <c r="AG8" s="17" t="s">
        <v>110</v>
      </c>
      <c r="AH8" s="17" t="s">
        <v>111</v>
      </c>
      <c r="AI8" s="17" t="s">
        <v>112</v>
      </c>
      <c r="AJ8" s="17" t="s">
        <v>113</v>
      </c>
      <c r="AK8" s="17" t="s">
        <v>114</v>
      </c>
      <c r="AL8" s="17" t="s">
        <v>115</v>
      </c>
      <c r="AM8" s="17" t="s">
        <v>116</v>
      </c>
      <c r="AN8" s="17" t="s">
        <v>117</v>
      </c>
      <c r="AO8" s="17" t="s">
        <v>118</v>
      </c>
      <c r="AP8" s="17" t="s">
        <v>119</v>
      </c>
      <c r="AQ8" s="17" t="s">
        <v>120</v>
      </c>
      <c r="AR8" s="17" t="s">
        <v>121</v>
      </c>
      <c r="AS8" s="17" t="s">
        <v>122</v>
      </c>
      <c r="AT8" s="17" t="s">
        <v>123</v>
      </c>
      <c r="AU8" s="17" t="s">
        <v>124</v>
      </c>
      <c r="AV8" s="17" t="s">
        <v>125</v>
      </c>
      <c r="AW8" s="17" t="s">
        <v>126</v>
      </c>
      <c r="AX8" s="17" t="s">
        <v>127</v>
      </c>
      <c r="AY8" s="17" t="s">
        <v>128</v>
      </c>
      <c r="AZ8" s="17" t="s">
        <v>129</v>
      </c>
      <c r="BA8" s="17" t="s">
        <v>130</v>
      </c>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row>
    <row r="9" ht="151.5" customHeight="1">
      <c r="A9" s="3"/>
      <c r="B9" s="11" t="s">
        <v>17</v>
      </c>
      <c r="C9" s="16"/>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row>
    <row r="10" ht="151.5" customHeight="1">
      <c r="A10" s="3"/>
      <c r="B10" s="11" t="s">
        <v>26</v>
      </c>
      <c r="C10" s="16" t="s">
        <v>131</v>
      </c>
      <c r="D10" s="17" t="s">
        <v>131</v>
      </c>
      <c r="E10" s="17" t="s">
        <v>131</v>
      </c>
      <c r="F10" s="17" t="s">
        <v>131</v>
      </c>
      <c r="G10" s="17" t="s">
        <v>131</v>
      </c>
      <c r="H10" s="17" t="s">
        <v>132</v>
      </c>
      <c r="I10" s="17" t="s">
        <v>132</v>
      </c>
      <c r="J10" s="17" t="s">
        <v>132</v>
      </c>
      <c r="K10" s="17" t="s">
        <v>132</v>
      </c>
      <c r="L10" s="17" t="s">
        <v>132</v>
      </c>
      <c r="M10" s="17" t="s">
        <v>133</v>
      </c>
      <c r="N10" s="17" t="s">
        <v>133</v>
      </c>
      <c r="O10" s="17" t="s">
        <v>133</v>
      </c>
      <c r="P10" s="17" t="s">
        <v>133</v>
      </c>
      <c r="Q10" s="17" t="s">
        <v>133</v>
      </c>
      <c r="R10" s="17" t="s">
        <v>134</v>
      </c>
      <c r="S10" s="17" t="s">
        <v>134</v>
      </c>
      <c r="T10" s="17" t="s">
        <v>134</v>
      </c>
      <c r="U10" s="17" t="s">
        <v>134</v>
      </c>
      <c r="V10" s="17" t="s">
        <v>134</v>
      </c>
      <c r="W10" s="17" t="s">
        <v>135</v>
      </c>
      <c r="X10" s="17" t="s">
        <v>135</v>
      </c>
      <c r="Y10" s="17" t="s">
        <v>135</v>
      </c>
      <c r="Z10" s="17" t="s">
        <v>135</v>
      </c>
      <c r="AA10" s="17" t="s">
        <v>135</v>
      </c>
      <c r="AB10" s="17" t="s">
        <v>135</v>
      </c>
      <c r="AC10" s="17" t="s">
        <v>135</v>
      </c>
      <c r="AD10" s="17" t="s">
        <v>135</v>
      </c>
      <c r="AE10" s="17" t="s">
        <v>135</v>
      </c>
      <c r="AF10" s="17" t="s">
        <v>135</v>
      </c>
      <c r="AG10" s="17" t="s">
        <v>136</v>
      </c>
      <c r="AH10" s="17" t="s">
        <v>136</v>
      </c>
      <c r="AI10" s="17" t="s">
        <v>136</v>
      </c>
      <c r="AJ10" s="17" t="s">
        <v>136</v>
      </c>
      <c r="AK10" s="17" t="s">
        <v>136</v>
      </c>
      <c r="AL10" s="17" t="s">
        <v>137</v>
      </c>
      <c r="AM10" s="17" t="s">
        <v>137</v>
      </c>
      <c r="AN10" s="17" t="s">
        <v>137</v>
      </c>
      <c r="AO10" s="17" t="s">
        <v>137</v>
      </c>
      <c r="AP10" s="17" t="s">
        <v>137</v>
      </c>
      <c r="AQ10" s="17" t="s">
        <v>138</v>
      </c>
      <c r="AR10" s="17" t="s">
        <v>138</v>
      </c>
      <c r="AS10" s="17" t="s">
        <v>138</v>
      </c>
      <c r="AT10" s="17" t="s">
        <v>138</v>
      </c>
      <c r="AU10" s="17" t="s">
        <v>138</v>
      </c>
      <c r="AV10" s="17" t="s">
        <v>132</v>
      </c>
      <c r="AW10" s="17" t="s">
        <v>132</v>
      </c>
      <c r="AX10" s="17" t="s">
        <v>132</v>
      </c>
      <c r="AY10" s="17" t="s">
        <v>132</v>
      </c>
      <c r="AZ10" s="17" t="s">
        <v>132</v>
      </c>
      <c r="BA10" s="17" t="s">
        <v>133</v>
      </c>
      <c r="BB10" s="17" t="s">
        <v>133</v>
      </c>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row>
    <row r="11" ht="151.5" customHeight="1">
      <c r="A11" s="3"/>
      <c r="B11" s="11" t="s">
        <v>27</v>
      </c>
      <c r="C11" s="16" t="s">
        <v>139</v>
      </c>
      <c r="D11" s="17" t="s">
        <v>140</v>
      </c>
      <c r="E11" s="17" t="s">
        <v>141</v>
      </c>
      <c r="F11" s="17" t="s">
        <v>142</v>
      </c>
      <c r="G11" s="17" t="s">
        <v>143</v>
      </c>
      <c r="H11" s="17" t="s">
        <v>139</v>
      </c>
      <c r="I11" s="17" t="s">
        <v>140</v>
      </c>
      <c r="J11" s="17" t="s">
        <v>141</v>
      </c>
      <c r="K11" s="17" t="s">
        <v>142</v>
      </c>
      <c r="L11" s="17" t="s">
        <v>143</v>
      </c>
      <c r="M11" s="17" t="s">
        <v>139</v>
      </c>
      <c r="N11" s="17" t="s">
        <v>140</v>
      </c>
      <c r="O11" s="17" t="s">
        <v>141</v>
      </c>
      <c r="P11" s="17" t="s">
        <v>142</v>
      </c>
      <c r="Q11" s="17" t="s">
        <v>143</v>
      </c>
      <c r="R11" s="17" t="s">
        <v>139</v>
      </c>
      <c r="S11" s="17" t="s">
        <v>140</v>
      </c>
      <c r="T11" s="17" t="s">
        <v>141</v>
      </c>
      <c r="U11" s="17" t="s">
        <v>142</v>
      </c>
      <c r="V11" s="17" t="s">
        <v>143</v>
      </c>
      <c r="W11" s="17" t="s">
        <v>139</v>
      </c>
      <c r="X11" s="17" t="s">
        <v>140</v>
      </c>
      <c r="Y11" s="17" t="s">
        <v>141</v>
      </c>
      <c r="Z11" s="17" t="s">
        <v>142</v>
      </c>
      <c r="AA11" s="17" t="s">
        <v>143</v>
      </c>
      <c r="AB11" s="17" t="s">
        <v>139</v>
      </c>
      <c r="AC11" s="17" t="s">
        <v>140</v>
      </c>
      <c r="AD11" s="17" t="s">
        <v>141</v>
      </c>
      <c r="AE11" s="17" t="s">
        <v>142</v>
      </c>
      <c r="AF11" s="17" t="s">
        <v>143</v>
      </c>
      <c r="AG11" s="17" t="s">
        <v>139</v>
      </c>
      <c r="AH11" s="17" t="s">
        <v>140</v>
      </c>
      <c r="AI11" s="17" t="s">
        <v>141</v>
      </c>
      <c r="AJ11" s="17" t="s">
        <v>142</v>
      </c>
      <c r="AK11" s="17" t="s">
        <v>143</v>
      </c>
      <c r="AL11" s="17" t="s">
        <v>139</v>
      </c>
      <c r="AM11" s="17" t="s">
        <v>140</v>
      </c>
      <c r="AN11" s="17" t="s">
        <v>141</v>
      </c>
      <c r="AO11" s="17" t="s">
        <v>142</v>
      </c>
      <c r="AP11" s="17" t="s">
        <v>143</v>
      </c>
      <c r="AQ11" s="17" t="s">
        <v>139</v>
      </c>
      <c r="AR11" s="17" t="s">
        <v>140</v>
      </c>
      <c r="AS11" s="17" t="s">
        <v>141</v>
      </c>
      <c r="AT11" s="17" t="s">
        <v>142</v>
      </c>
      <c r="AU11" s="17" t="s">
        <v>143</v>
      </c>
      <c r="AV11" s="17" t="s">
        <v>139</v>
      </c>
      <c r="AW11" s="17" t="s">
        <v>140</v>
      </c>
      <c r="AX11" s="17" t="s">
        <v>141</v>
      </c>
      <c r="AY11" s="17" t="s">
        <v>142</v>
      </c>
      <c r="AZ11" s="17" t="s">
        <v>143</v>
      </c>
      <c r="BA11" s="17" t="s">
        <v>139</v>
      </c>
      <c r="BB11" s="17" t="s">
        <v>140</v>
      </c>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17"/>
      <c r="CR11" s="17"/>
      <c r="CS11" s="17"/>
      <c r="CT11" s="17"/>
      <c r="CU11" s="17"/>
      <c r="CV11" s="17"/>
      <c r="CW11" s="17"/>
      <c r="CX11" s="17"/>
      <c r="CY11" s="17"/>
      <c r="CZ11" s="17"/>
      <c r="DA11" s="17"/>
    </row>
    <row r="12" ht="151.5" customHeight="1">
      <c r="A12" s="3"/>
      <c r="B12" s="18" t="s">
        <v>21</v>
      </c>
      <c r="C12" s="19"/>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c r="CR12" s="20"/>
      <c r="CS12" s="20"/>
      <c r="CT12" s="20"/>
      <c r="CU12" s="20"/>
      <c r="CV12" s="20"/>
      <c r="CW12" s="20"/>
      <c r="CX12" s="20"/>
      <c r="CY12" s="20"/>
      <c r="CZ12" s="20"/>
      <c r="DA12" s="20"/>
    </row>
    <row r="13" ht="30.0" customHeight="1">
      <c r="A13" s="21"/>
      <c r="B13" s="21" t="s">
        <v>144</v>
      </c>
      <c r="C13" s="21"/>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2.0" topLeftCell="C1" activePane="topRight" state="frozen"/>
      <selection activeCell="D2" sqref="D2" pane="topRight"/>
    </sheetView>
  </sheetViews>
  <sheetFormatPr customHeight="1" defaultColWidth="12.63" defaultRowHeight="15.75"/>
  <cols>
    <col customWidth="1" min="1" max="1" width="5.13"/>
    <col customWidth="1" min="2" max="2" width="10.13"/>
    <col customWidth="1" min="3" max="105" width="37.13"/>
  </cols>
  <sheetData>
    <row r="1" ht="30.0" customHeight="1">
      <c r="A1" s="3"/>
      <c r="B1" s="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c r="CH1" s="23"/>
      <c r="CI1" s="23"/>
      <c r="CJ1" s="23"/>
      <c r="CK1" s="23"/>
      <c r="CL1" s="23"/>
      <c r="CM1" s="23"/>
      <c r="CN1" s="23"/>
      <c r="CO1" s="23"/>
      <c r="CP1" s="23"/>
      <c r="CQ1" s="23"/>
      <c r="CR1" s="23"/>
      <c r="CS1" s="23"/>
      <c r="CT1" s="23"/>
      <c r="CU1" s="23"/>
      <c r="CV1" s="23"/>
      <c r="CW1" s="23"/>
      <c r="CX1" s="23"/>
      <c r="CY1" s="23"/>
      <c r="CZ1" s="23"/>
      <c r="DA1" s="23"/>
    </row>
    <row r="2" ht="215.25" customHeight="1">
      <c r="A2" s="3"/>
      <c r="B2" s="4" t="s">
        <v>4</v>
      </c>
      <c r="C2" s="5" t="str">
        <f>IMAGE("https://drive.google.com/uc?export=download&amp;id=1pCYe6uaJfJ8EBvno8qE71K2a8jX5Z26h")</f>
        <v/>
      </c>
      <c r="D2" s="7" t="str">
        <f>IMAGE("https://drive.google.com/uc?export=download&amp;id=1xpd4CQ7ciC0dDRfgbDDF3tMdpXRKgg5B")</f>
        <v/>
      </c>
      <c r="E2" s="7" t="str">
        <f>IMAGE("https://drive.google.com/uc?export=download&amp;id=1l7Zm6ddfM3sx3w7sC1uRghmxIdrXU-Jv")</f>
        <v/>
      </c>
      <c r="F2" s="7" t="str">
        <f>IMAGE("https://drive.google.com/uc?export=download&amp;id=1VNM-0sSvWdhfRCmy6ogI2kaUaZg8KxI8")</f>
        <v/>
      </c>
      <c r="G2" s="7" t="str">
        <f>IMAGE("https://drive.google.com/uc?export=download&amp;id=1ucSrX9i6SpPCvA5dPfcIpec2oQA71Swx")</f>
        <v/>
      </c>
      <c r="H2" s="7" t="str">
        <f>IMAGE("https://drive.google.com/uc?export=download&amp;id=1OyIHfhzvfaC5ZwH-yq0591T6nWwcoMN5")</f>
        <v/>
      </c>
      <c r="I2" s="7" t="str">
        <f>IMAGE("https://drive.google.com/uc?export=download&amp;id=12kDwZmec2zLhi6c8Ku8oukD66qXJQO9W")</f>
        <v/>
      </c>
      <c r="J2" s="7" t="str">
        <f>IMAGE("https://drive.google.com/uc?export=download&amp;id=1jTo-98t1s9jwJM46vpIGeumTUEFlQpxg")</f>
        <v/>
      </c>
      <c r="K2" s="7" t="str">
        <f>IMAGE("https://drive.google.com/uc?export=download&amp;id=1_cJ-TfbetuwkGLv2wErZ7rn9tyMdaQld")</f>
        <v/>
      </c>
      <c r="L2" s="7" t="str">
        <f>IMAGE("https://drive.google.com/uc?export=download&amp;id=1hZAKrCDlhkgM-BdSg_iWYQ43V0vscPTY")</f>
        <v/>
      </c>
      <c r="M2" s="7" t="str">
        <f>IMAGE("https://drive.google.com/uc?export=download&amp;id=1D0BFNuKXdv1jEuC3xjbUn_Yu8t_JhHLB")</f>
        <v/>
      </c>
      <c r="N2" s="7" t="str">
        <f>IMAGE("https://drive.google.com/uc?export=download&amp;id=1ftMzZsnyV-iao-TtbyeRMp0AHd0MEUwQ")</f>
        <v/>
      </c>
      <c r="O2" s="7" t="str">
        <f>IMAGE("https://drive.google.com/uc?export=download&amp;id=1iz9rbNK2RwtEZM9H6aMBm_6GDSwetf7b")</f>
        <v/>
      </c>
      <c r="P2" s="7" t="str">
        <f>IMAGE("https://drive.google.com/uc?export=download&amp;id=12efyaR2BGXWZ03gbPt9AS-i-w8vqKCRT")</f>
        <v/>
      </c>
      <c r="Q2" s="7" t="str">
        <f>IMAGE("https://drive.google.com/uc?export=download&amp;id=1U658rzMmxmw5sDo5ggm3K_wXHPlwApO-")</f>
        <v/>
      </c>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row>
    <row r="3" ht="257.25" customHeight="1">
      <c r="A3" s="3"/>
      <c r="B3" s="8" t="s">
        <v>6</v>
      </c>
      <c r="C3" s="9" t="s">
        <v>7</v>
      </c>
      <c r="D3" s="10" t="s">
        <v>145</v>
      </c>
      <c r="E3" s="10" t="s">
        <v>146</v>
      </c>
      <c r="F3" s="10" t="s">
        <v>147</v>
      </c>
      <c r="G3" s="10" t="s">
        <v>148</v>
      </c>
      <c r="H3" s="10" t="s">
        <v>149</v>
      </c>
      <c r="I3" s="10" t="s">
        <v>150</v>
      </c>
      <c r="J3" s="10" t="s">
        <v>151</v>
      </c>
      <c r="K3" s="10" t="s">
        <v>152</v>
      </c>
      <c r="L3" s="10" t="s">
        <v>153</v>
      </c>
      <c r="M3" s="10" t="s">
        <v>154</v>
      </c>
      <c r="N3" s="10" t="s">
        <v>155</v>
      </c>
      <c r="O3" s="10" t="s">
        <v>156</v>
      </c>
      <c r="P3" s="10" t="s">
        <v>157</v>
      </c>
      <c r="Q3" s="10" t="s">
        <v>24</v>
      </c>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row>
    <row r="4" ht="215.25" customHeight="1">
      <c r="A4" s="3"/>
      <c r="B4" s="11" t="s">
        <v>9</v>
      </c>
      <c r="C4" s="12" t="str">
        <f>IMAGE("https://drive.google.com/uc?export=download&amp;id=1tR2zBC7c0QnmhRH5ZOmTOgHTZsRDAuLJ")</f>
        <v/>
      </c>
      <c r="D4" s="13" t="str">
        <f>IMAGE("https://drive.google.com/uc?export=download&amp;id=1HMcjra1ITB9YStdUF0zy3v3LXPI3OBcR")</f>
        <v/>
      </c>
      <c r="E4" s="13" t="str">
        <f>IMAGE("https://drive.google.com/uc?export=download&amp;id=1GUvxTeM599MP6YQIgcnKedzLVuLHWxpl")</f>
        <v/>
      </c>
      <c r="F4" s="13" t="str">
        <f>IMAGE("https://drive.google.com/uc?export=download&amp;id=1PIq-enqxbcj_nPCCY2q2p0tinklnxwqs")</f>
        <v/>
      </c>
      <c r="G4" s="13" t="str">
        <f>IMAGE("https://drive.google.com/uc?export=download&amp;id=1mnTvODTXkBXSJ85xnVR0rNIkxSl0mbH-")</f>
        <v/>
      </c>
      <c r="H4" s="13" t="str">
        <f>IMAGE("https://drive.google.com/uc?export=download&amp;id=1LqJgoYYCymDr35ggsuedjSHORLOVmSY1")</f>
        <v/>
      </c>
      <c r="I4" s="13" t="str">
        <f>IMAGE("https://drive.google.com/uc?export=download&amp;id=1BdXRoBAVlpyrSVaaDqEo13cS3BjNteut")</f>
        <v/>
      </c>
      <c r="J4" s="13" t="str">
        <f>IMAGE("https://drive.google.com/uc?export=download&amp;id=1UDlftpmhTcWommCtxsZOr6cAYwTrA1DZ")</f>
        <v/>
      </c>
      <c r="K4" s="13" t="str">
        <f>IMAGE("https://drive.google.com/uc?export=download&amp;id=11jncDGAZ_gzRn_Me8KQim5V7j69xbIil")</f>
        <v/>
      </c>
      <c r="L4" s="13" t="str">
        <f>IMAGE("https://drive.google.com/uc?export=download&amp;id=1Fhb88Tb5wXYii8bOLiC2YnzVnuXEu9BY")</f>
        <v/>
      </c>
      <c r="M4" s="13" t="str">
        <f>IMAGE("https://drive.google.com/uc?export=download&amp;id=1ClSzbzLNSTtkVBWz16HxRE6Kx-8iefbJ")</f>
        <v/>
      </c>
      <c r="N4" s="13" t="str">
        <f>IMAGE("https://drive.google.com/uc?export=download&amp;id=1hCn9pPZkV_1XGQwHmmu2FY6IV-cELxjD")</f>
        <v/>
      </c>
      <c r="O4" s="13" t="str">
        <f>IMAGE("https://drive.google.com/uc?export=download&amp;id=1GXN0__ldo4RdKzPdkv9e-wlzCRSjH7fa")</f>
        <v/>
      </c>
      <c r="P4" s="13" t="str">
        <f>IMAGE("https://drive.google.com/uc?export=download&amp;id=16-bQ9aNVOtJlIjIxF2sMg5rIpETP32lN")</f>
        <v/>
      </c>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c r="CV4" s="13"/>
      <c r="CW4" s="13"/>
      <c r="CX4" s="13"/>
      <c r="CY4" s="13"/>
      <c r="CZ4" s="13"/>
      <c r="DA4" s="13"/>
    </row>
    <row r="5" ht="151.5" customHeight="1">
      <c r="A5" s="3"/>
      <c r="B5" s="11" t="s">
        <v>10</v>
      </c>
      <c r="C5" s="12" t="s">
        <v>158</v>
      </c>
      <c r="D5" s="13" t="s">
        <v>159</v>
      </c>
      <c r="E5" s="13" t="s">
        <v>160</v>
      </c>
      <c r="F5" s="13" t="s">
        <v>161</v>
      </c>
      <c r="G5" s="13" t="s">
        <v>162</v>
      </c>
      <c r="H5" s="13" t="s">
        <v>163</v>
      </c>
      <c r="I5" s="13" t="s">
        <v>164</v>
      </c>
      <c r="J5" s="13" t="s">
        <v>165</v>
      </c>
      <c r="K5" s="13" t="s">
        <v>166</v>
      </c>
      <c r="L5" s="13" t="s">
        <v>167</v>
      </c>
      <c r="M5" s="13" t="s">
        <v>168</v>
      </c>
      <c r="N5" s="13" t="s">
        <v>169</v>
      </c>
      <c r="O5" s="13" t="s">
        <v>170</v>
      </c>
      <c r="P5" s="13" t="s">
        <v>25</v>
      </c>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row>
    <row r="6" ht="151.5" customHeight="1">
      <c r="A6" s="3"/>
      <c r="B6" s="11" t="s">
        <v>12</v>
      </c>
      <c r="C6" s="14"/>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row>
    <row r="7" ht="151.5" customHeight="1">
      <c r="A7" s="3"/>
      <c r="B7" s="11" t="s">
        <v>13</v>
      </c>
      <c r="C7" s="16"/>
      <c r="D7" s="17" t="s">
        <v>171</v>
      </c>
      <c r="E7" s="17" t="s">
        <v>172</v>
      </c>
      <c r="F7" s="17" t="s">
        <v>173</v>
      </c>
      <c r="G7" s="17" t="s">
        <v>174</v>
      </c>
      <c r="H7" s="17" t="s">
        <v>175</v>
      </c>
      <c r="I7" s="17" t="s">
        <v>176</v>
      </c>
      <c r="J7" s="17" t="s">
        <v>177</v>
      </c>
      <c r="K7" s="17" t="s">
        <v>178</v>
      </c>
      <c r="L7" s="17" t="s">
        <v>179</v>
      </c>
      <c r="M7" s="17" t="s">
        <v>180</v>
      </c>
      <c r="N7" s="17" t="s">
        <v>181</v>
      </c>
      <c r="O7" s="17" t="s">
        <v>182</v>
      </c>
      <c r="P7" s="17" t="s">
        <v>183</v>
      </c>
      <c r="Q7" s="17" t="s">
        <v>184</v>
      </c>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c r="CM7" s="17"/>
      <c r="CN7" s="17"/>
      <c r="CO7" s="17"/>
      <c r="CP7" s="17"/>
      <c r="CQ7" s="17"/>
      <c r="CR7" s="17"/>
      <c r="CS7" s="17"/>
      <c r="CT7" s="17"/>
      <c r="CU7" s="17"/>
      <c r="CV7" s="17"/>
      <c r="CW7" s="17"/>
      <c r="CX7" s="17"/>
      <c r="CY7" s="17"/>
      <c r="CZ7" s="17"/>
      <c r="DA7" s="17"/>
    </row>
    <row r="8" ht="151.5" customHeight="1">
      <c r="A8" s="3"/>
      <c r="B8" s="11" t="s">
        <v>15</v>
      </c>
      <c r="C8" s="16" t="s">
        <v>185</v>
      </c>
      <c r="D8" s="17" t="s">
        <v>186</v>
      </c>
      <c r="E8" s="17" t="s">
        <v>187</v>
      </c>
      <c r="F8" s="17" t="s">
        <v>188</v>
      </c>
      <c r="G8" s="17" t="s">
        <v>189</v>
      </c>
      <c r="H8" s="17" t="s">
        <v>190</v>
      </c>
      <c r="I8" s="17" t="s">
        <v>191</v>
      </c>
      <c r="J8" s="17" t="s">
        <v>192</v>
      </c>
      <c r="K8" s="17" t="s">
        <v>193</v>
      </c>
      <c r="L8" s="17" t="s">
        <v>194</v>
      </c>
      <c r="M8" s="17" t="s">
        <v>195</v>
      </c>
      <c r="N8" s="17" t="s">
        <v>196</v>
      </c>
      <c r="O8" s="17" t="s">
        <v>197</v>
      </c>
      <c r="P8" s="17" t="s">
        <v>198</v>
      </c>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row>
    <row r="9" ht="151.5" customHeight="1">
      <c r="A9" s="3"/>
      <c r="B9" s="11" t="s">
        <v>17</v>
      </c>
      <c r="C9" s="16" t="s">
        <v>199</v>
      </c>
      <c r="D9" s="17" t="s">
        <v>200</v>
      </c>
      <c r="E9" s="17" t="s">
        <v>201</v>
      </c>
      <c r="F9" s="17" t="s">
        <v>202</v>
      </c>
      <c r="G9" s="17" t="s">
        <v>203</v>
      </c>
      <c r="H9" s="17" t="s">
        <v>204</v>
      </c>
      <c r="I9" s="17" t="s">
        <v>205</v>
      </c>
      <c r="J9" s="17" t="s">
        <v>206</v>
      </c>
      <c r="K9" s="17" t="s">
        <v>207</v>
      </c>
      <c r="L9" s="17" t="s">
        <v>208</v>
      </c>
      <c r="M9" s="17" t="s">
        <v>209</v>
      </c>
      <c r="N9" s="17" t="s">
        <v>210</v>
      </c>
      <c r="O9" s="17" t="s">
        <v>211</v>
      </c>
      <c r="P9" s="17" t="s">
        <v>212</v>
      </c>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row>
    <row r="10" ht="151.5" customHeight="1">
      <c r="A10" s="3"/>
      <c r="B10" s="11" t="s">
        <v>19</v>
      </c>
      <c r="C10" s="16"/>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row>
    <row r="11" ht="151.5" customHeight="1">
      <c r="A11" s="3"/>
      <c r="B11" s="11" t="s">
        <v>20</v>
      </c>
      <c r="C11" s="16"/>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17"/>
      <c r="CR11" s="17"/>
      <c r="CS11" s="17"/>
      <c r="CT11" s="17"/>
      <c r="CU11" s="17"/>
      <c r="CV11" s="17"/>
      <c r="CW11" s="17"/>
      <c r="CX11" s="17"/>
      <c r="CY11" s="17"/>
      <c r="CZ11" s="17"/>
      <c r="DA11" s="17"/>
    </row>
    <row r="12" ht="151.5" customHeight="1">
      <c r="A12" s="3"/>
      <c r="B12" s="18" t="s">
        <v>21</v>
      </c>
      <c r="C12" s="19" t="s">
        <v>213</v>
      </c>
      <c r="D12" s="20" t="s">
        <v>214</v>
      </c>
      <c r="E12" s="20" t="s">
        <v>215</v>
      </c>
      <c r="F12" s="20" t="s">
        <v>216</v>
      </c>
      <c r="G12" s="20" t="s">
        <v>217</v>
      </c>
      <c r="H12" s="20" t="s">
        <v>218</v>
      </c>
      <c r="I12" s="20" t="s">
        <v>219</v>
      </c>
      <c r="J12" s="20" t="s">
        <v>220</v>
      </c>
      <c r="K12" s="20" t="s">
        <v>221</v>
      </c>
      <c r="L12" s="20" t="s">
        <v>222</v>
      </c>
      <c r="M12" s="20" t="s">
        <v>223</v>
      </c>
      <c r="N12" s="20" t="s">
        <v>224</v>
      </c>
      <c r="O12" s="20" t="s">
        <v>225</v>
      </c>
      <c r="P12" s="20" t="s">
        <v>226</v>
      </c>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c r="CR12" s="20"/>
      <c r="CS12" s="20"/>
      <c r="CT12" s="20"/>
      <c r="CU12" s="20"/>
      <c r="CV12" s="20"/>
      <c r="CW12" s="20"/>
      <c r="CX12" s="20"/>
      <c r="CY12" s="20"/>
      <c r="CZ12" s="20"/>
      <c r="DA12" s="20"/>
    </row>
    <row r="13" ht="30.0" customHeight="1">
      <c r="A13" s="21"/>
      <c r="B13" s="21" t="s">
        <v>227</v>
      </c>
      <c r="C13" s="21"/>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2.0" topLeftCell="C1" activePane="topRight" state="frozen"/>
      <selection activeCell="D2" sqref="D2" pane="topRight"/>
    </sheetView>
  </sheetViews>
  <sheetFormatPr customHeight="1" defaultColWidth="12.63" defaultRowHeight="15.75"/>
  <cols>
    <col customWidth="1" min="1" max="1" width="5.13"/>
    <col customWidth="1" min="2" max="2" width="10.13"/>
    <col customWidth="1" min="3" max="105" width="37.13"/>
  </cols>
  <sheetData>
    <row r="1" ht="30.0" customHeight="1">
      <c r="A1" s="3"/>
      <c r="B1" s="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c r="CH1" s="23"/>
      <c r="CI1" s="23"/>
      <c r="CJ1" s="23"/>
      <c r="CK1" s="23"/>
      <c r="CL1" s="23"/>
      <c r="CM1" s="23"/>
      <c r="CN1" s="23"/>
      <c r="CO1" s="23"/>
      <c r="CP1" s="23"/>
      <c r="CQ1" s="23"/>
      <c r="CR1" s="23"/>
      <c r="CS1" s="23"/>
      <c r="CT1" s="23"/>
      <c r="CU1" s="23"/>
      <c r="CV1" s="23"/>
      <c r="CW1" s="23"/>
      <c r="CX1" s="23"/>
      <c r="CY1" s="23"/>
      <c r="CZ1" s="23"/>
      <c r="DA1" s="23"/>
    </row>
    <row r="2" ht="215.25" customHeight="1">
      <c r="A2" s="3"/>
      <c r="B2" s="4" t="s">
        <v>4</v>
      </c>
      <c r="C2" s="5" t="str">
        <f>IMAGE("https://drive.google.com/uc?export=download&amp;id=1pCYe6uaJfJ8EBvno8qE71K2a8jX5Z26h")</f>
        <v/>
      </c>
      <c r="D2" s="7" t="str">
        <f>IMAGE("https://drive.google.com/uc?export=download&amp;id=18wYn7H6kM-Mda93grq4rGHy-miBuAK3a")</f>
        <v/>
      </c>
      <c r="E2" s="7" t="str">
        <f>IMAGE("https://drive.google.com/uc?export=download&amp;id=1enoZFXJo9a1QRjvKXlmqm0G8gFW8T76I")</f>
        <v/>
      </c>
      <c r="F2" s="7" t="str">
        <f>IMAGE("https://drive.google.com/uc?export=download&amp;id=1Ci3MsSn_URwW8Xj3KuKGlSuFrAuDxCse")</f>
        <v/>
      </c>
      <c r="G2" s="6" t="s">
        <v>5</v>
      </c>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row>
    <row r="3" ht="257.25" customHeight="1">
      <c r="A3" s="3"/>
      <c r="B3" s="8" t="s">
        <v>6</v>
      </c>
      <c r="C3" s="9" t="s">
        <v>7</v>
      </c>
      <c r="D3" s="10" t="s">
        <v>228</v>
      </c>
      <c r="E3" s="10" t="s">
        <v>229</v>
      </c>
      <c r="F3" s="10" t="s">
        <v>230</v>
      </c>
      <c r="G3" s="10" t="s">
        <v>231</v>
      </c>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row>
    <row r="4" ht="215.25" customHeight="1">
      <c r="A4" s="3"/>
      <c r="B4" s="11" t="s">
        <v>9</v>
      </c>
      <c r="C4" s="12" t="str">
        <f>IMAGE("https://drive.google.com/uc?export=download&amp;id=1-I9PuUa6VZGjGi9Locfx5H2eYLJ46w9D")</f>
        <v/>
      </c>
      <c r="D4" s="13" t="str">
        <f>IMAGE("https://drive.google.com/uc?export=download&amp;id=1gCCn7-EHvguyaGyJpJm-nSxEwKl5Y6J-")</f>
        <v/>
      </c>
      <c r="E4" s="13" t="str">
        <f>IMAGE("https://drive.google.com/uc?export=download&amp;id=1cAwCyexZvsvrryNjStO7kuIVzroBN22O")</f>
        <v/>
      </c>
      <c r="F4" s="13" t="str">
        <f>IMAGE("https://drive.google.com/uc?export=download&amp;id=1lUo_aPoQVKi-27R2BN93qq1YzTeUFquf")</f>
        <v/>
      </c>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c r="CV4" s="13"/>
      <c r="CW4" s="13"/>
      <c r="CX4" s="13"/>
      <c r="CY4" s="13"/>
      <c r="CZ4" s="13"/>
      <c r="DA4" s="13"/>
    </row>
    <row r="5" ht="151.5" customHeight="1">
      <c r="A5" s="3"/>
      <c r="B5" s="11" t="s">
        <v>10</v>
      </c>
      <c r="C5" s="12" t="s">
        <v>232</v>
      </c>
      <c r="D5" s="13" t="s">
        <v>233</v>
      </c>
      <c r="E5" s="13" t="s">
        <v>234</v>
      </c>
      <c r="F5" s="13" t="s">
        <v>235</v>
      </c>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row>
    <row r="6" ht="151.5" customHeight="1">
      <c r="A6" s="3"/>
      <c r="B6" s="11" t="s">
        <v>12</v>
      </c>
      <c r="C6" s="14"/>
      <c r="D6" s="15"/>
      <c r="E6" s="15"/>
      <c r="F6" s="15" t="s">
        <v>236</v>
      </c>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row>
    <row r="7" ht="151.5" customHeight="1">
      <c r="A7" s="3"/>
      <c r="B7" s="11" t="s">
        <v>13</v>
      </c>
      <c r="C7" s="16"/>
      <c r="D7" s="17" t="s">
        <v>237</v>
      </c>
      <c r="E7" s="17" t="s">
        <v>238</v>
      </c>
      <c r="F7" s="17" t="s">
        <v>239</v>
      </c>
      <c r="G7" s="17" t="s">
        <v>240</v>
      </c>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c r="CM7" s="17"/>
      <c r="CN7" s="17"/>
      <c r="CO7" s="17"/>
      <c r="CP7" s="17"/>
      <c r="CQ7" s="17"/>
      <c r="CR7" s="17"/>
      <c r="CS7" s="17"/>
      <c r="CT7" s="17"/>
      <c r="CU7" s="17"/>
      <c r="CV7" s="17"/>
      <c r="CW7" s="17"/>
      <c r="CX7" s="17"/>
      <c r="CY7" s="17"/>
      <c r="CZ7" s="17"/>
      <c r="DA7" s="17"/>
    </row>
    <row r="8" ht="151.5" customHeight="1">
      <c r="A8" s="3"/>
      <c r="B8" s="11" t="s">
        <v>15</v>
      </c>
      <c r="C8" s="16" t="s">
        <v>241</v>
      </c>
      <c r="D8" s="17" t="s">
        <v>242</v>
      </c>
      <c r="E8" s="17" t="s">
        <v>243</v>
      </c>
      <c r="F8" s="17" t="s">
        <v>244</v>
      </c>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row>
    <row r="9" ht="151.5" customHeight="1">
      <c r="A9" s="3"/>
      <c r="B9" s="11" t="s">
        <v>17</v>
      </c>
      <c r="C9" s="16" t="s">
        <v>245</v>
      </c>
      <c r="D9" s="17" t="s">
        <v>246</v>
      </c>
      <c r="E9" s="17" t="s">
        <v>247</v>
      </c>
      <c r="F9" s="17" t="s">
        <v>248</v>
      </c>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row>
    <row r="10" ht="151.5" customHeight="1">
      <c r="A10" s="3"/>
      <c r="B10" s="11" t="s">
        <v>19</v>
      </c>
      <c r="C10" s="16"/>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row>
    <row r="11" ht="151.5" customHeight="1">
      <c r="A11" s="3"/>
      <c r="B11" s="11" t="s">
        <v>20</v>
      </c>
      <c r="C11" s="16"/>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17"/>
      <c r="CR11" s="17"/>
      <c r="CS11" s="17"/>
      <c r="CT11" s="17"/>
      <c r="CU11" s="17"/>
      <c r="CV11" s="17"/>
      <c r="CW11" s="17"/>
      <c r="CX11" s="17"/>
      <c r="CY11" s="17"/>
      <c r="CZ11" s="17"/>
      <c r="DA11" s="17"/>
    </row>
    <row r="12" ht="151.5" customHeight="1">
      <c r="A12" s="3"/>
      <c r="B12" s="18" t="s">
        <v>21</v>
      </c>
      <c r="C12" s="19" t="s">
        <v>249</v>
      </c>
      <c r="D12" s="20" t="s">
        <v>250</v>
      </c>
      <c r="E12" s="20" t="s">
        <v>251</v>
      </c>
      <c r="F12" s="20" t="s">
        <v>252</v>
      </c>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c r="CR12" s="20"/>
      <c r="CS12" s="20"/>
      <c r="CT12" s="20"/>
      <c r="CU12" s="20"/>
      <c r="CV12" s="20"/>
      <c r="CW12" s="20"/>
      <c r="CX12" s="20"/>
      <c r="CY12" s="20"/>
      <c r="CZ12" s="20"/>
      <c r="DA12" s="20"/>
    </row>
    <row r="13" ht="30.0" customHeight="1">
      <c r="A13" s="21"/>
      <c r="B13" s="21" t="s">
        <v>253</v>
      </c>
      <c r="C13" s="21"/>
      <c r="D13" s="22"/>
      <c r="E13" s="21" t="s">
        <v>254</v>
      </c>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2.0" topLeftCell="C1" activePane="topRight" state="frozen"/>
      <selection activeCell="D2" sqref="D2" pane="topRight"/>
    </sheetView>
  </sheetViews>
  <sheetFormatPr customHeight="1" defaultColWidth="12.63" defaultRowHeight="15.75"/>
  <cols>
    <col customWidth="1" min="1" max="1" width="5.13"/>
    <col customWidth="1" min="2" max="2" width="10.13"/>
    <col customWidth="1" min="3" max="105" width="37.13"/>
  </cols>
  <sheetData>
    <row r="1" ht="30.0" customHeight="1">
      <c r="A1" s="3"/>
      <c r="B1" s="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c r="CH1" s="23"/>
      <c r="CI1" s="23"/>
      <c r="CJ1" s="23"/>
      <c r="CK1" s="23"/>
      <c r="CL1" s="23"/>
      <c r="CM1" s="23"/>
      <c r="CN1" s="23"/>
      <c r="CO1" s="23"/>
      <c r="CP1" s="23"/>
      <c r="CQ1" s="23"/>
      <c r="CR1" s="23"/>
      <c r="CS1" s="23"/>
      <c r="CT1" s="23"/>
      <c r="CU1" s="23"/>
      <c r="CV1" s="23"/>
      <c r="CW1" s="23"/>
      <c r="CX1" s="23"/>
      <c r="CY1" s="23"/>
      <c r="CZ1" s="23"/>
      <c r="DA1" s="23"/>
    </row>
    <row r="2" ht="215.25" customHeight="1">
      <c r="A2" s="3"/>
      <c r="B2" s="4" t="s">
        <v>4</v>
      </c>
      <c r="C2" s="5" t="str">
        <f>IMAGE("https://drive.google.com/uc?export=download&amp;id=1pCYe6uaJfJ8EBvno8qE71K2a8jX5Z26h")</f>
        <v/>
      </c>
      <c r="D2" s="7" t="str">
        <f>IMAGE("https://drive.google.com/uc?export=download&amp;id=1Rjrq8uFyg3lv8mcjRJhH0c8EaqKhMgxf")</f>
        <v/>
      </c>
      <c r="E2" s="7" t="str">
        <f>IMAGE("https://drive.google.com/uc?export=download&amp;id=1mX8nc0oyk6TuYj99ObeoV-LETOdcgaHy")</f>
        <v/>
      </c>
      <c r="F2" s="7" t="str">
        <f>IMAGE("https://drive.google.com/uc?export=download&amp;id=18H8zDOruWMT7bEPjsn6BxItTHIvhV5Bp")</f>
        <v/>
      </c>
      <c r="G2" s="7" t="str">
        <f>IMAGE("https://drive.google.com/uc?export=download&amp;id=1RQ2H_EIZ1vyUAaZo87HrVQhPKoVtSPVn")</f>
        <v/>
      </c>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row>
    <row r="3" ht="257.25" customHeight="1">
      <c r="A3" s="3"/>
      <c r="B3" s="8" t="s">
        <v>6</v>
      </c>
      <c r="C3" s="9" t="s">
        <v>7</v>
      </c>
      <c r="D3" s="10" t="s">
        <v>255</v>
      </c>
      <c r="E3" s="10" t="s">
        <v>256</v>
      </c>
      <c r="F3" s="10" t="s">
        <v>257</v>
      </c>
      <c r="G3" s="10" t="s">
        <v>258</v>
      </c>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row>
    <row r="4" ht="215.25" customHeight="1">
      <c r="A4" s="3"/>
      <c r="B4" s="11" t="s">
        <v>9</v>
      </c>
      <c r="C4" s="12" t="str">
        <f>IMAGE("https://drive.google.com/uc?export=download&amp;id=1r4gdzZBkiEHr5l_l1Zs9q7Vv8c75Q3pr")</f>
        <v/>
      </c>
      <c r="D4" s="13" t="str">
        <f>IMAGE("https://drive.google.com/uc?export=download&amp;id=1rQK4n348ZrCULiaKQ51vh97VG9lFuSum")</f>
        <v/>
      </c>
      <c r="E4" s="13" t="str">
        <f>IMAGE("https://drive.google.com/uc?export=download&amp;id=1yjiMYwiXzFrSvTE7iRK0sHAMDHq0p2K_")</f>
        <v/>
      </c>
      <c r="F4" s="13" t="str">
        <f>IMAGE("https://drive.google.com/uc?export=download&amp;id=14h8knUVcNTpRnh0heaPeL8JKpsCOSqxq")</f>
        <v/>
      </c>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c r="CV4" s="13"/>
      <c r="CW4" s="13"/>
      <c r="CX4" s="13"/>
      <c r="CY4" s="13"/>
      <c r="CZ4" s="13"/>
      <c r="DA4" s="13"/>
    </row>
    <row r="5" ht="151.5" customHeight="1">
      <c r="A5" s="3"/>
      <c r="B5" s="11" t="s">
        <v>10</v>
      </c>
      <c r="C5" s="12" t="s">
        <v>259</v>
      </c>
      <c r="D5" s="13" t="s">
        <v>260</v>
      </c>
      <c r="E5" s="13" t="s">
        <v>261</v>
      </c>
      <c r="F5" s="13" t="s">
        <v>262</v>
      </c>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row>
    <row r="6" ht="151.5" customHeight="1">
      <c r="A6" s="3"/>
      <c r="B6" s="11" t="s">
        <v>12</v>
      </c>
      <c r="C6" s="14"/>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row>
    <row r="7" ht="151.5" customHeight="1">
      <c r="A7" s="3"/>
      <c r="B7" s="11" t="s">
        <v>13</v>
      </c>
      <c r="C7" s="16"/>
      <c r="D7" s="17" t="s">
        <v>263</v>
      </c>
      <c r="E7" s="17" t="s">
        <v>264</v>
      </c>
      <c r="F7" s="17" t="s">
        <v>265</v>
      </c>
      <c r="G7" s="17" t="s">
        <v>266</v>
      </c>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c r="CM7" s="17"/>
      <c r="CN7" s="17"/>
      <c r="CO7" s="17"/>
      <c r="CP7" s="17"/>
      <c r="CQ7" s="17"/>
      <c r="CR7" s="17"/>
      <c r="CS7" s="17"/>
      <c r="CT7" s="17"/>
      <c r="CU7" s="17"/>
      <c r="CV7" s="17"/>
      <c r="CW7" s="17"/>
      <c r="CX7" s="17"/>
      <c r="CY7" s="17"/>
      <c r="CZ7" s="17"/>
      <c r="DA7" s="17"/>
    </row>
    <row r="8" ht="151.5" customHeight="1">
      <c r="A8" s="3"/>
      <c r="B8" s="11" t="s">
        <v>15</v>
      </c>
      <c r="C8" s="16" t="s">
        <v>267</v>
      </c>
      <c r="D8" s="17" t="s">
        <v>268</v>
      </c>
      <c r="E8" s="17" t="s">
        <v>269</v>
      </c>
      <c r="F8" s="17" t="s">
        <v>270</v>
      </c>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row>
    <row r="9" ht="151.5" customHeight="1">
      <c r="A9" s="3"/>
      <c r="B9" s="11" t="s">
        <v>17</v>
      </c>
      <c r="C9" s="16" t="s">
        <v>271</v>
      </c>
      <c r="D9" s="17" t="s">
        <v>272</v>
      </c>
      <c r="E9" s="17" t="s">
        <v>273</v>
      </c>
      <c r="F9" s="17" t="s">
        <v>274</v>
      </c>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row>
    <row r="10" ht="151.5" customHeight="1">
      <c r="A10" s="3"/>
      <c r="B10" s="11" t="s">
        <v>19</v>
      </c>
      <c r="C10" s="16"/>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row>
    <row r="11" ht="151.5" customHeight="1">
      <c r="A11" s="3"/>
      <c r="B11" s="11" t="s">
        <v>20</v>
      </c>
      <c r="C11" s="16"/>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17"/>
      <c r="CR11" s="17"/>
      <c r="CS11" s="17"/>
      <c r="CT11" s="17"/>
      <c r="CU11" s="17"/>
      <c r="CV11" s="17"/>
      <c r="CW11" s="17"/>
      <c r="CX11" s="17"/>
      <c r="CY11" s="17"/>
      <c r="CZ11" s="17"/>
      <c r="DA11" s="17"/>
    </row>
    <row r="12" ht="151.5" customHeight="1">
      <c r="A12" s="3"/>
      <c r="B12" s="18" t="s">
        <v>21</v>
      </c>
      <c r="C12" s="19" t="s">
        <v>275</v>
      </c>
      <c r="D12" s="20" t="s">
        <v>276</v>
      </c>
      <c r="E12" s="20" t="s">
        <v>277</v>
      </c>
      <c r="F12" s="20" t="s">
        <v>278</v>
      </c>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c r="CR12" s="20"/>
      <c r="CS12" s="20"/>
      <c r="CT12" s="20"/>
      <c r="CU12" s="20"/>
      <c r="CV12" s="20"/>
      <c r="CW12" s="20"/>
      <c r="CX12" s="20"/>
      <c r="CY12" s="20"/>
      <c r="CZ12" s="20"/>
      <c r="DA12" s="20"/>
    </row>
    <row r="13" ht="30.0" customHeight="1">
      <c r="A13" s="21"/>
      <c r="B13" s="21" t="s">
        <v>279</v>
      </c>
      <c r="C13" s="21"/>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2.0" topLeftCell="C1" activePane="topRight" state="frozen"/>
      <selection activeCell="D2" sqref="D2" pane="topRight"/>
    </sheetView>
  </sheetViews>
  <sheetFormatPr customHeight="1" defaultColWidth="12.63" defaultRowHeight="15.75"/>
  <cols>
    <col customWidth="1" min="1" max="1" width="5.13"/>
    <col customWidth="1" min="2" max="2" width="10.13"/>
    <col customWidth="1" min="3" max="105" width="37.13"/>
  </cols>
  <sheetData>
    <row r="1" ht="30.0" customHeight="1">
      <c r="A1" s="3">
        <f>1</f>
        <v>1</v>
      </c>
      <c r="B1" s="3">
        <f t="shared" ref="B1:DA1" si="1">A1+1</f>
        <v>2</v>
      </c>
      <c r="C1" s="3">
        <f t="shared" si="1"/>
        <v>3</v>
      </c>
      <c r="D1" s="3">
        <f t="shared" si="1"/>
        <v>4</v>
      </c>
      <c r="E1" s="3">
        <f t="shared" si="1"/>
        <v>5</v>
      </c>
      <c r="F1" s="3">
        <f t="shared" si="1"/>
        <v>6</v>
      </c>
      <c r="G1" s="3">
        <f t="shared" si="1"/>
        <v>7</v>
      </c>
      <c r="H1" s="3">
        <f t="shared" si="1"/>
        <v>8</v>
      </c>
      <c r="I1" s="3">
        <f t="shared" si="1"/>
        <v>9</v>
      </c>
      <c r="J1" s="3">
        <f t="shared" si="1"/>
        <v>10</v>
      </c>
      <c r="K1" s="3">
        <f t="shared" si="1"/>
        <v>11</v>
      </c>
      <c r="L1" s="3">
        <f t="shared" si="1"/>
        <v>12</v>
      </c>
      <c r="M1" s="3">
        <f t="shared" si="1"/>
        <v>13</v>
      </c>
      <c r="N1" s="3">
        <f t="shared" si="1"/>
        <v>14</v>
      </c>
      <c r="O1" s="3">
        <f t="shared" si="1"/>
        <v>15</v>
      </c>
      <c r="P1" s="3">
        <f t="shared" si="1"/>
        <v>16</v>
      </c>
      <c r="Q1" s="3">
        <f t="shared" si="1"/>
        <v>17</v>
      </c>
      <c r="R1" s="3">
        <f t="shared" si="1"/>
        <v>18</v>
      </c>
      <c r="S1" s="3">
        <f t="shared" si="1"/>
        <v>19</v>
      </c>
      <c r="T1" s="3">
        <f t="shared" si="1"/>
        <v>20</v>
      </c>
      <c r="U1" s="3">
        <f t="shared" si="1"/>
        <v>21</v>
      </c>
      <c r="V1" s="3">
        <f t="shared" si="1"/>
        <v>22</v>
      </c>
      <c r="W1" s="3">
        <f t="shared" si="1"/>
        <v>23</v>
      </c>
      <c r="X1" s="3">
        <f t="shared" si="1"/>
        <v>24</v>
      </c>
      <c r="Y1" s="3">
        <f t="shared" si="1"/>
        <v>25</v>
      </c>
      <c r="Z1" s="3">
        <f t="shared" si="1"/>
        <v>26</v>
      </c>
      <c r="AA1" s="3">
        <f t="shared" si="1"/>
        <v>27</v>
      </c>
      <c r="AB1" s="3">
        <f t="shared" si="1"/>
        <v>28</v>
      </c>
      <c r="AC1" s="3">
        <f t="shared" si="1"/>
        <v>29</v>
      </c>
      <c r="AD1" s="3">
        <f t="shared" si="1"/>
        <v>30</v>
      </c>
      <c r="AE1" s="3">
        <f t="shared" si="1"/>
        <v>31</v>
      </c>
      <c r="AF1" s="3">
        <f t="shared" si="1"/>
        <v>32</v>
      </c>
      <c r="AG1" s="3">
        <f t="shared" si="1"/>
        <v>33</v>
      </c>
      <c r="AH1" s="3">
        <f t="shared" si="1"/>
        <v>34</v>
      </c>
      <c r="AI1" s="3">
        <f t="shared" si="1"/>
        <v>35</v>
      </c>
      <c r="AJ1" s="3">
        <f t="shared" si="1"/>
        <v>36</v>
      </c>
      <c r="AK1" s="3">
        <f t="shared" si="1"/>
        <v>37</v>
      </c>
      <c r="AL1" s="3">
        <f t="shared" si="1"/>
        <v>38</v>
      </c>
      <c r="AM1" s="3">
        <f t="shared" si="1"/>
        <v>39</v>
      </c>
      <c r="AN1" s="3">
        <f t="shared" si="1"/>
        <v>40</v>
      </c>
      <c r="AO1" s="3">
        <f t="shared" si="1"/>
        <v>41</v>
      </c>
      <c r="AP1" s="3">
        <f t="shared" si="1"/>
        <v>42</v>
      </c>
      <c r="AQ1" s="3">
        <f t="shared" si="1"/>
        <v>43</v>
      </c>
      <c r="AR1" s="3">
        <f t="shared" si="1"/>
        <v>44</v>
      </c>
      <c r="AS1" s="3">
        <f t="shared" si="1"/>
        <v>45</v>
      </c>
      <c r="AT1" s="3">
        <f t="shared" si="1"/>
        <v>46</v>
      </c>
      <c r="AU1" s="3">
        <f t="shared" si="1"/>
        <v>47</v>
      </c>
      <c r="AV1" s="3">
        <f t="shared" si="1"/>
        <v>48</v>
      </c>
      <c r="AW1" s="3">
        <f t="shared" si="1"/>
        <v>49</v>
      </c>
      <c r="AX1" s="3">
        <f t="shared" si="1"/>
        <v>50</v>
      </c>
      <c r="AY1" s="3">
        <f t="shared" si="1"/>
        <v>51</v>
      </c>
      <c r="AZ1" s="3">
        <f t="shared" si="1"/>
        <v>52</v>
      </c>
      <c r="BA1" s="3">
        <f t="shared" si="1"/>
        <v>53</v>
      </c>
      <c r="BB1" s="3">
        <f t="shared" si="1"/>
        <v>54</v>
      </c>
      <c r="BC1" s="3">
        <f t="shared" si="1"/>
        <v>55</v>
      </c>
      <c r="BD1" s="3">
        <f t="shared" si="1"/>
        <v>56</v>
      </c>
      <c r="BE1" s="3">
        <f t="shared" si="1"/>
        <v>57</v>
      </c>
      <c r="BF1" s="3">
        <f t="shared" si="1"/>
        <v>58</v>
      </c>
      <c r="BG1" s="3">
        <f t="shared" si="1"/>
        <v>59</v>
      </c>
      <c r="BH1" s="3">
        <f t="shared" si="1"/>
        <v>60</v>
      </c>
      <c r="BI1" s="3">
        <f t="shared" si="1"/>
        <v>61</v>
      </c>
      <c r="BJ1" s="3">
        <f t="shared" si="1"/>
        <v>62</v>
      </c>
      <c r="BK1" s="3">
        <f t="shared" si="1"/>
        <v>63</v>
      </c>
      <c r="BL1" s="3">
        <f t="shared" si="1"/>
        <v>64</v>
      </c>
      <c r="BM1" s="3">
        <f t="shared" si="1"/>
        <v>65</v>
      </c>
      <c r="BN1" s="3">
        <f t="shared" si="1"/>
        <v>66</v>
      </c>
      <c r="BO1" s="3">
        <f t="shared" si="1"/>
        <v>67</v>
      </c>
      <c r="BP1" s="3">
        <f t="shared" si="1"/>
        <v>68</v>
      </c>
      <c r="BQ1" s="3">
        <f t="shared" si="1"/>
        <v>69</v>
      </c>
      <c r="BR1" s="3">
        <f t="shared" si="1"/>
        <v>70</v>
      </c>
      <c r="BS1" s="3">
        <f t="shared" si="1"/>
        <v>71</v>
      </c>
      <c r="BT1" s="3">
        <f t="shared" si="1"/>
        <v>72</v>
      </c>
      <c r="BU1" s="3">
        <f t="shared" si="1"/>
        <v>73</v>
      </c>
      <c r="BV1" s="3">
        <f t="shared" si="1"/>
        <v>74</v>
      </c>
      <c r="BW1" s="3">
        <f t="shared" si="1"/>
        <v>75</v>
      </c>
      <c r="BX1" s="3">
        <f t="shared" si="1"/>
        <v>76</v>
      </c>
      <c r="BY1" s="3">
        <f t="shared" si="1"/>
        <v>77</v>
      </c>
      <c r="BZ1" s="3">
        <f t="shared" si="1"/>
        <v>78</v>
      </c>
      <c r="CA1" s="3">
        <f t="shared" si="1"/>
        <v>79</v>
      </c>
      <c r="CB1" s="3">
        <f t="shared" si="1"/>
        <v>80</v>
      </c>
      <c r="CC1" s="3">
        <f t="shared" si="1"/>
        <v>81</v>
      </c>
      <c r="CD1" s="3">
        <f t="shared" si="1"/>
        <v>82</v>
      </c>
      <c r="CE1" s="3">
        <f t="shared" si="1"/>
        <v>83</v>
      </c>
      <c r="CF1" s="3">
        <f t="shared" si="1"/>
        <v>84</v>
      </c>
      <c r="CG1" s="3">
        <f t="shared" si="1"/>
        <v>85</v>
      </c>
      <c r="CH1" s="3">
        <f t="shared" si="1"/>
        <v>86</v>
      </c>
      <c r="CI1" s="3">
        <f t="shared" si="1"/>
        <v>87</v>
      </c>
      <c r="CJ1" s="3">
        <f t="shared" si="1"/>
        <v>88</v>
      </c>
      <c r="CK1" s="3">
        <f t="shared" si="1"/>
        <v>89</v>
      </c>
      <c r="CL1" s="3">
        <f t="shared" si="1"/>
        <v>90</v>
      </c>
      <c r="CM1" s="3">
        <f t="shared" si="1"/>
        <v>91</v>
      </c>
      <c r="CN1" s="3">
        <f t="shared" si="1"/>
        <v>92</v>
      </c>
      <c r="CO1" s="3">
        <f t="shared" si="1"/>
        <v>93</v>
      </c>
      <c r="CP1" s="3">
        <f t="shared" si="1"/>
        <v>94</v>
      </c>
      <c r="CQ1" s="3">
        <f t="shared" si="1"/>
        <v>95</v>
      </c>
      <c r="CR1" s="3">
        <f t="shared" si="1"/>
        <v>96</v>
      </c>
      <c r="CS1" s="3">
        <f t="shared" si="1"/>
        <v>97</v>
      </c>
      <c r="CT1" s="3">
        <f t="shared" si="1"/>
        <v>98</v>
      </c>
      <c r="CU1" s="3">
        <f t="shared" si="1"/>
        <v>99</v>
      </c>
      <c r="CV1" s="3">
        <f t="shared" si="1"/>
        <v>100</v>
      </c>
      <c r="CW1" s="3">
        <f t="shared" si="1"/>
        <v>101</v>
      </c>
      <c r="CX1" s="3">
        <f t="shared" si="1"/>
        <v>102</v>
      </c>
      <c r="CY1" s="3">
        <f t="shared" si="1"/>
        <v>103</v>
      </c>
      <c r="CZ1" s="3">
        <f t="shared" si="1"/>
        <v>104</v>
      </c>
      <c r="DA1" s="3">
        <f t="shared" si="1"/>
        <v>105</v>
      </c>
    </row>
    <row r="2" ht="215.25" customHeight="1">
      <c r="A2" s="3"/>
      <c r="B2" s="4" t="s">
        <v>4</v>
      </c>
      <c r="C2" s="5" t="str">
        <f>IMAGE("https://drive.google.com/uc?export=download&amp;id=1pCYe6uaJfJ8EBvno8qE71K2a8jX5Z26h")</f>
        <v/>
      </c>
      <c r="D2" s="7" t="str">
        <f>IMAGE("https://drive.google.com/uc?export=download&amp;id=1u1Phh9FFHy3xOJuVntJG9SgqhnQAgEKO")</f>
        <v/>
      </c>
      <c r="E2" s="7" t="str">
        <f>IMAGE("https://drive.google.com/uc?export=download&amp;id=1lHCjGUPUNyZoKr8B653f5FJhFROw21bT")</f>
        <v/>
      </c>
      <c r="F2" s="7" t="str">
        <f>IMAGE("https://drive.google.com/uc?export=download&amp;id=1DoEcdrP7T1XF0LTh14N3h9FSM6Qd4Doy")</f>
        <v/>
      </c>
      <c r="G2" s="7" t="str">
        <f>IMAGE("https://drive.google.com/uc?export=download&amp;id=10eBtjr7plDli-Mnrj3o3WqEMGoSC-2C6")</f>
        <v/>
      </c>
      <c r="H2" s="7" t="str">
        <f>IMAGE("https://drive.google.com/uc?export=download&amp;id=12xhBqTVKudEj_7_NXM7RRIWF-I3Ql12g")</f>
        <v/>
      </c>
      <c r="I2" s="7" t="str">
        <f>IMAGE("https://drive.google.com/uc?export=download&amp;id=1I9Pc5FgPXaa8LKQ8tZAGX1_Jp3DQkXd8")</f>
        <v/>
      </c>
      <c r="J2" s="7" t="str">
        <f>IMAGE("https://drive.google.com/uc?export=download&amp;id=1TGfZKbJYxzKIGFJFpNRdyuYpzk2pMPQt")</f>
        <v/>
      </c>
      <c r="K2" s="7" t="str">
        <f>IMAGE("https://drive.google.com/uc?export=download&amp;id=1qVwEa1GmCxu3FhFHKy-2UW79LXql--KH")</f>
        <v/>
      </c>
      <c r="L2" s="7" t="str">
        <f>IMAGE("https://drive.google.com/uc?export=download&amp;id=15xJ0ZJkFU93_g6yhPsLL4ml6p7qxwJ3n")</f>
        <v/>
      </c>
      <c r="M2" s="7" t="str">
        <f>IMAGE("https://drive.google.com/uc?export=download&amp;id=1duvmiHJ7Gc5jIvEQzt5M6z3cau-3SuMq")</f>
        <v/>
      </c>
      <c r="N2" s="7" t="str">
        <f>IMAGE("https://drive.google.com/uc?export=download&amp;id=1l3S7M0C-LfoY6GrpRzQm9iGWuorxJVI9")</f>
        <v/>
      </c>
      <c r="O2" s="6" t="str">
        <f>IMAGE("https://drive.google.com/uc?export=download&amp;id=1CL5_4ZsiVZ7YnQx-wtOTZKPbPx0E4vjl")</f>
        <v/>
      </c>
      <c r="P2" s="7" t="str">
        <f>IMAGE("https://drive.google.com/uc?export=download&amp;id=1VK2bJbx5tRV9rB9P2f64e5wpAUz3Wek5")</f>
        <v/>
      </c>
      <c r="Q2" s="7" t="str">
        <f>IMAGE("https://drive.google.com/uc?export=download&amp;id=1UQZD5Ijn6Yo8yTJQLbBmD1x4DmAcPNbA")</f>
        <v/>
      </c>
      <c r="R2" s="7" t="str">
        <f>IMAGE("https://drive.google.com/uc?export=download&amp;id=1-MK7rfqUKgQPC92lzsV9jnelKF8KfZtp")</f>
        <v/>
      </c>
      <c r="S2" s="7" t="str">
        <f>IMAGE("https://drive.google.com/uc?export=download&amp;id=1GvNeiyxSOCNC_SLEBIqalbw8_R3n0SY3")</f>
        <v/>
      </c>
      <c r="T2" s="7" t="str">
        <f>IMAGE("https://drive.google.com/uc?export=download&amp;id=1VMibA0kUPIq0iOR3gppOZDJwlYt7cLJ3")</f>
        <v/>
      </c>
      <c r="U2" s="6" t="str">
        <f>IMAGE("https://drive.google.com/uc?export=download&amp;id=1zipSEJw0x1ydqWoOsKs6bF2mt9P19i5B")</f>
        <v/>
      </c>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row>
    <row r="3" ht="257.25" customHeight="1">
      <c r="A3" s="3"/>
      <c r="B3" s="8" t="s">
        <v>6</v>
      </c>
      <c r="C3" s="9" t="s">
        <v>7</v>
      </c>
      <c r="D3" s="10" t="s">
        <v>280</v>
      </c>
      <c r="E3" s="10" t="s">
        <v>281</v>
      </c>
      <c r="F3" s="10" t="s">
        <v>282</v>
      </c>
      <c r="G3" s="10" t="s">
        <v>283</v>
      </c>
      <c r="H3" s="10" t="s">
        <v>284</v>
      </c>
      <c r="I3" s="10" t="s">
        <v>285</v>
      </c>
      <c r="J3" s="10" t="s">
        <v>286</v>
      </c>
      <c r="K3" s="10" t="s">
        <v>287</v>
      </c>
      <c r="L3" s="10" t="s">
        <v>288</v>
      </c>
      <c r="M3" s="10" t="s">
        <v>289</v>
      </c>
      <c r="N3" s="10" t="s">
        <v>290</v>
      </c>
      <c r="O3" s="10" t="s">
        <v>291</v>
      </c>
      <c r="P3" s="10" t="s">
        <v>292</v>
      </c>
      <c r="Q3" s="10" t="s">
        <v>293</v>
      </c>
      <c r="R3" s="10" t="s">
        <v>294</v>
      </c>
      <c r="S3" s="10" t="s">
        <v>295</v>
      </c>
      <c r="T3" s="10" t="s">
        <v>296</v>
      </c>
      <c r="U3" s="10" t="s">
        <v>297</v>
      </c>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row>
    <row r="4" ht="215.25" customHeight="1">
      <c r="A4" s="3"/>
      <c r="B4" s="11" t="s">
        <v>9</v>
      </c>
      <c r="C4" s="12" t="str">
        <f>IMAGE("https://drive.google.com/uc?export=download&amp;id=1-XZSXYJthYkOHB7LXDdSxrlnxQv20VL_")</f>
        <v/>
      </c>
      <c r="D4" s="13" t="str">
        <f>IMAGE("https://drive.google.com/uc?export=download&amp;id=1Kkt7nvzhR73kxIDOIUkXVj--5j3Ni5bK")</f>
        <v/>
      </c>
      <c r="E4" s="13" t="str">
        <f>IMAGE("https://drive.google.com/uc?export=download&amp;id=1QMTwtDTna_fW4XY2k1751dWPCxB9EQ4p")</f>
        <v/>
      </c>
      <c r="F4" s="13" t="str">
        <f>IMAGE("https://drive.google.com/uc?export=download&amp;id=1N8gFVIyY884pO7y0QOS9w0flubTVAhTZ")</f>
        <v/>
      </c>
      <c r="G4" s="13" t="str">
        <f>IMAGE("https://drive.google.com/uc?export=download&amp;id=1xY_gR_kugyIfX9UfxEKGsdk8n1u0NPIg")</f>
        <v/>
      </c>
      <c r="H4" s="13" t="str">
        <f>IMAGE("https://drive.google.com/uc?export=download&amp;id=1oKxaK_k48iHvBA-ZmJKQj555uCN5hAtS")</f>
        <v/>
      </c>
      <c r="I4" s="13" t="str">
        <f>IMAGE("https://drive.google.com/uc?export=download&amp;id=146lTNy3Vew-ftfdlZqkZ-qiBwIhz726I")</f>
        <v/>
      </c>
      <c r="J4" s="13" t="str">
        <f>IMAGE("https://drive.google.com/uc?export=download&amp;id=1CgC_zBY6zHYa38IC2qsz-qxtasv_Uj49")</f>
        <v/>
      </c>
      <c r="K4" s="13" t="str">
        <f>IMAGE("https://drive.google.com/uc?export=download&amp;id=1Hll5SUMYaI1V_-6T-tNhscZLDJ9e8hHg")</f>
        <v/>
      </c>
      <c r="L4" s="13" t="str">
        <f>IMAGE("https://drive.google.com/uc?export=download&amp;id=1Dw8x5IOJe4EGSJc51w3YzaBA-qOmrba6")</f>
        <v/>
      </c>
      <c r="M4" s="13" t="str">
        <f>IMAGE("https://drive.google.com/uc?export=download&amp;id=1BEwmrihEne5lY-FjB85ww-plG_og8pZR")</f>
        <v/>
      </c>
      <c r="N4" s="13" t="str">
        <f>IMAGE("https://drive.google.com/uc?export=download&amp;id=1HrV4YPZgOWi8O7RJgix3v9sjD9v0YwaM")</f>
        <v/>
      </c>
      <c r="O4" s="13" t="str">
        <f>IMAGE("https://drive.google.com/uc?export=download&amp;id=1RP1guKKZDqwGeZvOZidz4s4GDgpWZwJG")</f>
        <v/>
      </c>
      <c r="P4" s="13" t="str">
        <f>IMAGE("https://drive.google.com/uc?export=download&amp;id=1fpvVccNz6BY6d4cQWuT-_DkU5V8hn7pY")</f>
        <v/>
      </c>
      <c r="Q4" s="13" t="str">
        <f>IMAGE("https://drive.google.com/uc?export=download&amp;id=1jFhOrqLoQTmvB4DPwYcRSbqcUJqgE-5A")</f>
        <v/>
      </c>
      <c r="R4" s="13" t="str">
        <f>IMAGE("https://drive.google.com/uc?export=download&amp;id=1qUagIHLeEm6EprGf8B-P5GRDW-4p2OtY")</f>
        <v/>
      </c>
      <c r="S4" s="13" t="str">
        <f>IMAGE("https://drive.google.com/uc?export=download&amp;id=1ieRsdHMHNOoK-TFYHOIVMGXpKO07GT39")</f>
        <v/>
      </c>
      <c r="T4" s="13" t="str">
        <f>IMAGE("https://drive.google.com/uc?export=download&amp;id=1BH_uyV0Iw0iScg8SXm6IaZowanXXG7-R")</f>
        <v/>
      </c>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c r="CV4" s="13"/>
      <c r="CW4" s="13"/>
      <c r="CX4" s="13"/>
      <c r="CY4" s="13"/>
      <c r="CZ4" s="13"/>
      <c r="DA4" s="13"/>
    </row>
    <row r="5" ht="151.5" customHeight="1">
      <c r="A5" s="3"/>
      <c r="B5" s="11" t="s">
        <v>10</v>
      </c>
      <c r="C5" s="12" t="s">
        <v>298</v>
      </c>
      <c r="D5" s="13" t="s">
        <v>299</v>
      </c>
      <c r="E5" s="13" t="s">
        <v>299</v>
      </c>
      <c r="F5" s="13" t="s">
        <v>299</v>
      </c>
      <c r="G5" s="13" t="s">
        <v>299</v>
      </c>
      <c r="H5" s="13" t="s">
        <v>300</v>
      </c>
      <c r="I5" s="13" t="s">
        <v>301</v>
      </c>
      <c r="J5" s="13" t="s">
        <v>302</v>
      </c>
      <c r="K5" s="13" t="s">
        <v>303</v>
      </c>
      <c r="L5" s="13" t="s">
        <v>304</v>
      </c>
      <c r="M5" s="13" t="s">
        <v>305</v>
      </c>
      <c r="N5" s="13" t="s">
        <v>306</v>
      </c>
      <c r="O5" s="13" t="s">
        <v>307</v>
      </c>
      <c r="P5" s="13" t="s">
        <v>308</v>
      </c>
      <c r="Q5" s="13" t="s">
        <v>309</v>
      </c>
      <c r="R5" s="13" t="s">
        <v>310</v>
      </c>
      <c r="S5" s="13" t="s">
        <v>311</v>
      </c>
      <c r="T5" s="13" t="s">
        <v>312</v>
      </c>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row>
    <row r="6" ht="151.5" customHeight="1">
      <c r="A6" s="3"/>
      <c r="B6" s="11" t="s">
        <v>12</v>
      </c>
      <c r="C6" s="14"/>
      <c r="D6" s="15" t="s">
        <v>313</v>
      </c>
      <c r="E6" s="15"/>
      <c r="F6" s="15"/>
      <c r="G6" s="15"/>
      <c r="H6" s="15"/>
      <c r="I6" s="15"/>
      <c r="J6" s="15"/>
      <c r="K6" s="15"/>
      <c r="L6" s="15"/>
      <c r="M6" s="15"/>
      <c r="N6" s="15"/>
      <c r="O6" s="15"/>
      <c r="P6" s="15"/>
      <c r="Q6" s="15"/>
      <c r="R6" s="15"/>
      <c r="S6" s="15"/>
      <c r="T6" s="15"/>
      <c r="U6" s="15" t="s">
        <v>314</v>
      </c>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row>
    <row r="7" ht="151.5" customHeight="1">
      <c r="A7" s="3"/>
      <c r="B7" s="11" t="s">
        <v>13</v>
      </c>
      <c r="C7" s="16"/>
      <c r="D7" s="17" t="s">
        <v>315</v>
      </c>
      <c r="E7" s="17" t="s">
        <v>316</v>
      </c>
      <c r="F7" s="17" t="s">
        <v>317</v>
      </c>
      <c r="G7" s="17" t="s">
        <v>318</v>
      </c>
      <c r="H7" s="17" t="s">
        <v>319</v>
      </c>
      <c r="I7" s="17" t="s">
        <v>320</v>
      </c>
      <c r="J7" s="17" t="s">
        <v>321</v>
      </c>
      <c r="K7" s="17" t="s">
        <v>322</v>
      </c>
      <c r="L7" s="17" t="s">
        <v>323</v>
      </c>
      <c r="M7" s="17" t="s">
        <v>324</v>
      </c>
      <c r="N7" s="17"/>
      <c r="O7" s="17" t="s">
        <v>325</v>
      </c>
      <c r="P7" s="17" t="s">
        <v>326</v>
      </c>
      <c r="Q7" s="17" t="s">
        <v>327</v>
      </c>
      <c r="R7" s="17" t="s">
        <v>328</v>
      </c>
      <c r="S7" s="17" t="s">
        <v>329</v>
      </c>
      <c r="T7" s="17" t="s">
        <v>330</v>
      </c>
      <c r="U7" s="17" t="s">
        <v>331</v>
      </c>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c r="CM7" s="17"/>
      <c r="CN7" s="17"/>
      <c r="CO7" s="17"/>
      <c r="CP7" s="17"/>
      <c r="CQ7" s="17"/>
      <c r="CR7" s="17"/>
      <c r="CS7" s="17"/>
      <c r="CT7" s="17"/>
      <c r="CU7" s="17"/>
      <c r="CV7" s="17"/>
      <c r="CW7" s="17"/>
      <c r="CX7" s="17"/>
      <c r="CY7" s="17"/>
      <c r="CZ7" s="17"/>
      <c r="DA7" s="17"/>
    </row>
    <row r="8" ht="151.5" customHeight="1">
      <c r="A8" s="3"/>
      <c r="B8" s="11" t="s">
        <v>15</v>
      </c>
      <c r="C8" s="16" t="s">
        <v>332</v>
      </c>
      <c r="D8" s="17" t="s">
        <v>333</v>
      </c>
      <c r="E8" s="17" t="s">
        <v>334</v>
      </c>
      <c r="F8" s="17" t="s">
        <v>335</v>
      </c>
      <c r="G8" s="17" t="s">
        <v>336</v>
      </c>
      <c r="H8" s="17" t="s">
        <v>337</v>
      </c>
      <c r="I8" s="17" t="s">
        <v>338</v>
      </c>
      <c r="J8" s="17" t="s">
        <v>339</v>
      </c>
      <c r="K8" s="17" t="s">
        <v>340</v>
      </c>
      <c r="L8" s="17" t="s">
        <v>341</v>
      </c>
      <c r="M8" s="17" t="s">
        <v>342</v>
      </c>
      <c r="N8" s="17" t="s">
        <v>343</v>
      </c>
      <c r="O8" s="17" t="s">
        <v>344</v>
      </c>
      <c r="P8" s="17" t="s">
        <v>345</v>
      </c>
      <c r="Q8" s="17" t="s">
        <v>346</v>
      </c>
      <c r="R8" s="17" t="s">
        <v>347</v>
      </c>
      <c r="S8" s="17" t="s">
        <v>348</v>
      </c>
      <c r="T8" s="17" t="s">
        <v>349</v>
      </c>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row>
    <row r="9" ht="151.5" customHeight="1">
      <c r="A9" s="3"/>
      <c r="B9" s="11" t="s">
        <v>17</v>
      </c>
      <c r="C9" s="16" t="s">
        <v>350</v>
      </c>
      <c r="D9" s="17" t="s">
        <v>351</v>
      </c>
      <c r="E9" s="17" t="s">
        <v>352</v>
      </c>
      <c r="F9" s="17" t="s">
        <v>353</v>
      </c>
      <c r="G9" s="17" t="s">
        <v>354</v>
      </c>
      <c r="H9" s="17" t="s">
        <v>355</v>
      </c>
      <c r="I9" s="17" t="s">
        <v>356</v>
      </c>
      <c r="J9" s="17" t="s">
        <v>357</v>
      </c>
      <c r="K9" s="17" t="s">
        <v>358</v>
      </c>
      <c r="L9" s="17" t="s">
        <v>359</v>
      </c>
      <c r="M9" s="17" t="s">
        <v>360</v>
      </c>
      <c r="N9" s="17" t="s">
        <v>361</v>
      </c>
      <c r="O9" s="17" t="s">
        <v>362</v>
      </c>
      <c r="P9" s="17" t="s">
        <v>363</v>
      </c>
      <c r="Q9" s="17" t="s">
        <v>364</v>
      </c>
      <c r="R9" s="17" t="s">
        <v>365</v>
      </c>
      <c r="S9" s="17" t="s">
        <v>366</v>
      </c>
      <c r="T9" s="17" t="s">
        <v>367</v>
      </c>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row>
    <row r="10" ht="151.5" customHeight="1">
      <c r="A10" s="3"/>
      <c r="B10" s="11" t="s">
        <v>19</v>
      </c>
      <c r="C10" s="16" t="s">
        <v>368</v>
      </c>
      <c r="D10" s="17" t="s">
        <v>369</v>
      </c>
      <c r="E10" s="17" t="s">
        <v>370</v>
      </c>
      <c r="F10" s="17" t="s">
        <v>371</v>
      </c>
      <c r="G10" s="17" t="s">
        <v>372</v>
      </c>
      <c r="H10" s="17" t="s">
        <v>373</v>
      </c>
      <c r="I10" s="17" t="s">
        <v>374</v>
      </c>
      <c r="J10" s="17" t="s">
        <v>375</v>
      </c>
      <c r="K10" s="17" t="s">
        <v>376</v>
      </c>
      <c r="L10" s="17" t="s">
        <v>377</v>
      </c>
      <c r="M10" s="17" t="s">
        <v>378</v>
      </c>
      <c r="N10" s="17" t="s">
        <v>379</v>
      </c>
      <c r="O10" s="17" t="s">
        <v>380</v>
      </c>
      <c r="P10" s="17" t="s">
        <v>381</v>
      </c>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row>
    <row r="11" ht="151.5" customHeight="1">
      <c r="A11" s="3"/>
      <c r="B11" s="11" t="s">
        <v>20</v>
      </c>
      <c r="C11" s="16" t="s">
        <v>382</v>
      </c>
      <c r="D11" s="17" t="s">
        <v>383</v>
      </c>
      <c r="E11" s="17" t="s">
        <v>384</v>
      </c>
      <c r="F11" s="17" t="s">
        <v>385</v>
      </c>
      <c r="G11" s="17" t="s">
        <v>386</v>
      </c>
      <c r="H11" s="17" t="s">
        <v>387</v>
      </c>
      <c r="I11" s="17" t="s">
        <v>388</v>
      </c>
      <c r="J11" s="17" t="s">
        <v>389</v>
      </c>
      <c r="K11" s="17" t="s">
        <v>390</v>
      </c>
      <c r="L11" s="17" t="s">
        <v>391</v>
      </c>
      <c r="M11" s="17" t="s">
        <v>392</v>
      </c>
      <c r="N11" s="17" t="s">
        <v>393</v>
      </c>
      <c r="O11" s="17" t="s">
        <v>394</v>
      </c>
      <c r="P11" s="17" t="s">
        <v>395</v>
      </c>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17"/>
      <c r="CR11" s="17"/>
      <c r="CS11" s="17"/>
      <c r="CT11" s="17"/>
      <c r="CU11" s="17"/>
      <c r="CV11" s="17"/>
      <c r="CW11" s="17"/>
      <c r="CX11" s="17"/>
      <c r="CY11" s="17"/>
      <c r="CZ11" s="17"/>
      <c r="DA11" s="17"/>
    </row>
    <row r="12" ht="151.5" customHeight="1">
      <c r="A12" s="3"/>
      <c r="B12" s="18" t="s">
        <v>21</v>
      </c>
      <c r="C12" s="19" t="s">
        <v>396</v>
      </c>
      <c r="D12" s="20" t="s">
        <v>397</v>
      </c>
      <c r="E12" s="20" t="s">
        <v>398</v>
      </c>
      <c r="F12" s="20" t="s">
        <v>399</v>
      </c>
      <c r="G12" s="20" t="s">
        <v>400</v>
      </c>
      <c r="H12" s="20" t="s">
        <v>401</v>
      </c>
      <c r="I12" s="20" t="s">
        <v>402</v>
      </c>
      <c r="J12" s="20" t="s">
        <v>403</v>
      </c>
      <c r="K12" s="20" t="s">
        <v>404</v>
      </c>
      <c r="L12" s="20" t="s">
        <v>405</v>
      </c>
      <c r="M12" s="20" t="s">
        <v>406</v>
      </c>
      <c r="N12" s="20" t="s">
        <v>407</v>
      </c>
      <c r="O12" s="20" t="s">
        <v>408</v>
      </c>
      <c r="P12" s="20" t="s">
        <v>409</v>
      </c>
      <c r="Q12" s="20" t="s">
        <v>410</v>
      </c>
      <c r="R12" s="20" t="s">
        <v>411</v>
      </c>
      <c r="S12" s="20" t="s">
        <v>412</v>
      </c>
      <c r="T12" s="20" t="s">
        <v>413</v>
      </c>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c r="CR12" s="20"/>
      <c r="CS12" s="20"/>
      <c r="CT12" s="20"/>
      <c r="CU12" s="20"/>
      <c r="CV12" s="20"/>
      <c r="CW12" s="20"/>
      <c r="CX12" s="20"/>
      <c r="CY12" s="20"/>
      <c r="CZ12" s="20"/>
      <c r="DA12" s="20"/>
    </row>
    <row r="13" ht="30.0" customHeight="1">
      <c r="A13" s="21"/>
      <c r="B13" s="21" t="s">
        <v>414</v>
      </c>
      <c r="C13" s="21"/>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