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nj995/dropbox/projects/2018_helios/output/"/>
    </mc:Choice>
  </mc:AlternateContent>
  <xr:revisionPtr revIDLastSave="0" documentId="13_ncr:1_{883832B1-6952-AE40-9F57-24850961B41F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overall_statistics" sheetId="1" r:id="rId1"/>
    <sheet name="statistics_by_agency" sheetId="2" r:id="rId2"/>
    <sheet name="RAW ==&gt;" sheetId="3" r:id="rId3"/>
    <sheet name="raw_all" sheetId="4" r:id="rId4"/>
    <sheet name="raw_by_agency" sheetId="5" r:id="rId5"/>
  </sheets>
  <calcPr calcId="162913"/>
</workbook>
</file>

<file path=xl/calcChain.xml><?xml version="1.0" encoding="utf-8"?>
<calcChain xmlns="http://schemas.openxmlformats.org/spreadsheetml/2006/main">
  <c r="I27" i="2" l="1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5" i="2"/>
  <c r="D3" i="1"/>
</calcChain>
</file>

<file path=xl/sharedStrings.xml><?xml version="1.0" encoding="utf-8"?>
<sst xmlns="http://schemas.openxmlformats.org/spreadsheetml/2006/main" count="215" uniqueCount="132">
  <si>
    <t>Mean</t>
  </si>
  <si>
    <t>Standard Deviation</t>
  </si>
  <si>
    <t>mean</t>
  </si>
  <si>
    <t>std</t>
  </si>
  <si>
    <t>Statistics on Grants Funded by 5 Agencies</t>
  </si>
  <si>
    <t>Award Amount</t>
  </si>
  <si>
    <t>funded_amt_tot</t>
  </si>
  <si>
    <t>Award Length</t>
  </si>
  <si>
    <t>funded_len_tot</t>
  </si>
  <si>
    <t>Award Team Size</t>
  </si>
  <si>
    <t>nb_grnt_rsrs_tot</t>
  </si>
  <si>
    <t>Number of Agencies per Researcher</t>
  </si>
  <si>
    <t>agencies_per_rsrs_tot</t>
  </si>
  <si>
    <t>Number of Grants per Researcher</t>
  </si>
  <si>
    <t>funded_grnts_per_rsrs_tot</t>
  </si>
  <si>
    <t>Statistics on All Grants</t>
  </si>
  <si>
    <t>grnt_fund_amt_tot</t>
  </si>
  <si>
    <t>grnt_fund_len_tot</t>
  </si>
  <si>
    <t>grnt_team_size_tot</t>
  </si>
  <si>
    <t>Statistics on All Publications</t>
  </si>
  <si>
    <t>Average Publication Citations</t>
  </si>
  <si>
    <t>pub_cit_tot</t>
  </si>
  <si>
    <t>Inventor Level Statistics Pre-Grant</t>
  </si>
  <si>
    <t>Total Number of Grants Prior to Grant</t>
  </si>
  <si>
    <t>pre_nb_grnts_tot</t>
  </si>
  <si>
    <t>Average Length of Grants Prior to Grant</t>
  </si>
  <si>
    <t>pre_avg_fund_len_tot</t>
  </si>
  <si>
    <t>Average Team Size Prior to Grant</t>
  </si>
  <si>
    <t>pre_avg_team_size_tot</t>
  </si>
  <si>
    <t>Average Funding Amount Prior to Grant</t>
  </si>
  <si>
    <t>pre_fund_amt_tot</t>
  </si>
  <si>
    <t>Total Number of Publications Prior to Grant</t>
  </si>
  <si>
    <t>pre_nb_pubs_tot</t>
  </si>
  <si>
    <t>Average Publication Citations Prior to Grant</t>
  </si>
  <si>
    <t>pre_pub_cit_tot</t>
  </si>
  <si>
    <t>Inventor Level Statistics Post-Grant</t>
  </si>
  <si>
    <t>Total Number of Grants Subsequent to Grant</t>
  </si>
  <si>
    <t>post_nb_grnts_tot</t>
  </si>
  <si>
    <t>Average Length of Grants Subsequent to Grant</t>
  </si>
  <si>
    <t>post_avg_fund_len_tot</t>
  </si>
  <si>
    <t>Average Team Size Subsequent to Grant</t>
  </si>
  <si>
    <t>post_avg_team_size_tot</t>
  </si>
  <si>
    <t>Average Funding Amount Subsequent to Grant</t>
  </si>
  <si>
    <t>post_fund_amt_tot</t>
  </si>
  <si>
    <t>Total Number of Publications Subsequent to Grant</t>
  </si>
  <si>
    <t>post_nb_pubs_tot</t>
  </si>
  <si>
    <t>Average Publication Citations Subsequent to Grant</t>
  </si>
  <si>
    <t>post_pub_cit_tot</t>
  </si>
  <si>
    <t>INCa/INSERM/DGOS</t>
  </si>
  <si>
    <t>Cancer Research UK</t>
  </si>
  <si>
    <t>National Cancer Institute</t>
  </si>
  <si>
    <t>National Health and Medical Research Council</t>
  </si>
  <si>
    <t>Wellcome Trust</t>
  </si>
  <si>
    <t>ORCID Confirmed?</t>
  </si>
  <si>
    <t>No</t>
  </si>
  <si>
    <t>Yes</t>
  </si>
  <si>
    <t>INCa/INSERM/DGOS - ORCID Confirmed</t>
  </si>
  <si>
    <t>Summary Statistics for Funding Agencies (2007-2012)</t>
  </si>
  <si>
    <t>Number of Grants Funded</t>
  </si>
  <si>
    <t>nb_unique_grnts</t>
  </si>
  <si>
    <t>Number of Researchers Funded</t>
  </si>
  <si>
    <t>nb_unique_rsrs</t>
  </si>
  <si>
    <t>Mean Amount</t>
  </si>
  <si>
    <t>funded_amt_avg</t>
  </si>
  <si>
    <t>Mean Length (in years)</t>
  </si>
  <si>
    <t>funded_len_avg</t>
  </si>
  <si>
    <t>Mean Number of Researchers</t>
  </si>
  <si>
    <t>nb_grnt_rsrs_avg</t>
  </si>
  <si>
    <t>RCDC Codes:</t>
  </si>
  <si>
    <t>• Most Common</t>
  </si>
  <si>
    <t>rcdc_1</t>
  </si>
  <si>
    <t>• 2nd Most Common</t>
  </si>
  <si>
    <t>rcdc_2</t>
  </si>
  <si>
    <t>• 3rd Most Common</t>
  </si>
  <si>
    <t>rcdc_3</t>
  </si>
  <si>
    <t>• 4th Most Common</t>
  </si>
  <si>
    <t>rcdc_4</t>
  </si>
  <si>
    <t>• 5th Most Common</t>
  </si>
  <si>
    <t>rcdc_5</t>
  </si>
  <si>
    <t>Summary Statistics for Funded Researchers (Prior and Subs. Activity)</t>
  </si>
  <si>
    <t>Mean Number Prior Grants</t>
  </si>
  <si>
    <t>pre_nb_grnts_avg</t>
  </si>
  <si>
    <t>Mean Prior Funding</t>
  </si>
  <si>
    <t>pre_fund_amt_avg</t>
  </si>
  <si>
    <t>Mean Length Prior Grants</t>
  </si>
  <si>
    <t>pre_avg_fund_len_avg</t>
  </si>
  <si>
    <t>Mean Prior Team Size</t>
  </si>
  <si>
    <t>pre_avg_team_size_avg</t>
  </si>
  <si>
    <t>Mean Number Prior Pubs</t>
  </si>
  <si>
    <t>pre_nb_pubs_avg</t>
  </si>
  <si>
    <t>Mean Number Subs. Grants</t>
  </si>
  <si>
    <t>post_nb_grnts_avg</t>
  </si>
  <si>
    <t>Mean Subs. Funding</t>
  </si>
  <si>
    <t>post_fund_amt_avg</t>
  </si>
  <si>
    <t>Mean Length Subs Grants</t>
  </si>
  <si>
    <t>post_avg_fund_len_avg</t>
  </si>
  <si>
    <t>Mean Subs. Team Size</t>
  </si>
  <si>
    <t>post_avg_team_size_avg</t>
  </si>
  <si>
    <t>Mean Number Subs. Pubs</t>
  </si>
  <si>
    <t>post_nb_pubs_avg</t>
  </si>
  <si>
    <t>pub_team_size_tot</t>
  </si>
  <si>
    <t>funded_amt_med</t>
  </si>
  <si>
    <t>funded_len_med</t>
  </si>
  <si>
    <t>nb_grnt_rsrs_med</t>
  </si>
  <si>
    <t>post_avg_fund_len_med</t>
  </si>
  <si>
    <t>post_avg_team_size_med</t>
  </si>
  <si>
    <t>post_citations_avg</t>
  </si>
  <si>
    <t>post_citations_med</t>
  </si>
  <si>
    <t>post_fund_amt_med</t>
  </si>
  <si>
    <t>post_nb_grnts_med</t>
  </si>
  <si>
    <t>post_nb_pubs_med</t>
  </si>
  <si>
    <t>post_team_size_avg</t>
  </si>
  <si>
    <t>post_team_size_med</t>
  </si>
  <si>
    <t>pre_avg_fund_len_med</t>
  </si>
  <si>
    <t>pre_avg_team_size_med</t>
  </si>
  <si>
    <t>pre_citations_avg</t>
  </si>
  <si>
    <t>pre_citations_med</t>
  </si>
  <si>
    <t>pre_fund_amt_med</t>
  </si>
  <si>
    <t>pre_nb_grnts_med</t>
  </si>
  <si>
    <t>pre_nb_pubs_med</t>
  </si>
  <si>
    <t>pre_team_size_avg</t>
  </si>
  <si>
    <t>pre_team_size_med</t>
  </si>
  <si>
    <t>Cancer</t>
  </si>
  <si>
    <t>Clinical Research</t>
  </si>
  <si>
    <t>Rare Diseases</t>
  </si>
  <si>
    <t>Genetics</t>
  </si>
  <si>
    <t>Prevention</t>
  </si>
  <si>
    <t>Biotechnology</t>
  </si>
  <si>
    <t>Digestive Diseases</t>
  </si>
  <si>
    <t>Average Publication Team Size</t>
  </si>
  <si>
    <t>Mean Prior Publication Team Size</t>
  </si>
  <si>
    <t>Mean Subs. Pubs Team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</si>
</sst>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/>
    <xf numFmtId="44" fontId="4" fillId="0" borderId="0"/>
  </cellStyleXfs>
  <cellXfs count="101">
    <xf numFmtId="0" fontId="0" fillId="0" borderId="0" xfId="0"/>
    <xf numFmtId="0" fontId="5" fillId="2" borderId="0" xfId="0" applyFont="1" applyFill="1"/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2" borderId="15" xfId="0" applyFont="1" applyFill="1" applyBorder="1"/>
    <xf numFmtId="0" fontId="3" fillId="2" borderId="16" xfId="0" applyFont="1" applyFill="1" applyBorder="1"/>
    <xf numFmtId="0" fontId="5" fillId="2" borderId="5" xfId="0" applyFont="1" applyFill="1" applyBorder="1"/>
    <xf numFmtId="0" fontId="3" fillId="2" borderId="17" xfId="0" applyFont="1" applyFill="1" applyBorder="1"/>
    <xf numFmtId="0" fontId="5" fillId="2" borderId="19" xfId="0" applyFont="1" applyFill="1" applyBorder="1"/>
    <xf numFmtId="0" fontId="3" fillId="2" borderId="12" xfId="0" applyFont="1" applyFill="1" applyBorder="1"/>
    <xf numFmtId="2" fontId="3" fillId="2" borderId="7" xfId="0" applyNumberFormat="1" applyFont="1" applyFill="1" applyBorder="1"/>
    <xf numFmtId="2" fontId="3" fillId="2" borderId="8" xfId="0" applyNumberFormat="1" applyFont="1" applyFill="1" applyBorder="1"/>
    <xf numFmtId="0" fontId="5" fillId="2" borderId="20" xfId="0" applyFont="1" applyFill="1" applyBorder="1"/>
    <xf numFmtId="0" fontId="3" fillId="2" borderId="21" xfId="0" applyFont="1" applyFill="1" applyBorder="1"/>
    <xf numFmtId="2" fontId="3" fillId="2" borderId="22" xfId="0" applyNumberFormat="1" applyFont="1" applyFill="1" applyBorder="1"/>
    <xf numFmtId="2" fontId="3" fillId="2" borderId="23" xfId="0" applyNumberFormat="1" applyFont="1" applyFill="1" applyBorder="1"/>
    <xf numFmtId="2" fontId="3" fillId="2" borderId="4" xfId="0" applyNumberFormat="1" applyFont="1" applyFill="1" applyBorder="1"/>
    <xf numFmtId="2" fontId="3" fillId="2" borderId="6" xfId="0" applyNumberFormat="1" applyFont="1" applyFill="1" applyBorder="1"/>
    <xf numFmtId="0" fontId="5" fillId="2" borderId="10" xfId="0" applyFont="1" applyFill="1" applyBorder="1"/>
    <xf numFmtId="0" fontId="3" fillId="2" borderId="18" xfId="0" applyFont="1" applyFill="1" applyBorder="1"/>
    <xf numFmtId="2" fontId="3" fillId="2" borderId="9" xfId="0" applyNumberFormat="1" applyFont="1" applyFill="1" applyBorder="1"/>
    <xf numFmtId="2" fontId="3" fillId="2" borderId="11" xfId="0" applyNumberFormat="1" applyFont="1" applyFill="1" applyBorder="1"/>
    <xf numFmtId="0" fontId="3" fillId="2" borderId="0" xfId="0" applyFont="1" applyFill="1"/>
    <xf numFmtId="0" fontId="5" fillId="2" borderId="0" xfId="0" applyFont="1" applyFill="1" applyAlignment="1">
      <alignment vertical="center" wrapText="1"/>
    </xf>
    <xf numFmtId="0" fontId="2" fillId="2" borderId="0" xfId="0" applyFont="1" applyFill="1" applyAlignment="1">
      <alignment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2" fillId="2" borderId="26" xfId="0" applyFont="1" applyFill="1" applyBorder="1"/>
    <xf numFmtId="0" fontId="5" fillId="2" borderId="6" xfId="0" applyFont="1" applyFill="1" applyBorder="1" applyAlignment="1">
      <alignment wrapText="1"/>
    </xf>
    <xf numFmtId="0" fontId="2" fillId="2" borderId="29" xfId="0" applyFont="1" applyFill="1" applyBorder="1"/>
    <xf numFmtId="0" fontId="5" fillId="2" borderId="8" xfId="0" applyFont="1" applyFill="1" applyBorder="1" applyAlignment="1">
      <alignment wrapText="1"/>
    </xf>
    <xf numFmtId="43" fontId="2" fillId="2" borderId="7" xfId="1" applyNumberFormat="1" applyFont="1" applyFill="1" applyBorder="1"/>
    <xf numFmtId="43" fontId="2" fillId="2" borderId="8" xfId="1" applyNumberFormat="1" applyFont="1" applyFill="1" applyBorder="1"/>
    <xf numFmtId="0" fontId="5" fillId="2" borderId="8" xfId="0" applyFont="1" applyFill="1" applyBorder="1"/>
    <xf numFmtId="0" fontId="2" fillId="2" borderId="30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43" fontId="2" fillId="2" borderId="4" xfId="1" applyNumberFormat="1" applyFont="1" applyFill="1" applyBorder="1"/>
    <xf numFmtId="43" fontId="2" fillId="2" borderId="5" xfId="1" applyNumberFormat="1" applyFont="1" applyFill="1" applyBorder="1"/>
    <xf numFmtId="43" fontId="2" fillId="2" borderId="6" xfId="1" applyNumberFormat="1" applyFont="1" applyFill="1" applyBorder="1"/>
    <xf numFmtId="43" fontId="2" fillId="2" borderId="9" xfId="1" applyNumberFormat="1" applyFont="1" applyFill="1" applyBorder="1"/>
    <xf numFmtId="43" fontId="2" fillId="2" borderId="10" xfId="1" applyNumberFormat="1" applyFont="1" applyFill="1" applyBorder="1"/>
    <xf numFmtId="43" fontId="2" fillId="2" borderId="11" xfId="1" applyNumberFormat="1" applyFont="1" applyFill="1" applyBorder="1"/>
    <xf numFmtId="0" fontId="2" fillId="2" borderId="0" xfId="0" applyFont="1" applyFill="1"/>
    <xf numFmtId="44" fontId="3" fillId="2" borderId="4" xfId="2" applyFont="1" applyFill="1" applyBorder="1"/>
    <xf numFmtId="44" fontId="3" fillId="2" borderId="6" xfId="2" applyFont="1" applyFill="1" applyBorder="1"/>
    <xf numFmtId="44" fontId="3" fillId="2" borderId="7" xfId="2" applyFont="1" applyFill="1" applyBorder="1"/>
    <xf numFmtId="44" fontId="3" fillId="2" borderId="8" xfId="2" applyFont="1" applyFill="1" applyBorder="1"/>
    <xf numFmtId="164" fontId="2" fillId="2" borderId="4" xfId="1" applyNumberFormat="1" applyFont="1" applyFill="1" applyBorder="1"/>
    <xf numFmtId="164" fontId="2" fillId="2" borderId="5" xfId="1" applyNumberFormat="1" applyFont="1" applyFill="1" applyBorder="1"/>
    <xf numFmtId="164" fontId="2" fillId="2" borderId="6" xfId="1" applyNumberFormat="1" applyFont="1" applyFill="1" applyBorder="1"/>
    <xf numFmtId="164" fontId="2" fillId="2" borderId="7" xfId="1" applyNumberFormat="1" applyFont="1" applyFill="1" applyBorder="1"/>
    <xf numFmtId="164" fontId="2" fillId="2" borderId="8" xfId="1" applyNumberFormat="1" applyFont="1" applyFill="1" applyBorder="1"/>
    <xf numFmtId="165" fontId="2" fillId="2" borderId="7" xfId="2" applyNumberFormat="1" applyFont="1" applyFill="1" applyBorder="1"/>
    <xf numFmtId="165" fontId="2" fillId="2" borderId="8" xfId="2" applyNumberFormat="1" applyFont="1" applyFill="1" applyBorder="1"/>
    <xf numFmtId="0" fontId="6" fillId="0" borderId="31" xfId="0" applyFont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2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33" xfId="0" applyFont="1" applyFill="1" applyBorder="1"/>
    <xf numFmtId="0" fontId="3" fillId="2" borderId="34" xfId="0" applyFont="1" applyFill="1" applyBorder="1"/>
    <xf numFmtId="2" fontId="3" fillId="2" borderId="35" xfId="0" applyNumberFormat="1" applyFont="1" applyFill="1" applyBorder="1"/>
    <xf numFmtId="2" fontId="3" fillId="2" borderId="36" xfId="0" applyNumberFormat="1" applyFont="1" applyFill="1" applyBorder="1"/>
    <xf numFmtId="0" fontId="5" fillId="2" borderId="15" xfId="0" applyFont="1" applyFill="1" applyBorder="1" applyAlignment="1">
      <alignment horizontal="center" vertical="center" wrapText="1"/>
    </xf>
    <xf numFmtId="0" fontId="5" fillId="2" borderId="27" xfId="0" applyFont="1" applyFill="1" applyBorder="1"/>
    <xf numFmtId="0" fontId="5" fillId="2" borderId="28" xfId="0" applyFont="1" applyFill="1" applyBorder="1"/>
    <xf numFmtId="0" fontId="5" fillId="2" borderId="37" xfId="0" applyFont="1" applyFill="1" applyBorder="1"/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/>
    <xf numFmtId="0" fontId="5" fillId="2" borderId="40" xfId="0" applyFont="1" applyFill="1" applyBorder="1"/>
    <xf numFmtId="0" fontId="1" fillId="2" borderId="18" xfId="0" applyFont="1" applyFill="1" applyBorder="1"/>
    <xf numFmtId="165" fontId="2" fillId="2" borderId="31" xfId="2" applyNumberFormat="1" applyFont="1" applyFill="1" applyBorder="1"/>
    <xf numFmtId="43" fontId="2" fillId="2" borderId="31" xfId="1" applyNumberFormat="1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6" xfId="0" applyFont="1" applyFill="1" applyBorder="1"/>
    <xf numFmtId="0" fontId="2" fillId="2" borderId="32" xfId="0" applyFont="1" applyFill="1" applyBorder="1"/>
    <xf numFmtId="0" fontId="2" fillId="2" borderId="41" xfId="0" applyFont="1" applyFill="1" applyBorder="1"/>
    <xf numFmtId="0" fontId="2" fillId="2" borderId="4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wrapText="1"/>
    </xf>
    <xf numFmtId="0" fontId="2" fillId="2" borderId="44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0" xfId="0" applyFont="1" applyFill="1" applyBorder="1"/>
    <xf numFmtId="0" fontId="5" fillId="2" borderId="31" xfId="0" applyFont="1" applyFill="1" applyBorder="1" applyAlignment="1">
      <alignment wrapText="1"/>
    </xf>
    <xf numFmtId="0" fontId="2" fillId="2" borderId="31" xfId="0" applyFont="1" applyFill="1" applyBorder="1"/>
    <xf numFmtId="0" fontId="5" fillId="2" borderId="5" xfId="0" applyFont="1" applyFill="1" applyBorder="1" applyAlignment="1">
      <alignment wrapText="1"/>
    </xf>
    <xf numFmtId="0" fontId="5" fillId="2" borderId="7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wrapText="1"/>
    </xf>
    <xf numFmtId="0" fontId="2" fillId="2" borderId="17" xfId="0" applyFont="1" applyFill="1" applyBorder="1"/>
    <xf numFmtId="0" fontId="2" fillId="2" borderId="12" xfId="0" applyFont="1" applyFill="1" applyBorder="1"/>
    <xf numFmtId="0" fontId="1" fillId="2" borderId="12" xfId="0" applyFont="1" applyFill="1" applyBorder="1"/>
    <xf numFmtId="164" fontId="2" fillId="2" borderId="3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F12" sqref="F12"/>
    </sheetView>
  </sheetViews>
  <sheetFormatPr baseColWidth="10" defaultColWidth="31" defaultRowHeight="16" outlineLevelRow="1" outlineLevelCol="1" x14ac:dyDescent="0.2"/>
  <cols>
    <col min="1" max="1" width="27" style="1" customWidth="1"/>
    <col min="2" max="2" width="43.5" style="22" bestFit="1" customWidth="1"/>
    <col min="3" max="3" width="27" style="22" hidden="1" customWidth="1" outlineLevel="1"/>
    <col min="4" max="4" width="15.83203125" style="22" bestFit="1" customWidth="1" collapsed="1"/>
    <col min="5" max="5" width="20.5" style="22" bestFit="1" customWidth="1"/>
    <col min="6" max="6" width="31" style="22" customWidth="1"/>
    <col min="7" max="16384" width="31" style="22"/>
  </cols>
  <sheetData>
    <row r="1" spans="1:5" ht="17" customHeight="1" thickBot="1" x14ac:dyDescent="0.25">
      <c r="D1" s="2" t="s">
        <v>0</v>
      </c>
      <c r="E1" s="3" t="s">
        <v>1</v>
      </c>
    </row>
    <row r="2" spans="1:5" ht="17" hidden="1" customHeight="1" outlineLevel="1" thickBot="1" x14ac:dyDescent="0.25">
      <c r="D2" s="4" t="s">
        <v>2</v>
      </c>
      <c r="E2" s="5" t="s">
        <v>3</v>
      </c>
    </row>
    <row r="3" spans="1:5" collapsed="1" x14ac:dyDescent="0.2">
      <c r="A3" s="56" t="s">
        <v>4</v>
      </c>
      <c r="B3" s="6" t="s">
        <v>5</v>
      </c>
      <c r="C3" s="7" t="s">
        <v>6</v>
      </c>
      <c r="D3" s="44">
        <f>INDEX(raw_all!$1:$10000, MATCH($C3, raw_all!$A:$A, 0), MATCH(D$2, raw_all!$1:$1, 0))</f>
        <v>1625535.8395673139</v>
      </c>
      <c r="E3" s="45">
        <f>INDEX(raw_all!$1:$10000, MATCH($C3, raw_all!$A:$A, 0), MATCH(E$2, raw_all!$1:$1, 0))</f>
        <v>9405771.4740427211</v>
      </c>
    </row>
    <row r="4" spans="1:5" x14ac:dyDescent="0.2">
      <c r="A4" s="57"/>
      <c r="B4" s="8" t="s">
        <v>7</v>
      </c>
      <c r="C4" s="9" t="s">
        <v>8</v>
      </c>
      <c r="D4" s="10">
        <f>INDEX(raw_all!$1:$10000, MATCH($C4, raw_all!$A:$A, 0), MATCH(D$2, raw_all!$1:$1, 0))</f>
        <v>3.9266073472276588</v>
      </c>
      <c r="E4" s="11">
        <f>INDEX(raw_all!$1:$10000, MATCH($C4, raw_all!$A:$A, 0), MATCH(E$2, raw_all!$1:$1, 0))</f>
        <v>2.50293060782802</v>
      </c>
    </row>
    <row r="5" spans="1:5" x14ac:dyDescent="0.2">
      <c r="A5" s="57"/>
      <c r="B5" s="8" t="s">
        <v>9</v>
      </c>
      <c r="C5" s="9" t="s">
        <v>10</v>
      </c>
      <c r="D5" s="10">
        <f>INDEX(raw_all!$1:$10000, MATCH($C5, raw_all!$A:$A, 0), MATCH(D$2, raw_all!$1:$1, 0))</f>
        <v>1.3024421897121281</v>
      </c>
      <c r="E5" s="11">
        <f>INDEX(raw_all!$1:$10000, MATCH($C5, raw_all!$A:$A, 0), MATCH(E$2, raw_all!$1:$1, 0))</f>
        <v>1.126173216561817</v>
      </c>
    </row>
    <row r="6" spans="1:5" x14ac:dyDescent="0.2">
      <c r="A6" s="57"/>
      <c r="B6" s="8" t="s">
        <v>11</v>
      </c>
      <c r="C6" s="9" t="s">
        <v>12</v>
      </c>
      <c r="D6" s="10">
        <f>INDEX(raw_all!$1:$10000, MATCH($C6, raw_all!$A:$A, 0), MATCH(D$2, raw_all!$1:$1, 0))</f>
        <v>1.006873344311592</v>
      </c>
      <c r="E6" s="11">
        <f>INDEX(raw_all!$1:$10000, MATCH($C6, raw_all!$A:$A, 0), MATCH(E$2, raw_all!$1:$1, 0))</f>
        <v>8.8481776084051597E-2</v>
      </c>
    </row>
    <row r="7" spans="1:5" ht="17" customHeight="1" thickBot="1" x14ac:dyDescent="0.25">
      <c r="A7" s="57"/>
      <c r="B7" s="12" t="s">
        <v>13</v>
      </c>
      <c r="C7" s="13" t="s">
        <v>14</v>
      </c>
      <c r="D7" s="14">
        <f>INDEX(raw_all!$1:$10000, MATCH($C7, raw_all!$A:$A, 0), MATCH(D$2, raw_all!$1:$1, 0))</f>
        <v>1.571991121930264</v>
      </c>
      <c r="E7" s="15">
        <f>INDEX(raw_all!$1:$10000, MATCH($C7, raw_all!$A:$A, 0), MATCH(E$2, raw_all!$1:$1, 0))</f>
        <v>3.617044821566838</v>
      </c>
    </row>
    <row r="8" spans="1:5" x14ac:dyDescent="0.2">
      <c r="A8" s="56" t="s">
        <v>15</v>
      </c>
      <c r="B8" s="6" t="s">
        <v>5</v>
      </c>
      <c r="C8" s="7" t="s">
        <v>16</v>
      </c>
      <c r="D8" s="44">
        <f>INDEX(raw_all!$1:$10000, MATCH($C8, raw_all!$A:$A, 0), MATCH(D$2, raw_all!$1:$1, 0))</f>
        <v>1727084.334653025</v>
      </c>
      <c r="E8" s="45">
        <f>INDEX(raw_all!$1:$10000, MATCH($C8, raw_all!$A:$A, 0), MATCH(E$2, raw_all!$1:$1, 0))</f>
        <v>7836270.3194154724</v>
      </c>
    </row>
    <row r="9" spans="1:5" x14ac:dyDescent="0.2">
      <c r="A9" s="57"/>
      <c r="B9" s="8" t="s">
        <v>7</v>
      </c>
      <c r="C9" s="9" t="s">
        <v>17</v>
      </c>
      <c r="D9" s="10">
        <f>INDEX(raw_all!$1:$10000, MATCH($C9, raw_all!$A:$A, 0), MATCH(D$2, raw_all!$1:$1, 0))</f>
        <v>4.6260283726865792</v>
      </c>
      <c r="E9" s="11">
        <f>INDEX(raw_all!$1:$10000, MATCH($C9, raw_all!$A:$A, 0), MATCH(E$2, raw_all!$1:$1, 0))</f>
        <v>4.7088159414256827</v>
      </c>
    </row>
    <row r="10" spans="1:5" ht="17" customHeight="1" thickBot="1" x14ac:dyDescent="0.25">
      <c r="A10" s="57"/>
      <c r="B10" s="12" t="s">
        <v>9</v>
      </c>
      <c r="C10" s="13" t="s">
        <v>18</v>
      </c>
      <c r="D10" s="14">
        <f>INDEX(raw_all!$1:$10000, MATCH($C10, raw_all!$A:$A, 0), MATCH(D$2, raw_all!$1:$1, 0))</f>
        <v>2.396390910852177</v>
      </c>
      <c r="E10" s="15">
        <f>INDEX(raw_all!$1:$10000, MATCH($C10, raw_all!$A:$A, 0), MATCH(E$2, raw_all!$1:$1, 0))</f>
        <v>10.754996205588011</v>
      </c>
    </row>
    <row r="11" spans="1:5" ht="17" customHeight="1" x14ac:dyDescent="0.2">
      <c r="A11" s="58" t="s">
        <v>19</v>
      </c>
      <c r="B11" s="6" t="s">
        <v>20</v>
      </c>
      <c r="C11" s="7" t="s">
        <v>21</v>
      </c>
      <c r="D11" s="16">
        <f>INDEX(raw_all!$1:$10000, MATCH($C11, raw_all!$A:$A, 0), MATCH(D$2, raw_all!$1:$1, 0))</f>
        <v>43.295324408590467</v>
      </c>
      <c r="E11" s="17">
        <f>INDEX(raw_all!$1:$10000, MATCH($C11, raw_all!$A:$A, 0), MATCH(E$2, raw_all!$1:$1, 0))</f>
        <v>158.37949741841049</v>
      </c>
    </row>
    <row r="12" spans="1:5" ht="18" customHeight="1" thickBot="1" x14ac:dyDescent="0.25">
      <c r="A12" s="62"/>
      <c r="B12" s="18" t="s">
        <v>129</v>
      </c>
      <c r="C12" s="74" t="s">
        <v>100</v>
      </c>
      <c r="D12" s="20">
        <f>INDEX(raw_all!$1:$10000, MATCH($C12, raw_all!$A:$A, 0), MATCH(D$2, raw_all!$1:$1, 0))</f>
        <v>6.4106965494757118</v>
      </c>
      <c r="E12" s="21">
        <f>INDEX(raw_all!$1:$10000, MATCH($C12, raw_all!$A:$A, 0), MATCH(E$2, raw_all!$1:$1, 0))</f>
        <v>6.7099607617782926</v>
      </c>
    </row>
    <row r="13" spans="1:5" ht="19" customHeight="1" x14ac:dyDescent="0.2">
      <c r="A13" s="67" t="s">
        <v>22</v>
      </c>
      <c r="B13" s="63" t="s">
        <v>23</v>
      </c>
      <c r="C13" s="64" t="s">
        <v>24</v>
      </c>
      <c r="D13" s="65">
        <f>INDEX(raw_all!$1:$10000, MATCH($C13, raw_all!$A:$A, 0), MATCH(D$2, raw_all!$1:$1, 0))</f>
        <v>1.6208614520585169</v>
      </c>
      <c r="E13" s="66">
        <f>INDEX(raw_all!$1:$10000, MATCH($C13, raw_all!$A:$A, 0), MATCH(E$2, raw_all!$1:$1, 0))</f>
        <v>4.1978280849962113</v>
      </c>
    </row>
    <row r="14" spans="1:5" x14ac:dyDescent="0.2">
      <c r="A14" s="57"/>
      <c r="B14" s="8" t="s">
        <v>25</v>
      </c>
      <c r="C14" s="9" t="s">
        <v>26</v>
      </c>
      <c r="D14" s="10">
        <f>INDEX(raw_all!$1:$10000, MATCH($C14, raw_all!$A:$A, 0), MATCH(D$2, raw_all!$1:$1, 0))</f>
        <v>3.8461120501647659</v>
      </c>
      <c r="E14" s="11">
        <f>INDEX(raw_all!$1:$10000, MATCH($C14, raw_all!$A:$A, 0), MATCH(E$2, raw_all!$1:$1, 0))</f>
        <v>2.4131537064218351</v>
      </c>
    </row>
    <row r="15" spans="1:5" x14ac:dyDescent="0.2">
      <c r="A15" s="57"/>
      <c r="B15" s="8" t="s">
        <v>27</v>
      </c>
      <c r="C15" s="9" t="s">
        <v>28</v>
      </c>
      <c r="D15" s="10">
        <f>INDEX(raw_all!$1:$10000, MATCH($C15, raw_all!$A:$A, 0), MATCH(D$2, raw_all!$1:$1, 0))</f>
        <v>2.4395369304660099</v>
      </c>
      <c r="E15" s="11">
        <f>INDEX(raw_all!$1:$10000, MATCH($C15, raw_all!$A:$A, 0), MATCH(E$2, raw_all!$1:$1, 0))</f>
        <v>3.0593431074456792</v>
      </c>
    </row>
    <row r="16" spans="1:5" x14ac:dyDescent="0.2">
      <c r="A16" s="57"/>
      <c r="B16" s="8" t="s">
        <v>29</v>
      </c>
      <c r="C16" s="9" t="s">
        <v>30</v>
      </c>
      <c r="D16" s="46">
        <f>INDEX(raw_all!$1:$10000, MATCH($C16, raw_all!$A:$A, 0), MATCH(D$2, raw_all!$1:$1, 0))</f>
        <v>1985183.640909492</v>
      </c>
      <c r="E16" s="47">
        <f>INDEX(raw_all!$1:$10000, MATCH($C16, raw_all!$A:$A, 0), MATCH(E$2, raw_all!$1:$1, 0))</f>
        <v>4251777.9897053391</v>
      </c>
    </row>
    <row r="17" spans="1:5" x14ac:dyDescent="0.2">
      <c r="A17" s="57"/>
      <c r="B17" s="8" t="s">
        <v>31</v>
      </c>
      <c r="C17" s="9" t="s">
        <v>32</v>
      </c>
      <c r="D17" s="10">
        <f>INDEX(raw_all!$1:$10000, MATCH($C17, raw_all!$A:$A, 0), MATCH(D$2, raw_all!$1:$1, 0))</f>
        <v>27.76339508129897</v>
      </c>
      <c r="E17" s="11">
        <f>INDEX(raw_all!$1:$10000, MATCH($C17, raw_all!$A:$A, 0), MATCH(E$2, raw_all!$1:$1, 0))</f>
        <v>36.725971619412469</v>
      </c>
    </row>
    <row r="18" spans="1:5" ht="17" customHeight="1" thickBot="1" x14ac:dyDescent="0.25">
      <c r="A18" s="57"/>
      <c r="B18" s="12" t="s">
        <v>33</v>
      </c>
      <c r="C18" s="13" t="s">
        <v>34</v>
      </c>
      <c r="D18" s="14">
        <f>INDEX(raw_all!$1:$10000, MATCH($C18, raw_all!$A:$A, 0), MATCH(D$2, raw_all!$1:$1, 0))</f>
        <v>62.39040764090764</v>
      </c>
      <c r="E18" s="15">
        <f>INDEX(raw_all!$1:$10000, MATCH($C18, raw_all!$A:$A, 0), MATCH(E$2, raw_all!$1:$1, 0))</f>
        <v>66.338722791219965</v>
      </c>
    </row>
    <row r="19" spans="1:5" x14ac:dyDescent="0.2">
      <c r="A19" s="71" t="s">
        <v>35</v>
      </c>
      <c r="B19" s="68" t="s">
        <v>36</v>
      </c>
      <c r="C19" s="7" t="s">
        <v>37</v>
      </c>
      <c r="D19" s="16">
        <f>INDEX(raw_all!$1:$10000, MATCH($C19, raw_all!$A:$A, 0), MATCH(D$2, raw_all!$1:$1, 0))</f>
        <v>1.7317360387698719</v>
      </c>
      <c r="E19" s="17">
        <f>INDEX(raw_all!$1:$10000, MATCH($C19, raw_all!$A:$A, 0), MATCH(E$2, raw_all!$1:$1, 0))</f>
        <v>4.4245548880034757</v>
      </c>
    </row>
    <row r="20" spans="1:5" x14ac:dyDescent="0.2">
      <c r="A20" s="72"/>
      <c r="B20" s="69" t="s">
        <v>38</v>
      </c>
      <c r="C20" s="9" t="s">
        <v>39</v>
      </c>
      <c r="D20" s="10">
        <f>INDEX(raw_all!$1:$10000, MATCH($C20, raw_all!$A:$A, 0), MATCH(D$2, raw_all!$1:$1, 0))</f>
        <v>3.7238980726880779</v>
      </c>
      <c r="E20" s="11">
        <f>INDEX(raw_all!$1:$10000, MATCH($C20, raw_all!$A:$A, 0), MATCH(E$2, raw_all!$1:$1, 0))</f>
        <v>1.7573259271534269</v>
      </c>
    </row>
    <row r="21" spans="1:5" x14ac:dyDescent="0.2">
      <c r="A21" s="72"/>
      <c r="B21" s="69" t="s">
        <v>40</v>
      </c>
      <c r="C21" s="9" t="s">
        <v>41</v>
      </c>
      <c r="D21" s="10">
        <f>INDEX(raw_all!$1:$10000, MATCH($C21, raw_all!$A:$A, 0), MATCH(D$2, raw_all!$1:$1, 0))</f>
        <v>2.593307112338723</v>
      </c>
      <c r="E21" s="11">
        <f>INDEX(raw_all!$1:$10000, MATCH($C21, raw_all!$A:$A, 0), MATCH(E$2, raw_all!$1:$1, 0))</f>
        <v>2.455204993999804</v>
      </c>
    </row>
    <row r="22" spans="1:5" x14ac:dyDescent="0.2">
      <c r="A22" s="72"/>
      <c r="B22" s="69" t="s">
        <v>42</v>
      </c>
      <c r="C22" s="9" t="s">
        <v>43</v>
      </c>
      <c r="D22" s="46">
        <f>INDEX(raw_all!$1:$10000, MATCH($C22, raw_all!$A:$A, 0), MATCH(D$2, raw_all!$1:$1, 0))</f>
        <v>1931552.6906637149</v>
      </c>
      <c r="E22" s="47">
        <f>INDEX(raw_all!$1:$10000, MATCH($C22, raw_all!$A:$A, 0), MATCH(E$2, raw_all!$1:$1, 0))</f>
        <v>3209054.5968731921</v>
      </c>
    </row>
    <row r="23" spans="1:5" x14ac:dyDescent="0.2">
      <c r="A23" s="72"/>
      <c r="B23" s="69" t="s">
        <v>44</v>
      </c>
      <c r="C23" s="9" t="s">
        <v>45</v>
      </c>
      <c r="D23" s="10">
        <f>INDEX(raw_all!$1:$10000, MATCH($C23, raw_all!$A:$A, 0), MATCH(D$2, raw_all!$1:$1, 0))</f>
        <v>38.799266271117347</v>
      </c>
      <c r="E23" s="11">
        <f>INDEX(raw_all!$1:$10000, MATCH($C23, raw_all!$A:$A, 0), MATCH(E$2, raw_all!$1:$1, 0))</f>
        <v>51.699089262825517</v>
      </c>
    </row>
    <row r="24" spans="1:5" ht="17" customHeight="1" thickBot="1" x14ac:dyDescent="0.25">
      <c r="A24" s="73"/>
      <c r="B24" s="70" t="s">
        <v>46</v>
      </c>
      <c r="C24" s="19" t="s">
        <v>47</v>
      </c>
      <c r="D24" s="20">
        <f>INDEX(raw_all!$1:$10000, MATCH($C24, raw_all!$A:$A, 0), MATCH(D$2, raw_all!$1:$1, 0))</f>
        <v>35.426584364447407</v>
      </c>
      <c r="E24" s="21">
        <f>INDEX(raw_all!$1:$10000, MATCH($C24, raw_all!$A:$A, 0), MATCH(E$2, raw_all!$1:$1, 0))</f>
        <v>45.14556303198998</v>
      </c>
    </row>
  </sheetData>
  <mergeCells count="5">
    <mergeCell ref="A3:A7"/>
    <mergeCell ref="A8:A10"/>
    <mergeCell ref="A19:A24"/>
    <mergeCell ref="A13:A18"/>
    <mergeCell ref="A11:A12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8"/>
  <sheetViews>
    <sheetView zoomScaleNormal="100" workbookViewId="0">
      <selection activeCell="K14" sqref="K14"/>
    </sheetView>
  </sheetViews>
  <sheetFormatPr baseColWidth="10" defaultColWidth="10.83203125" defaultRowHeight="17" customHeight="1" outlineLevelRow="1" outlineLevelCol="1" x14ac:dyDescent="0.2"/>
  <cols>
    <col min="1" max="1" width="23.5" style="23" customWidth="1"/>
    <col min="2" max="2" width="31.6640625" style="24" customWidth="1"/>
    <col min="3" max="3" width="21.6640625" style="43" hidden="1" customWidth="1" outlineLevel="1"/>
    <col min="4" max="4" width="15.83203125" style="43" customWidth="1" collapsed="1"/>
    <col min="5" max="9" width="15.83203125" style="43" customWidth="1"/>
    <col min="10" max="17" width="10.83203125" style="43" customWidth="1"/>
    <col min="18" max="16384" width="10.83203125" style="43"/>
  </cols>
  <sheetData>
    <row r="1" spans="1:9" ht="17" customHeight="1" x14ac:dyDescent="0.2">
      <c r="D1" s="59" t="s">
        <v>48</v>
      </c>
      <c r="E1" s="77"/>
      <c r="F1" s="83" t="s">
        <v>49</v>
      </c>
      <c r="G1" s="83" t="s">
        <v>50</v>
      </c>
      <c r="H1" s="83" t="s">
        <v>51</v>
      </c>
      <c r="I1" s="84" t="s">
        <v>52</v>
      </c>
    </row>
    <row r="2" spans="1:9" ht="17" customHeight="1" x14ac:dyDescent="0.2">
      <c r="D2" s="60" t="s">
        <v>53</v>
      </c>
      <c r="E2" s="78"/>
      <c r="F2" s="78"/>
      <c r="G2" s="78"/>
      <c r="H2" s="78"/>
      <c r="I2" s="79"/>
    </row>
    <row r="3" spans="1:9" ht="17" customHeight="1" thickBot="1" x14ac:dyDescent="0.25">
      <c r="D3" s="25" t="s">
        <v>54</v>
      </c>
      <c r="E3" s="82" t="s">
        <v>55</v>
      </c>
      <c r="F3" s="80"/>
      <c r="G3" s="80"/>
      <c r="H3" s="80"/>
      <c r="I3" s="81"/>
    </row>
    <row r="4" spans="1:9" ht="17" hidden="1" customHeight="1" outlineLevel="1" thickBot="1" x14ac:dyDescent="0.25">
      <c r="D4" s="26" t="s">
        <v>48</v>
      </c>
      <c r="E4" s="90" t="s">
        <v>56</v>
      </c>
      <c r="F4" s="90" t="s">
        <v>49</v>
      </c>
      <c r="G4" s="90" t="s">
        <v>50</v>
      </c>
      <c r="H4" s="90" t="s">
        <v>51</v>
      </c>
      <c r="I4" s="27" t="s">
        <v>52</v>
      </c>
    </row>
    <row r="5" spans="1:9" ht="17" customHeight="1" collapsed="1" x14ac:dyDescent="0.2">
      <c r="A5" s="56" t="s">
        <v>57</v>
      </c>
      <c r="B5" s="28" t="s">
        <v>58</v>
      </c>
      <c r="C5" s="29" t="s">
        <v>59</v>
      </c>
      <c r="D5" s="48">
        <f>_xlfn.IFNA(INDEX(raw_by_agency!$1:$1048576, MATCH($C5, raw_by_agency!$A:$A, 0), MATCH(D$4, raw_by_agency!$1:$1, 0)), "")</f>
        <v>1104</v>
      </c>
      <c r="E5" s="49">
        <f>_xlfn.IFNA(INDEX(raw_by_agency!$1:$1048576, MATCH($C5, raw_by_agency!$A:$A, 0), MATCH(E$4, raw_by_agency!$1:$1, 0)), "")</f>
        <v>273</v>
      </c>
      <c r="F5" s="49">
        <f>_xlfn.IFNA(INDEX(raw_by_agency!$1:$1048576, MATCH($C5, raw_by_agency!$A:$A, 0), MATCH(F$4, raw_by_agency!$1:$1, 0)), "")</f>
        <v>2254</v>
      </c>
      <c r="G5" s="49">
        <f>_xlfn.IFNA(INDEX(raw_by_agency!$1:$1048576, MATCH($C5, raw_by_agency!$A:$A, 0), MATCH(G$4, raw_by_agency!$1:$1, 0)), "")</f>
        <v>12555</v>
      </c>
      <c r="H5" s="49">
        <f>_xlfn.IFNA(INDEX(raw_by_agency!$1:$1048576, MATCH($C5, raw_by_agency!$A:$A, 0), MATCH(H$4, raw_by_agency!$1:$1, 0)), "")</f>
        <v>1155</v>
      </c>
      <c r="I5" s="50">
        <f>_xlfn.IFNA(INDEX(raw_by_agency!$1:$1048576, MATCH($C5, raw_by_agency!$A:$A, 0), MATCH(I$4, raw_by_agency!$1:$1, 0)), "")</f>
        <v>263</v>
      </c>
    </row>
    <row r="6" spans="1:9" ht="17" customHeight="1" x14ac:dyDescent="0.2">
      <c r="A6" s="61"/>
      <c r="B6" s="30" t="s">
        <v>60</v>
      </c>
      <c r="C6" s="34" t="s">
        <v>61</v>
      </c>
      <c r="D6" s="51">
        <f>_xlfn.IFNA(INDEX(raw_by_agency!$1:$1048576, MATCH($C6, raw_by_agency!$A:$A, 0), MATCH(D$4, raw_by_agency!$1:$1, 0)), "")</f>
        <v>773</v>
      </c>
      <c r="E6" s="100">
        <f>_xlfn.IFNA(INDEX(raw_by_agency!$1:$1048576, MATCH($C6, raw_by_agency!$A:$A, 0), MATCH(E$4, raw_by_agency!$1:$1, 0)), "")</f>
        <v>170</v>
      </c>
      <c r="F6" s="100">
        <f>_xlfn.IFNA(INDEX(raw_by_agency!$1:$1048576, MATCH($C6, raw_by_agency!$A:$A, 0), MATCH(F$4, raw_by_agency!$1:$1, 0)), "")</f>
        <v>1419</v>
      </c>
      <c r="G6" s="100">
        <f>_xlfn.IFNA(INDEX(raw_by_agency!$1:$1048576, MATCH($C6, raw_by_agency!$A:$A, 0), MATCH(G$4, raw_by_agency!$1:$1, 0)), "")</f>
        <v>9356</v>
      </c>
      <c r="H6" s="100">
        <f>_xlfn.IFNA(INDEX(raw_by_agency!$1:$1048576, MATCH($C6, raw_by_agency!$A:$A, 0), MATCH(H$4, raw_by_agency!$1:$1, 0)), "")</f>
        <v>2015</v>
      </c>
      <c r="I6" s="52">
        <f>_xlfn.IFNA(INDEX(raw_by_agency!$1:$1048576, MATCH($C6, raw_by_agency!$A:$A, 0), MATCH(I$4, raw_by_agency!$1:$1, 0)), "")</f>
        <v>330</v>
      </c>
    </row>
    <row r="7" spans="1:9" ht="17" customHeight="1" x14ac:dyDescent="0.2">
      <c r="A7" s="61"/>
      <c r="B7" s="30" t="s">
        <v>62</v>
      </c>
      <c r="C7" s="34" t="s">
        <v>63</v>
      </c>
      <c r="D7" s="53">
        <f>_xlfn.IFNA(INDEX(raw_by_agency!$1:$1048576, MATCH($C7, raw_by_agency!$A:$A, 0), MATCH(D$4, raw_by_agency!$1:$1, 0)), "")</f>
        <v>484604.28921124211</v>
      </c>
      <c r="E7" s="75">
        <f>_xlfn.IFNA(INDEX(raw_by_agency!$1:$1048576, MATCH($C7, raw_by_agency!$A:$A, 0), MATCH(E$4, raw_by_agency!$1:$1, 0)), "")</f>
        <v>432277.87545787537</v>
      </c>
      <c r="F7" s="75">
        <f>_xlfn.IFNA(INDEX(raw_by_agency!$1:$1048576, MATCH($C7, raw_by_agency!$A:$A, 0), MATCH(F$4, raw_by_agency!$1:$1, 0)), "")</f>
        <v>0</v>
      </c>
      <c r="G7" s="75">
        <f>_xlfn.IFNA(INDEX(raw_by_agency!$1:$1048576, MATCH($C7, raw_by_agency!$A:$A, 0), MATCH(G$4, raw_by_agency!$1:$1, 0)), "")</f>
        <v>1860809.5972122659</v>
      </c>
      <c r="H7" s="75">
        <f>_xlfn.IFNA(INDEX(raw_by_agency!$1:$1048576, MATCH($C7, raw_by_agency!$A:$A, 0), MATCH(H$4, raw_by_agency!$1:$1, 0)), "")</f>
        <v>623421.77604166663</v>
      </c>
      <c r="I7" s="54">
        <f>_xlfn.IFNA(INDEX(raw_by_agency!$1:$1048576, MATCH($C7, raw_by_agency!$A:$A, 0), MATCH(I$4, raw_by_agency!$1:$1, 0)), "")</f>
        <v>807209.97718631173</v>
      </c>
    </row>
    <row r="8" spans="1:9" ht="17" customHeight="1" x14ac:dyDescent="0.2">
      <c r="A8" s="61"/>
      <c r="B8" s="30" t="s">
        <v>64</v>
      </c>
      <c r="C8" s="34" t="s">
        <v>65</v>
      </c>
      <c r="D8" s="31">
        <f>_xlfn.IFNA(INDEX(raw_by_agency!$1:$1048576, MATCH($C8, raw_by_agency!$A:$A, 0), MATCH(D$4, raw_by_agency!$1:$1, 0)), "")</f>
        <v>2.827344956413441</v>
      </c>
      <c r="E8" s="76">
        <f>_xlfn.IFNA(INDEX(raw_by_agency!$1:$1048576, MATCH($C8, raw_by_agency!$A:$A, 0), MATCH(E$4, raw_by_agency!$1:$1, 0)), "")</f>
        <v>2.741050730091823</v>
      </c>
      <c r="F8" s="76">
        <f>_xlfn.IFNA(INDEX(raw_by_agency!$1:$1048576, MATCH($C8, raw_by_agency!$A:$A, 0), MATCH(F$4, raw_by_agency!$1:$1, 0)), "")</f>
        <v>3.3729576643045518</v>
      </c>
      <c r="G8" s="76">
        <f>_xlfn.IFNA(INDEX(raw_by_agency!$1:$1048576, MATCH($C8, raw_by_agency!$A:$A, 0), MATCH(G$4, raw_by_agency!$1:$1, 0)), "")</f>
        <v>4.2625486762357152</v>
      </c>
      <c r="H8" s="76">
        <f>_xlfn.IFNA(INDEX(raw_by_agency!$1:$1048576, MATCH($C8, raw_by_agency!$A:$A, 0), MATCH(H$4, raw_by_agency!$1:$1, 0)), "")</f>
        <v>2.825651828490237</v>
      </c>
      <c r="I8" s="32">
        <f>_xlfn.IFNA(INDEX(raw_by_agency!$1:$1048576, MATCH($C8, raw_by_agency!$A:$A, 0), MATCH(I$4, raw_by_agency!$1:$1, 0)), "")</f>
        <v>3.2266680556278988</v>
      </c>
    </row>
    <row r="9" spans="1:9" ht="17" customHeight="1" x14ac:dyDescent="0.2">
      <c r="A9" s="61"/>
      <c r="B9" s="30" t="s">
        <v>66</v>
      </c>
      <c r="C9" s="34" t="s">
        <v>67</v>
      </c>
      <c r="D9" s="31">
        <f>_xlfn.IFNA(INDEX(raw_by_agency!$1:$1048576, MATCH($C9, raw_by_agency!$A:$A, 0), MATCH(D$4, raw_by_agency!$1:$1, 0)), "")</f>
        <v>1.1568627450980391</v>
      </c>
      <c r="E9" s="76">
        <f>_xlfn.IFNA(INDEX(raw_by_agency!$1:$1048576, MATCH($C9, raw_by_agency!$A:$A, 0), MATCH(E$4, raw_by_agency!$1:$1, 0)), "")</f>
        <v>1.241758241758242</v>
      </c>
      <c r="F9" s="76">
        <f>_xlfn.IFNA(INDEX(raw_by_agency!$1:$1048576, MATCH($C9, raw_by_agency!$A:$A, 0), MATCH(F$4, raw_by_agency!$1:$1, 0)), "")</f>
        <v>1.0164152617568769</v>
      </c>
      <c r="G9" s="76">
        <f>_xlfn.IFNA(INDEX(raw_by_agency!$1:$1048576, MATCH($C9, raw_by_agency!$A:$A, 0), MATCH(G$4, raw_by_agency!$1:$1, 0)), "")</f>
        <v>1.2300603217158179</v>
      </c>
      <c r="H9" s="76">
        <f>_xlfn.IFNA(INDEX(raw_by_agency!$1:$1048576, MATCH($C9, raw_by_agency!$A:$A, 0), MATCH(H$4, raw_by_agency!$1:$1, 0)), "")</f>
        <v>2.694372294372295</v>
      </c>
      <c r="I9" s="32">
        <f>_xlfn.IFNA(INDEX(raw_by_agency!$1:$1048576, MATCH($C9, raw_by_agency!$A:$A, 0), MATCH(I$4, raw_by_agency!$1:$1, 0)), "")</f>
        <v>1.581749049429658</v>
      </c>
    </row>
    <row r="10" spans="1:9" ht="17" customHeight="1" x14ac:dyDescent="0.2">
      <c r="A10" s="61"/>
      <c r="B10" s="33" t="s">
        <v>68</v>
      </c>
      <c r="C10" s="34"/>
      <c r="D10" s="35" t="str">
        <f>_xlfn.IFNA(INDEX(raw_by_agency!$1:$1048576, MATCH($C10, raw_by_agency!$A:$A, 0), MATCH(D$4, raw_by_agency!$1:$1, 0)), "")</f>
        <v/>
      </c>
      <c r="E10" s="92" t="str">
        <f>_xlfn.IFNA(INDEX(raw_by_agency!$1:$1048576, MATCH($C10, raw_by_agency!$A:$A, 0), MATCH(E$4, raw_by_agency!$1:$1, 0)), "")</f>
        <v/>
      </c>
      <c r="F10" s="92" t="str">
        <f>_xlfn.IFNA(INDEX(raw_by_agency!$1:$1048576, MATCH($C10, raw_by_agency!$A:$A, 0), MATCH(F$4, raw_by_agency!$1:$1, 0)), "")</f>
        <v/>
      </c>
      <c r="G10" s="92" t="str">
        <f>_xlfn.IFNA(INDEX(raw_by_agency!$1:$1048576, MATCH($C10, raw_by_agency!$A:$A, 0), MATCH(G$4, raw_by_agency!$1:$1, 0)), "")</f>
        <v/>
      </c>
      <c r="H10" s="92" t="str">
        <f>_xlfn.IFNA(INDEX(raw_by_agency!$1:$1048576, MATCH($C10, raw_by_agency!$A:$A, 0), MATCH(H$4, raw_by_agency!$1:$1, 0)), "")</f>
        <v/>
      </c>
      <c r="I10" s="36" t="str">
        <f>_xlfn.IFNA(INDEX(raw_by_agency!$1:$1048576, MATCH($C10, raw_by_agency!$A:$A, 0), MATCH(I$4, raw_by_agency!$1:$1, 0)), "")</f>
        <v/>
      </c>
    </row>
    <row r="11" spans="1:9" ht="17" customHeight="1" x14ac:dyDescent="0.2">
      <c r="A11" s="61"/>
      <c r="B11" s="30" t="s">
        <v>69</v>
      </c>
      <c r="C11" s="34" t="s">
        <v>70</v>
      </c>
      <c r="D11" s="35" t="str">
        <f>_xlfn.IFNA(INDEX(raw_by_agency!$1:$1048576, MATCH($C11, raw_by_agency!$A:$A, 0), MATCH(D$4, raw_by_agency!$1:$1, 0)), "")</f>
        <v>Cancer</v>
      </c>
      <c r="E11" s="92" t="str">
        <f>_xlfn.IFNA(INDEX(raw_by_agency!$1:$1048576, MATCH($C11, raw_by_agency!$A:$A, 0), MATCH(E$4, raw_by_agency!$1:$1, 0)), "")</f>
        <v>Cancer</v>
      </c>
      <c r="F11" s="92" t="str">
        <f>_xlfn.IFNA(INDEX(raw_by_agency!$1:$1048576, MATCH($C11, raw_by_agency!$A:$A, 0), MATCH(F$4, raw_by_agency!$1:$1, 0)), "")</f>
        <v>Cancer</v>
      </c>
      <c r="G11" s="92" t="str">
        <f>_xlfn.IFNA(INDEX(raw_by_agency!$1:$1048576, MATCH($C11, raw_by_agency!$A:$A, 0), MATCH(G$4, raw_by_agency!$1:$1, 0)), "")</f>
        <v>Cancer</v>
      </c>
      <c r="H11" s="92" t="str">
        <f>_xlfn.IFNA(INDEX(raw_by_agency!$1:$1048576, MATCH($C11, raw_by_agency!$A:$A, 0), MATCH(H$4, raw_by_agency!$1:$1, 0)), "")</f>
        <v>Cancer</v>
      </c>
      <c r="I11" s="36" t="str">
        <f>_xlfn.IFNA(INDEX(raw_by_agency!$1:$1048576, MATCH($C11, raw_by_agency!$A:$A, 0), MATCH(I$4, raw_by_agency!$1:$1, 0)), "")</f>
        <v>Cancer</v>
      </c>
    </row>
    <row r="12" spans="1:9" ht="17" customHeight="1" x14ac:dyDescent="0.2">
      <c r="A12" s="61"/>
      <c r="B12" s="30" t="s">
        <v>71</v>
      </c>
      <c r="C12" s="34" t="s">
        <v>72</v>
      </c>
      <c r="D12" s="35" t="str">
        <f>_xlfn.IFNA(INDEX(raw_by_agency!$1:$1048576, MATCH($C12, raw_by_agency!$A:$A, 0), MATCH(D$4, raw_by_agency!$1:$1, 0)), "")</f>
        <v>Clinical Research</v>
      </c>
      <c r="E12" s="92" t="str">
        <f>_xlfn.IFNA(INDEX(raw_by_agency!$1:$1048576, MATCH($C12, raw_by_agency!$A:$A, 0), MATCH(E$4, raw_by_agency!$1:$1, 0)), "")</f>
        <v>Clinical Research</v>
      </c>
      <c r="F12" s="92" t="str">
        <f>_xlfn.IFNA(INDEX(raw_by_agency!$1:$1048576, MATCH($C12, raw_by_agency!$A:$A, 0), MATCH(F$4, raw_by_agency!$1:$1, 0)), "")</f>
        <v>Clinical Research</v>
      </c>
      <c r="G12" s="92" t="str">
        <f>_xlfn.IFNA(INDEX(raw_by_agency!$1:$1048576, MATCH($C12, raw_by_agency!$A:$A, 0), MATCH(G$4, raw_by_agency!$1:$1, 0)), "")</f>
        <v>Clinical Research</v>
      </c>
      <c r="H12" s="92" t="str">
        <f>_xlfn.IFNA(INDEX(raw_by_agency!$1:$1048576, MATCH($C12, raw_by_agency!$A:$A, 0), MATCH(H$4, raw_by_agency!$1:$1, 0)), "")</f>
        <v>Rare Diseases</v>
      </c>
      <c r="I12" s="36" t="str">
        <f>_xlfn.IFNA(INDEX(raw_by_agency!$1:$1048576, MATCH($C12, raw_by_agency!$A:$A, 0), MATCH(I$4, raw_by_agency!$1:$1, 0)), "")</f>
        <v>Genetics</v>
      </c>
    </row>
    <row r="13" spans="1:9" ht="17" customHeight="1" x14ac:dyDescent="0.2">
      <c r="A13" s="61"/>
      <c r="B13" s="30" t="s">
        <v>73</v>
      </c>
      <c r="C13" s="34" t="s">
        <v>74</v>
      </c>
      <c r="D13" s="35" t="str">
        <f>_xlfn.IFNA(INDEX(raw_by_agency!$1:$1048576, MATCH($C13, raw_by_agency!$A:$A, 0), MATCH(D$4, raw_by_agency!$1:$1, 0)), "")</f>
        <v>Rare Diseases</v>
      </c>
      <c r="E13" s="92" t="str">
        <f>_xlfn.IFNA(INDEX(raw_by_agency!$1:$1048576, MATCH($C13, raw_by_agency!$A:$A, 0), MATCH(E$4, raw_by_agency!$1:$1, 0)), "")</f>
        <v>Rare Diseases</v>
      </c>
      <c r="F13" s="92" t="str">
        <f>_xlfn.IFNA(INDEX(raw_by_agency!$1:$1048576, MATCH($C13, raw_by_agency!$A:$A, 0), MATCH(F$4, raw_by_agency!$1:$1, 0)), "")</f>
        <v>Genetics</v>
      </c>
      <c r="G13" s="92" t="str">
        <f>_xlfn.IFNA(INDEX(raw_by_agency!$1:$1048576, MATCH($C13, raw_by_agency!$A:$A, 0), MATCH(G$4, raw_by_agency!$1:$1, 0)), "")</f>
        <v>Genetics</v>
      </c>
      <c r="H13" s="92" t="str">
        <f>_xlfn.IFNA(INDEX(raw_by_agency!$1:$1048576, MATCH($C13, raw_by_agency!$A:$A, 0), MATCH(H$4, raw_by_agency!$1:$1, 0)), "")</f>
        <v>Genetics</v>
      </c>
      <c r="I13" s="36" t="str">
        <f>_xlfn.IFNA(INDEX(raw_by_agency!$1:$1048576, MATCH($C13, raw_by_agency!$A:$A, 0), MATCH(I$4, raw_by_agency!$1:$1, 0)), "")</f>
        <v>Rare Diseases</v>
      </c>
    </row>
    <row r="14" spans="1:9" ht="17" customHeight="1" x14ac:dyDescent="0.2">
      <c r="A14" s="61"/>
      <c r="B14" s="30" t="s">
        <v>75</v>
      </c>
      <c r="C14" s="34" t="s">
        <v>76</v>
      </c>
      <c r="D14" s="35" t="str">
        <f>_xlfn.IFNA(INDEX(raw_by_agency!$1:$1048576, MATCH($C14, raw_by_agency!$A:$A, 0), MATCH(D$4, raw_by_agency!$1:$1, 0)), "")</f>
        <v>Genetics</v>
      </c>
      <c r="E14" s="92" t="str">
        <f>_xlfn.IFNA(INDEX(raw_by_agency!$1:$1048576, MATCH($C14, raw_by_agency!$A:$A, 0), MATCH(E$4, raw_by_agency!$1:$1, 0)), "")</f>
        <v>Genetics</v>
      </c>
      <c r="F14" s="92" t="str">
        <f>_xlfn.IFNA(INDEX(raw_by_agency!$1:$1048576, MATCH($C14, raw_by_agency!$A:$A, 0), MATCH(F$4, raw_by_agency!$1:$1, 0)), "")</f>
        <v>Rare Diseases</v>
      </c>
      <c r="G14" s="92" t="str">
        <f>_xlfn.IFNA(INDEX(raw_by_agency!$1:$1048576, MATCH($C14, raw_by_agency!$A:$A, 0), MATCH(G$4, raw_by_agency!$1:$1, 0)), "")</f>
        <v>Rare Diseases</v>
      </c>
      <c r="H14" s="92" t="str">
        <f>_xlfn.IFNA(INDEX(raw_by_agency!$1:$1048576, MATCH($C14, raw_by_agency!$A:$A, 0), MATCH(H$4, raw_by_agency!$1:$1, 0)), "")</f>
        <v>Prevention</v>
      </c>
      <c r="I14" s="36" t="str">
        <f>_xlfn.IFNA(INDEX(raw_by_agency!$1:$1048576, MATCH($C14, raw_by_agency!$A:$A, 0), MATCH(I$4, raw_by_agency!$1:$1, 0)), "")</f>
        <v>Biotechnology</v>
      </c>
    </row>
    <row r="15" spans="1:9" ht="17" customHeight="1" thickBot="1" x14ac:dyDescent="0.25">
      <c r="A15" s="61"/>
      <c r="B15" s="85" t="s">
        <v>77</v>
      </c>
      <c r="C15" s="86" t="s">
        <v>78</v>
      </c>
      <c r="D15" s="87" t="str">
        <f>_xlfn.IFNA(INDEX(raw_by_agency!$1:$1048576, MATCH($C15, raw_by_agency!$A:$A, 0), MATCH(D$4, raw_by_agency!$1:$1, 0)), "")</f>
        <v>Biotechnology</v>
      </c>
      <c r="E15" s="88" t="str">
        <f>_xlfn.IFNA(INDEX(raw_by_agency!$1:$1048576, MATCH($C15, raw_by_agency!$A:$A, 0), MATCH(E$4, raw_by_agency!$1:$1, 0)), "")</f>
        <v>Biotechnology</v>
      </c>
      <c r="F15" s="88" t="str">
        <f>_xlfn.IFNA(INDEX(raw_by_agency!$1:$1048576, MATCH($C15, raw_by_agency!$A:$A, 0), MATCH(F$4, raw_by_agency!$1:$1, 0)), "")</f>
        <v>Biotechnology</v>
      </c>
      <c r="G15" s="88" t="str">
        <f>_xlfn.IFNA(INDEX(raw_by_agency!$1:$1048576, MATCH($C15, raw_by_agency!$A:$A, 0), MATCH(G$4, raw_by_agency!$1:$1, 0)), "")</f>
        <v>Biotechnology</v>
      </c>
      <c r="H15" s="88" t="str">
        <f>_xlfn.IFNA(INDEX(raw_by_agency!$1:$1048576, MATCH($C15, raw_by_agency!$A:$A, 0), MATCH(H$4, raw_by_agency!$1:$1, 0)), "")</f>
        <v>Clinical Research</v>
      </c>
      <c r="I15" s="89" t="str">
        <f>_xlfn.IFNA(INDEX(raw_by_agency!$1:$1048576, MATCH($C15, raw_by_agency!$A:$A, 0), MATCH(I$4, raw_by_agency!$1:$1, 0)), "")</f>
        <v>Digestive Diseases</v>
      </c>
    </row>
    <row r="16" spans="1:9" ht="17" customHeight="1" x14ac:dyDescent="0.2">
      <c r="A16" s="56" t="s">
        <v>79</v>
      </c>
      <c r="B16" s="93" t="s">
        <v>80</v>
      </c>
      <c r="C16" s="97" t="s">
        <v>81</v>
      </c>
      <c r="D16" s="37">
        <f>_xlfn.IFNA(INDEX(raw_by_agency!$1:$1048576, MATCH($C16, raw_by_agency!$A:$A, 0), MATCH(D$4, raw_by_agency!$1:$1, 0)), "")</f>
        <v>5.1654560129136398E-2</v>
      </c>
      <c r="E16" s="38">
        <f>_xlfn.IFNA(INDEX(raw_by_agency!$1:$1048576, MATCH($C16, raw_by_agency!$A:$A, 0), MATCH(E$4, raw_by_agency!$1:$1, 0)), "")</f>
        <v>5.0147492625368731E-2</v>
      </c>
      <c r="F16" s="38">
        <f>_xlfn.IFNA(INDEX(raw_by_agency!$1:$1048576, MATCH($C16, raw_by_agency!$A:$A, 0), MATCH(F$4, raw_by_agency!$1:$1, 0)), "")</f>
        <v>2.3007420340462681</v>
      </c>
      <c r="G16" s="38">
        <f>_xlfn.IFNA(INDEX(raw_by_agency!$1:$1048576, MATCH($C16, raw_by_agency!$A:$A, 0), MATCH(G$4, raw_by_agency!$1:$1, 0)), "")</f>
        <v>1.6236207601144259</v>
      </c>
      <c r="H16" s="38">
        <f>_xlfn.IFNA(INDEX(raw_by_agency!$1:$1048576, MATCH($C16, raw_by_agency!$A:$A, 0), MATCH(H$4, raw_by_agency!$1:$1, 0)), "")</f>
        <v>1.843508997429306</v>
      </c>
      <c r="I16" s="39">
        <f>_xlfn.IFNA(INDEX(raw_by_agency!$1:$1048576, MATCH($C16, raw_by_agency!$A:$A, 0), MATCH(I$4, raw_by_agency!$1:$1, 0)), "")</f>
        <v>2.067307692307693</v>
      </c>
    </row>
    <row r="17" spans="1:9" ht="17" customHeight="1" x14ac:dyDescent="0.2">
      <c r="A17" s="94"/>
      <c r="B17" s="91" t="s">
        <v>82</v>
      </c>
      <c r="C17" s="98" t="s">
        <v>83</v>
      </c>
      <c r="D17" s="53">
        <f>_xlfn.IFNA(INDEX(raw_by_agency!$1:$1048576, MATCH($C17, raw_by_agency!$A:$A, 0), MATCH(D$4, raw_by_agency!$1:$1, 0)), "")</f>
        <v>663651.55625000002</v>
      </c>
      <c r="E17" s="75">
        <f>_xlfn.IFNA(INDEX(raw_by_agency!$1:$1048576, MATCH($C17, raw_by_agency!$A:$A, 0), MATCH(E$4, raw_by_agency!$1:$1, 0)), "")</f>
        <v>389414.42424242431</v>
      </c>
      <c r="F17" s="75">
        <f>_xlfn.IFNA(INDEX(raw_by_agency!$1:$1048576, MATCH($C17, raw_by_agency!$A:$A, 0), MATCH(F$4, raw_by_agency!$1:$1, 0)), "")</f>
        <v>1497558.122615576</v>
      </c>
      <c r="G17" s="75">
        <f>_xlfn.IFNA(INDEX(raw_by_agency!$1:$1048576, MATCH($C17, raw_by_agency!$A:$A, 0), MATCH(G$4, raw_by_agency!$1:$1, 0)), "")</f>
        <v>2321088.7548239939</v>
      </c>
      <c r="H17" s="75">
        <f>_xlfn.IFNA(INDEX(raw_by_agency!$1:$1048576, MATCH($C17, raw_by_agency!$A:$A, 0), MATCH(H$4, raw_by_agency!$1:$1, 0)), "")</f>
        <v>817386.32660968101</v>
      </c>
      <c r="I17" s="54">
        <f>_xlfn.IFNA(INDEX(raw_by_agency!$1:$1048576, MATCH($C17, raw_by_agency!$A:$A, 0), MATCH(I$4, raw_by_agency!$1:$1, 0)), "")</f>
        <v>1570176.990818593</v>
      </c>
    </row>
    <row r="18" spans="1:9" ht="17" customHeight="1" x14ac:dyDescent="0.2">
      <c r="A18" s="94"/>
      <c r="B18" s="91" t="s">
        <v>84</v>
      </c>
      <c r="C18" s="98" t="s">
        <v>85</v>
      </c>
      <c r="D18" s="31">
        <f>_xlfn.IFNA(INDEX(raw_by_agency!$1:$1048576, MATCH($C18, raw_by_agency!$A:$A, 0), MATCH(D$4, raw_by_agency!$1:$1, 0)), "")</f>
        <v>3.2647041678810842</v>
      </c>
      <c r="E18" s="76">
        <f>_xlfn.IFNA(INDEX(raw_by_agency!$1:$1048576, MATCH($C18, raw_by_agency!$A:$A, 0), MATCH(E$4, raw_by_agency!$1:$1, 0)), "")</f>
        <v>2.5053740779768181</v>
      </c>
      <c r="F18" s="76">
        <f>_xlfn.IFNA(INDEX(raw_by_agency!$1:$1048576, MATCH($C18, raw_by_agency!$A:$A, 0), MATCH(F$4, raw_by_agency!$1:$1, 0)), "")</f>
        <v>3.6866899937032569</v>
      </c>
      <c r="G18" s="76">
        <f>_xlfn.IFNA(INDEX(raw_by_agency!$1:$1048576, MATCH($C18, raw_by_agency!$A:$A, 0), MATCH(G$4, raw_by_agency!$1:$1, 0)), "")</f>
        <v>4.1123973216225584</v>
      </c>
      <c r="H18" s="76">
        <f>_xlfn.IFNA(INDEX(raw_by_agency!$1:$1048576, MATCH($C18, raw_by_agency!$A:$A, 0), MATCH(H$4, raw_by_agency!$1:$1, 0)), "")</f>
        <v>2.870712321444425</v>
      </c>
      <c r="I18" s="32">
        <f>_xlfn.IFNA(INDEX(raw_by_agency!$1:$1048576, MATCH($C18, raw_by_agency!$A:$A, 0), MATCH(I$4, raw_by_agency!$1:$1, 0)), "")</f>
        <v>3.4369246893197052</v>
      </c>
    </row>
    <row r="19" spans="1:9" ht="17" customHeight="1" x14ac:dyDescent="0.2">
      <c r="A19" s="94"/>
      <c r="B19" s="91" t="s">
        <v>86</v>
      </c>
      <c r="C19" s="98" t="s">
        <v>87</v>
      </c>
      <c r="D19" s="31">
        <f>_xlfn.IFNA(INDEX(raw_by_agency!$1:$1048576, MATCH($C19, raw_by_agency!$A:$A, 0), MATCH(D$4, raw_by_agency!$1:$1, 0)), "")</f>
        <v>1.4375</v>
      </c>
      <c r="E19" s="76">
        <f>_xlfn.IFNA(INDEX(raw_by_agency!$1:$1048576, MATCH($C19, raw_by_agency!$A:$A, 0), MATCH(E$4, raw_by_agency!$1:$1, 0)), "")</f>
        <v>1.2307692307692311</v>
      </c>
      <c r="F19" s="76">
        <f>_xlfn.IFNA(INDEX(raw_by_agency!$1:$1048576, MATCH($C19, raw_by_agency!$A:$A, 0), MATCH(F$4, raw_by_agency!$1:$1, 0)), "")</f>
        <v>2.0002356185657519</v>
      </c>
      <c r="G19" s="76">
        <f>_xlfn.IFNA(INDEX(raw_by_agency!$1:$1048576, MATCH($C19, raw_by_agency!$A:$A, 0), MATCH(G$4, raw_by_agency!$1:$1, 0)), "")</f>
        <v>2.0702915480277211</v>
      </c>
      <c r="H19" s="76">
        <f>_xlfn.IFNA(INDEX(raw_by_agency!$1:$1048576, MATCH($C19, raw_by_agency!$A:$A, 0), MATCH(H$4, raw_by_agency!$1:$1, 0)), "")</f>
        <v>4.298984702507151</v>
      </c>
      <c r="I19" s="32">
        <f>_xlfn.IFNA(INDEX(raw_by_agency!$1:$1048576, MATCH($C19, raw_by_agency!$A:$A, 0), MATCH(I$4, raw_by_agency!$1:$1, 0)), "")</f>
        <v>3.1849553648680291</v>
      </c>
    </row>
    <row r="20" spans="1:9" ht="17" customHeight="1" x14ac:dyDescent="0.2">
      <c r="A20" s="94"/>
      <c r="B20" s="91" t="s">
        <v>88</v>
      </c>
      <c r="C20" s="98" t="s">
        <v>89</v>
      </c>
      <c r="D20" s="31">
        <f>_xlfn.IFNA(INDEX(raw_by_agency!$1:$1048576, MATCH($C20, raw_by_agency!$A:$A, 0), MATCH(D$4, raw_by_agency!$1:$1, 0)), "")</f>
        <v>44.386602098466497</v>
      </c>
      <c r="E20" s="76">
        <f>_xlfn.IFNA(INDEX(raw_by_agency!$1:$1048576, MATCH($C20, raw_by_agency!$A:$A, 0), MATCH(E$4, raw_by_agency!$1:$1, 0)), "")</f>
        <v>35.312684365781713</v>
      </c>
      <c r="F20" s="76">
        <f>_xlfn.IFNA(INDEX(raw_by_agency!$1:$1048576, MATCH($C20, raw_by_agency!$A:$A, 0), MATCH(F$4, raw_by_agency!$1:$1, 0)), "")</f>
        <v>23.86556089044085</v>
      </c>
      <c r="G20" s="76">
        <f>_xlfn.IFNA(INDEX(raw_by_agency!$1:$1048576, MATCH($C20, raw_by_agency!$A:$A, 0), MATCH(G$4, raw_by_agency!$1:$1, 0)), "")</f>
        <v>27.67804113880943</v>
      </c>
      <c r="H20" s="76">
        <f>_xlfn.IFNA(INDEX(raw_by_agency!$1:$1048576, MATCH($C20, raw_by_agency!$A:$A, 0), MATCH(H$4, raw_by_agency!$1:$1, 0)), "")</f>
        <v>24.326156812339331</v>
      </c>
      <c r="I20" s="32">
        <f>_xlfn.IFNA(INDEX(raw_by_agency!$1:$1048576, MATCH($C20, raw_by_agency!$A:$A, 0), MATCH(I$4, raw_by_agency!$1:$1, 0)), "")</f>
        <v>22.29326923076923</v>
      </c>
    </row>
    <row r="21" spans="1:9" ht="17" customHeight="1" x14ac:dyDescent="0.2">
      <c r="A21" s="94"/>
      <c r="B21" s="91" t="s">
        <v>130</v>
      </c>
      <c r="C21" s="99" t="s">
        <v>120</v>
      </c>
      <c r="D21" s="31">
        <f>_xlfn.IFNA(INDEX(raw_by_agency!$1:$1048576, MATCH($C21, raw_by_agency!$A:$A, 0), MATCH(D$4, raw_by_agency!$1:$1, 0)), "")</f>
        <v>8.2235839439581397</v>
      </c>
      <c r="E21" s="76">
        <f>_xlfn.IFNA(INDEX(raw_by_agency!$1:$1048576, MATCH($C21, raw_by_agency!$A:$A, 0), MATCH(E$4, raw_by_agency!$1:$1, 0)), "")</f>
        <v>8.1758756759492179</v>
      </c>
      <c r="F21" s="76">
        <f>_xlfn.IFNA(INDEX(raw_by_agency!$1:$1048576, MATCH($C21, raw_by_agency!$A:$A, 0), MATCH(F$4, raw_by_agency!$1:$1, 0)), "")</f>
        <v>6.7538720196901121</v>
      </c>
      <c r="G21" s="76">
        <f>_xlfn.IFNA(INDEX(raw_by_agency!$1:$1048576, MATCH($C21, raw_by_agency!$A:$A, 0), MATCH(G$4, raw_by_agency!$1:$1, 0)), "")</f>
        <v>6.6819001406659977</v>
      </c>
      <c r="H21" s="76">
        <f>_xlfn.IFNA(INDEX(raw_by_agency!$1:$1048576, MATCH($C21, raw_by_agency!$A:$A, 0), MATCH(H$4, raw_by_agency!$1:$1, 0)), "")</f>
        <v>7.3704338645515044</v>
      </c>
      <c r="I21" s="32">
        <f>_xlfn.IFNA(INDEX(raw_by_agency!$1:$1048576, MATCH($C21, raw_by_agency!$A:$A, 0), MATCH(I$4, raw_by_agency!$1:$1, 0)), "")</f>
        <v>7.0054200199366479</v>
      </c>
    </row>
    <row r="22" spans="1:9" ht="17" customHeight="1" x14ac:dyDescent="0.2">
      <c r="A22" s="94"/>
      <c r="B22" s="91" t="s">
        <v>90</v>
      </c>
      <c r="C22" s="98" t="s">
        <v>91</v>
      </c>
      <c r="D22" s="31">
        <f>_xlfn.IFNA(INDEX(raw_by_agency!$1:$1048576, MATCH($C22, raw_by_agency!$A:$A, 0), MATCH(D$4, raw_by_agency!$1:$1, 0)), "")</f>
        <v>0.158999192897498</v>
      </c>
      <c r="E22" s="76">
        <f>_xlfn.IFNA(INDEX(raw_by_agency!$1:$1048576, MATCH($C22, raw_by_agency!$A:$A, 0), MATCH(E$4, raw_by_agency!$1:$1, 0)), "")</f>
        <v>0.2035398230088496</v>
      </c>
      <c r="F22" s="76">
        <f>_xlfn.IFNA(INDEX(raw_by_agency!$1:$1048576, MATCH($C22, raw_by_agency!$A:$A, 0), MATCH(F$4, raw_by_agency!$1:$1, 0)), "")</f>
        <v>2.3745089480576169</v>
      </c>
      <c r="G22" s="76">
        <f>_xlfn.IFNA(INDEX(raw_by_agency!$1:$1048576, MATCH($C22, raw_by_agency!$A:$A, 0), MATCH(G$4, raw_by_agency!$1:$1, 0)), "")</f>
        <v>1.7061708214139759</v>
      </c>
      <c r="H22" s="76">
        <f>_xlfn.IFNA(INDEX(raw_by_agency!$1:$1048576, MATCH($C22, raw_by_agency!$A:$A, 0), MATCH(H$4, raw_by_agency!$1:$1, 0)), "")</f>
        <v>2.0964010282776351</v>
      </c>
      <c r="I22" s="32">
        <f>_xlfn.IFNA(INDEX(raw_by_agency!$1:$1048576, MATCH($C22, raw_by_agency!$A:$A, 0), MATCH(I$4, raw_by_agency!$1:$1, 0)), "")</f>
        <v>2.2956730769230771</v>
      </c>
    </row>
    <row r="23" spans="1:9" ht="17" customHeight="1" x14ac:dyDescent="0.2">
      <c r="A23" s="94"/>
      <c r="B23" s="91" t="s">
        <v>92</v>
      </c>
      <c r="C23" s="98" t="s">
        <v>93</v>
      </c>
      <c r="D23" s="53">
        <f>_xlfn.IFNA(INDEX(raw_by_agency!$1:$1048576, MATCH($C23, raw_by_agency!$A:$A, 0), MATCH(D$4, raw_by_agency!$1:$1, 0)), "")</f>
        <v>1743003.2318493151</v>
      </c>
      <c r="E23" s="75">
        <f>_xlfn.IFNA(INDEX(raw_by_agency!$1:$1048576, MATCH($C23, raw_by_agency!$A:$A, 0), MATCH(E$4, raw_by_agency!$1:$1, 0)), "")</f>
        <v>1592432.211419753</v>
      </c>
      <c r="F23" s="75">
        <f>_xlfn.IFNA(INDEX(raw_by_agency!$1:$1048576, MATCH($C23, raw_by_agency!$A:$A, 0), MATCH(F$4, raw_by_agency!$1:$1, 0)), "")</f>
        <v>1747230.1627015129</v>
      </c>
      <c r="G23" s="75">
        <f>_xlfn.IFNA(INDEX(raw_by_agency!$1:$1048576, MATCH($C23, raw_by_agency!$A:$A, 0), MATCH(G$4, raw_by_agency!$1:$1, 0)), "")</f>
        <v>2193743.2052168762</v>
      </c>
      <c r="H23" s="75">
        <f>_xlfn.IFNA(INDEX(raw_by_agency!$1:$1048576, MATCH($C23, raw_by_agency!$A:$A, 0), MATCH(H$4, raw_by_agency!$1:$1, 0)), "")</f>
        <v>992720.26216890116</v>
      </c>
      <c r="I23" s="54">
        <f>_xlfn.IFNA(INDEX(raw_by_agency!$1:$1048576, MATCH($C23, raw_by_agency!$A:$A, 0), MATCH(I$4, raw_by_agency!$1:$1, 0)), "")</f>
        <v>1873057.335569879</v>
      </c>
    </row>
    <row r="24" spans="1:9" ht="17" customHeight="1" x14ac:dyDescent="0.2">
      <c r="A24" s="94"/>
      <c r="B24" s="91" t="s">
        <v>94</v>
      </c>
      <c r="C24" s="98" t="s">
        <v>95</v>
      </c>
      <c r="D24" s="31">
        <f>_xlfn.IFNA(INDEX(raw_by_agency!$1:$1048576, MATCH($C24, raw_by_agency!$A:$A, 0), MATCH(D$4, raw_by_agency!$1:$1, 0)), "")</f>
        <v>3.427408675799088</v>
      </c>
      <c r="E24" s="76">
        <f>_xlfn.IFNA(INDEX(raw_by_agency!$1:$1048576, MATCH($C24, raw_by_agency!$A:$A, 0), MATCH(E$4, raw_by_agency!$1:$1, 0)), "")</f>
        <v>3.147953507679536</v>
      </c>
      <c r="F24" s="76">
        <f>_xlfn.IFNA(INDEX(raw_by_agency!$1:$1048576, MATCH($C24, raw_by_agency!$A:$A, 0), MATCH(F$4, raw_by_agency!$1:$1, 0)), "")</f>
        <v>3.357279317814458</v>
      </c>
      <c r="G24" s="76">
        <f>_xlfn.IFNA(INDEX(raw_by_agency!$1:$1048576, MATCH($C24, raw_by_agency!$A:$A, 0), MATCH(G$4, raw_by_agency!$1:$1, 0)), "")</f>
        <v>3.9862995323143959</v>
      </c>
      <c r="H24" s="76">
        <f>_xlfn.IFNA(INDEX(raw_by_agency!$1:$1048576, MATCH($C24, raw_by_agency!$A:$A, 0), MATCH(H$4, raw_by_agency!$1:$1, 0)), "")</f>
        <v>2.9949924575481761</v>
      </c>
      <c r="I24" s="32">
        <f>_xlfn.IFNA(INDEX(raw_by_agency!$1:$1048576, MATCH($C24, raw_by_agency!$A:$A, 0), MATCH(I$4, raw_by_agency!$1:$1, 0)), "")</f>
        <v>3.3899658823909351</v>
      </c>
    </row>
    <row r="25" spans="1:9" ht="17" customHeight="1" x14ac:dyDescent="0.2">
      <c r="A25" s="94"/>
      <c r="B25" s="91" t="s">
        <v>96</v>
      </c>
      <c r="C25" s="98" t="s">
        <v>97</v>
      </c>
      <c r="D25" s="31">
        <f>_xlfn.IFNA(INDEX(raw_by_agency!$1:$1048576, MATCH($C25, raw_by_agency!$A:$A, 0), MATCH(D$4, raw_by_agency!$1:$1, 0)), "")</f>
        <v>1.8861111111111111</v>
      </c>
      <c r="E25" s="76">
        <f>_xlfn.IFNA(INDEX(raw_by_agency!$1:$1048576, MATCH($C25, raw_by_agency!$A:$A, 0), MATCH(E$4, raw_by_agency!$1:$1, 0)), "")</f>
        <v>1.4136904761904761</v>
      </c>
      <c r="F25" s="76">
        <f>_xlfn.IFNA(INDEX(raw_by_agency!$1:$1048576, MATCH($C25, raw_by_agency!$A:$A, 0), MATCH(F$4, raw_by_agency!$1:$1, 0)), "")</f>
        <v>2.3206367903968519</v>
      </c>
      <c r="G25" s="76">
        <f>_xlfn.IFNA(INDEX(raw_by_agency!$1:$1048576, MATCH($C25, raw_by_agency!$A:$A, 0), MATCH(G$4, raw_by_agency!$1:$1, 0)), "")</f>
        <v>2.055087380735563</v>
      </c>
      <c r="H25" s="76">
        <f>_xlfn.IFNA(INDEX(raw_by_agency!$1:$1048576, MATCH($C25, raw_by_agency!$A:$A, 0), MATCH(H$4, raw_by_agency!$1:$1, 0)), "")</f>
        <v>4.8731045094032748</v>
      </c>
      <c r="I25" s="32">
        <f>_xlfn.IFNA(INDEX(raw_by_agency!$1:$1048576, MATCH($C25, raw_by_agency!$A:$A, 0), MATCH(I$4, raw_by_agency!$1:$1, 0)), "")</f>
        <v>3.864032961573947</v>
      </c>
    </row>
    <row r="26" spans="1:9" ht="17" customHeight="1" x14ac:dyDescent="0.2">
      <c r="A26" s="94"/>
      <c r="B26" s="91" t="s">
        <v>98</v>
      </c>
      <c r="C26" s="98" t="s">
        <v>99</v>
      </c>
      <c r="D26" s="31">
        <f>_xlfn.IFNA(INDEX(raw_by_agency!$1:$1048576, MATCH($C26, raw_by_agency!$A:$A, 0), MATCH(D$4, raw_by_agency!$1:$1, 0)), "")</f>
        <v>63.092009685230018</v>
      </c>
      <c r="E26" s="76">
        <f>_xlfn.IFNA(INDEX(raw_by_agency!$1:$1048576, MATCH($C26, raw_by_agency!$A:$A, 0), MATCH(E$4, raw_by_agency!$1:$1, 0)), "")</f>
        <v>50.56637168141593</v>
      </c>
      <c r="F26" s="76">
        <f>_xlfn.IFNA(INDEX(raw_by_agency!$1:$1048576, MATCH($C26, raw_by_agency!$A:$A, 0), MATCH(F$4, raw_by_agency!$1:$1, 0)), "")</f>
        <v>32.445656918376258</v>
      </c>
      <c r="G26" s="76">
        <f>_xlfn.IFNA(INDEX(raw_by_agency!$1:$1048576, MATCH($C26, raw_by_agency!$A:$A, 0), MATCH(G$4, raw_by_agency!$1:$1, 0)), "")</f>
        <v>37.983517231984742</v>
      </c>
      <c r="H26" s="76">
        <f>_xlfn.IFNA(INDEX(raw_by_agency!$1:$1048576, MATCH($C26, raw_by_agency!$A:$A, 0), MATCH(H$4, raw_by_agency!$1:$1, 0)), "")</f>
        <v>37.577763496143959</v>
      </c>
      <c r="I26" s="32">
        <f>_xlfn.IFNA(INDEX(raw_by_agency!$1:$1048576, MATCH($C26, raw_by_agency!$A:$A, 0), MATCH(I$4, raw_by_agency!$1:$1, 0)), "")</f>
        <v>29.77644230769231</v>
      </c>
    </row>
    <row r="27" spans="1:9" ht="17" customHeight="1" thickBot="1" x14ac:dyDescent="0.25">
      <c r="A27" s="95"/>
      <c r="B27" s="96" t="s">
        <v>131</v>
      </c>
      <c r="C27" s="74" t="s">
        <v>111</v>
      </c>
      <c r="D27" s="40">
        <f>_xlfn.IFNA(INDEX(raw_by_agency!$1:$1048576, MATCH($C27, raw_by_agency!$A:$A, 0), MATCH(D$4, raw_by_agency!$1:$1, 0)), "")</f>
        <v>10.654236094207659</v>
      </c>
      <c r="E27" s="41">
        <f>_xlfn.IFNA(INDEX(raw_by_agency!$1:$1048576, MATCH($C27, raw_by_agency!$A:$A, 0), MATCH(E$4, raw_by_agency!$1:$1, 0)), "")</f>
        <v>10.852326488044319</v>
      </c>
      <c r="F27" s="41">
        <f>_xlfn.IFNA(INDEX(raw_by_agency!$1:$1048576, MATCH($C27, raw_by_agency!$A:$A, 0), MATCH(F$4, raw_by_agency!$1:$1, 0)), "")</f>
        <v>9.4257605478791326</v>
      </c>
      <c r="G27" s="41">
        <f>_xlfn.IFNA(INDEX(raw_by_agency!$1:$1048576, MATCH($C27, raw_by_agency!$A:$A, 0), MATCH(G$4, raw_by_agency!$1:$1, 0)), "")</f>
        <v>8.4628366900958625</v>
      </c>
      <c r="H27" s="41">
        <f>_xlfn.IFNA(INDEX(raw_by_agency!$1:$1048576, MATCH($C27, raw_by_agency!$A:$A, 0), MATCH(H$4, raw_by_agency!$1:$1, 0)), "")</f>
        <v>9.9881193230401699</v>
      </c>
      <c r="I27" s="42">
        <f>_xlfn.IFNA(INDEX(raw_by_agency!$1:$1048576, MATCH($C27, raw_by_agency!$A:$A, 0), MATCH(I$4, raw_by_agency!$1:$1, 0)), "")</f>
        <v>10.049896197458869</v>
      </c>
    </row>
    <row r="28" spans="1:9" ht="17" customHeight="1" x14ac:dyDescent="0.2">
      <c r="B28" s="43"/>
    </row>
  </sheetData>
  <mergeCells count="8">
    <mergeCell ref="I1:I3"/>
    <mergeCell ref="D1:E1"/>
    <mergeCell ref="D2:E2"/>
    <mergeCell ref="A5:A15"/>
    <mergeCell ref="A16:A27"/>
    <mergeCell ref="F1:F3"/>
    <mergeCell ref="G1:G3"/>
    <mergeCell ref="H1:H3"/>
  </mergeCells>
  <pageMargins left="0.25" right="0.25" top="0.75" bottom="0.75" header="0.3" footer="0.3"/>
  <pageSetup scale="7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A2" sqref="A2:A23"/>
    </sheetView>
  </sheetViews>
  <sheetFormatPr baseColWidth="10" defaultColWidth="8.83203125" defaultRowHeight="15" x14ac:dyDescent="0.2"/>
  <sheetData>
    <row r="1" spans="1:3" x14ac:dyDescent="0.2">
      <c r="B1" s="55" t="s">
        <v>2</v>
      </c>
      <c r="C1" s="55" t="s">
        <v>3</v>
      </c>
    </row>
    <row r="2" spans="1:3" x14ac:dyDescent="0.2">
      <c r="A2" s="55" t="s">
        <v>12</v>
      </c>
      <c r="B2">
        <v>1.006873344311592</v>
      </c>
      <c r="C2">
        <v>8.8481776084051597E-2</v>
      </c>
    </row>
    <row r="3" spans="1:3" x14ac:dyDescent="0.2">
      <c r="A3" s="55" t="s">
        <v>6</v>
      </c>
      <c r="B3">
        <v>1625535.8395673139</v>
      </c>
      <c r="C3">
        <v>9405771.4740427211</v>
      </c>
    </row>
    <row r="4" spans="1:3" x14ac:dyDescent="0.2">
      <c r="A4" s="55" t="s">
        <v>14</v>
      </c>
      <c r="B4">
        <v>1.571991121930264</v>
      </c>
      <c r="C4">
        <v>3.617044821566838</v>
      </c>
    </row>
    <row r="5" spans="1:3" x14ac:dyDescent="0.2">
      <c r="A5" s="55" t="s">
        <v>8</v>
      </c>
      <c r="B5">
        <v>3.9266073472276588</v>
      </c>
      <c r="C5">
        <v>2.50293060782802</v>
      </c>
    </row>
    <row r="6" spans="1:3" x14ac:dyDescent="0.2">
      <c r="A6" s="55" t="s">
        <v>16</v>
      </c>
      <c r="B6">
        <v>1727084.334653025</v>
      </c>
      <c r="C6">
        <v>7836270.3194154724</v>
      </c>
    </row>
    <row r="7" spans="1:3" x14ac:dyDescent="0.2">
      <c r="A7" s="55" t="s">
        <v>17</v>
      </c>
      <c r="B7">
        <v>4.6260283726865792</v>
      </c>
      <c r="C7">
        <v>4.7088159414256827</v>
      </c>
    </row>
    <row r="8" spans="1:3" x14ac:dyDescent="0.2">
      <c r="A8" s="55" t="s">
        <v>18</v>
      </c>
      <c r="B8">
        <v>2.396390910852177</v>
      </c>
      <c r="C8">
        <v>10.754996205588011</v>
      </c>
    </row>
    <row r="9" spans="1:3" x14ac:dyDescent="0.2">
      <c r="A9" s="55" t="s">
        <v>10</v>
      </c>
      <c r="B9">
        <v>1.3024421897121281</v>
      </c>
      <c r="C9">
        <v>1.126173216561817</v>
      </c>
    </row>
    <row r="10" spans="1:3" x14ac:dyDescent="0.2">
      <c r="A10" s="55" t="s">
        <v>39</v>
      </c>
      <c r="B10">
        <v>3.7238980726880779</v>
      </c>
      <c r="C10">
        <v>1.7573259271534269</v>
      </c>
    </row>
    <row r="11" spans="1:3" x14ac:dyDescent="0.2">
      <c r="A11" s="55" t="s">
        <v>41</v>
      </c>
      <c r="B11">
        <v>2.593307112338723</v>
      </c>
      <c r="C11">
        <v>2.455204993999804</v>
      </c>
    </row>
    <row r="12" spans="1:3" x14ac:dyDescent="0.2">
      <c r="A12" s="55" t="s">
        <v>43</v>
      </c>
      <c r="B12">
        <v>1931552.6906637149</v>
      </c>
      <c r="C12">
        <v>3209054.5968731921</v>
      </c>
    </row>
    <row r="13" spans="1:3" x14ac:dyDescent="0.2">
      <c r="A13" s="55" t="s">
        <v>37</v>
      </c>
      <c r="B13">
        <v>1.7317360387698719</v>
      </c>
      <c r="C13">
        <v>4.4245548880034757</v>
      </c>
    </row>
    <row r="14" spans="1:3" x14ac:dyDescent="0.2">
      <c r="A14" s="55" t="s">
        <v>45</v>
      </c>
      <c r="B14">
        <v>38.799266271117347</v>
      </c>
      <c r="C14">
        <v>51.699089262825517</v>
      </c>
    </row>
    <row r="15" spans="1:3" x14ac:dyDescent="0.2">
      <c r="A15" s="55" t="s">
        <v>47</v>
      </c>
      <c r="B15">
        <v>35.426584364447407</v>
      </c>
      <c r="C15">
        <v>45.14556303198998</v>
      </c>
    </row>
    <row r="16" spans="1:3" x14ac:dyDescent="0.2">
      <c r="A16" s="55" t="s">
        <v>26</v>
      </c>
      <c r="B16">
        <v>3.8461120501647659</v>
      </c>
      <c r="C16">
        <v>2.4131537064218351</v>
      </c>
    </row>
    <row r="17" spans="1:3" x14ac:dyDescent="0.2">
      <c r="A17" s="55" t="s">
        <v>28</v>
      </c>
      <c r="B17">
        <v>2.4395369304660099</v>
      </c>
      <c r="C17">
        <v>3.0593431074456792</v>
      </c>
    </row>
    <row r="18" spans="1:3" x14ac:dyDescent="0.2">
      <c r="A18" s="55" t="s">
        <v>30</v>
      </c>
      <c r="B18">
        <v>1985183.640909492</v>
      </c>
      <c r="C18">
        <v>4251777.9897053391</v>
      </c>
    </row>
    <row r="19" spans="1:3" x14ac:dyDescent="0.2">
      <c r="A19" s="55" t="s">
        <v>24</v>
      </c>
      <c r="B19">
        <v>1.6208614520585169</v>
      </c>
      <c r="C19">
        <v>4.1978280849962113</v>
      </c>
    </row>
    <row r="20" spans="1:3" x14ac:dyDescent="0.2">
      <c r="A20" s="55" t="s">
        <v>32</v>
      </c>
      <c r="B20">
        <v>27.76339508129897</v>
      </c>
      <c r="C20">
        <v>36.725971619412469</v>
      </c>
    </row>
    <row r="21" spans="1:3" x14ac:dyDescent="0.2">
      <c r="A21" s="55" t="s">
        <v>34</v>
      </c>
      <c r="B21">
        <v>62.39040764090764</v>
      </c>
      <c r="C21">
        <v>66.338722791219965</v>
      </c>
    </row>
    <row r="22" spans="1:3" x14ac:dyDescent="0.2">
      <c r="A22" s="55" t="s">
        <v>21</v>
      </c>
      <c r="B22">
        <v>43.295324408590467</v>
      </c>
      <c r="C22">
        <v>158.37949741841049</v>
      </c>
    </row>
    <row r="23" spans="1:3" x14ac:dyDescent="0.2">
      <c r="A23" s="55" t="s">
        <v>100</v>
      </c>
      <c r="B23">
        <v>6.4106965494757118</v>
      </c>
      <c r="C23">
        <v>6.7099607617782926</v>
      </c>
    </row>
  </sheetData>
  <pageMargins left="0.75" right="0.75" top="1" bottom="1" header="0.5" footer="0.5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2" sqref="A2:A42"/>
    </sheetView>
  </sheetViews>
  <sheetFormatPr baseColWidth="10" defaultColWidth="8.83203125" defaultRowHeight="15" x14ac:dyDescent="0.2"/>
  <cols>
    <col min="1" max="1" width="20.83203125" bestFit="1" customWidth="1"/>
    <col min="2" max="2" width="16.5" bestFit="1" customWidth="1"/>
    <col min="3" max="3" width="16.83203125" bestFit="1" customWidth="1"/>
    <col min="4" max="4" width="31.83203125" bestFit="1" customWidth="1"/>
    <col min="5" max="5" width="20.5" bestFit="1" customWidth="1"/>
    <col min="6" max="6" width="37.33203125" bestFit="1" customWidth="1"/>
    <col min="7" max="7" width="13.83203125" bestFit="1" customWidth="1"/>
  </cols>
  <sheetData>
    <row r="1" spans="1:7" x14ac:dyDescent="0.2">
      <c r="B1" s="55" t="s">
        <v>49</v>
      </c>
      <c r="C1" s="55" t="s">
        <v>48</v>
      </c>
      <c r="D1" s="55" t="s">
        <v>56</v>
      </c>
      <c r="E1" s="55" t="s">
        <v>50</v>
      </c>
      <c r="F1" s="55" t="s">
        <v>51</v>
      </c>
      <c r="G1" s="55" t="s">
        <v>52</v>
      </c>
    </row>
    <row r="2" spans="1:7" x14ac:dyDescent="0.2">
      <c r="A2" s="55" t="s">
        <v>63</v>
      </c>
      <c r="C2">
        <v>484604.28921124211</v>
      </c>
      <c r="D2">
        <v>432277.87545787537</v>
      </c>
      <c r="E2">
        <v>1860809.5972122659</v>
      </c>
      <c r="F2">
        <v>623421.77604166663</v>
      </c>
      <c r="G2">
        <v>807209.97718631173</v>
      </c>
    </row>
    <row r="3" spans="1:7" x14ac:dyDescent="0.2">
      <c r="A3" s="55" t="s">
        <v>101</v>
      </c>
      <c r="C3">
        <v>365710</v>
      </c>
      <c r="D3">
        <v>388116</v>
      </c>
      <c r="E3">
        <v>734829</v>
      </c>
      <c r="F3">
        <v>436411</v>
      </c>
      <c r="G3">
        <v>325304</v>
      </c>
    </row>
    <row r="4" spans="1:7" x14ac:dyDescent="0.2">
      <c r="A4" s="55" t="s">
        <v>65</v>
      </c>
      <c r="B4">
        <v>3.3729576643045518</v>
      </c>
      <c r="C4">
        <v>2.827344956413441</v>
      </c>
      <c r="D4">
        <v>2.741050730091823</v>
      </c>
      <c r="E4">
        <v>4.2625486762357152</v>
      </c>
      <c r="F4">
        <v>2.825651828490237</v>
      </c>
      <c r="G4">
        <v>3.2266680556278988</v>
      </c>
    </row>
    <row r="5" spans="1:7" x14ac:dyDescent="0.2">
      <c r="A5" s="55" t="s">
        <v>102</v>
      </c>
      <c r="B5">
        <v>3</v>
      </c>
      <c r="C5">
        <v>3</v>
      </c>
      <c r="D5">
        <v>3</v>
      </c>
      <c r="E5">
        <v>3.9589041095890409</v>
      </c>
      <c r="F5">
        <v>2.0027397260273969</v>
      </c>
      <c r="G5">
        <v>3.0849315068493151</v>
      </c>
    </row>
    <row r="6" spans="1:7" x14ac:dyDescent="0.2">
      <c r="A6" s="55" t="s">
        <v>67</v>
      </c>
      <c r="B6">
        <v>1.0164152617568769</v>
      </c>
      <c r="C6">
        <v>1.1568627450980391</v>
      </c>
      <c r="D6">
        <v>1.241758241758242</v>
      </c>
      <c r="E6">
        <v>1.2300603217158179</v>
      </c>
      <c r="F6">
        <v>2.694372294372295</v>
      </c>
      <c r="G6">
        <v>1.581749049429658</v>
      </c>
    </row>
    <row r="7" spans="1:7" x14ac:dyDescent="0.2">
      <c r="A7" s="55" t="s">
        <v>103</v>
      </c>
      <c r="B7">
        <v>1</v>
      </c>
      <c r="C7">
        <v>1</v>
      </c>
      <c r="D7">
        <v>1</v>
      </c>
      <c r="E7">
        <v>1</v>
      </c>
      <c r="F7">
        <v>2</v>
      </c>
      <c r="G7">
        <v>1</v>
      </c>
    </row>
    <row r="8" spans="1:7" x14ac:dyDescent="0.2">
      <c r="A8" s="55" t="s">
        <v>59</v>
      </c>
      <c r="B8">
        <v>2254</v>
      </c>
      <c r="C8">
        <v>1104</v>
      </c>
      <c r="D8">
        <v>273</v>
      </c>
      <c r="E8">
        <v>12555</v>
      </c>
      <c r="F8">
        <v>1155</v>
      </c>
      <c r="G8">
        <v>263</v>
      </c>
    </row>
    <row r="9" spans="1:7" x14ac:dyDescent="0.2">
      <c r="A9" s="55" t="s">
        <v>61</v>
      </c>
      <c r="B9">
        <v>1419</v>
      </c>
      <c r="C9">
        <v>773</v>
      </c>
      <c r="D9">
        <v>170</v>
      </c>
      <c r="E9">
        <v>9356</v>
      </c>
      <c r="F9">
        <v>2015</v>
      </c>
      <c r="G9">
        <v>330</v>
      </c>
    </row>
    <row r="10" spans="1:7" x14ac:dyDescent="0.2">
      <c r="A10" s="55" t="s">
        <v>95</v>
      </c>
      <c r="B10">
        <v>3.357279317814458</v>
      </c>
      <c r="C10">
        <v>3.427408675799088</v>
      </c>
      <c r="D10">
        <v>3.147953507679536</v>
      </c>
      <c r="E10">
        <v>3.9862995323143959</v>
      </c>
      <c r="F10">
        <v>2.9949924575481761</v>
      </c>
      <c r="G10">
        <v>3.3899658823909351</v>
      </c>
    </row>
    <row r="11" spans="1:7" x14ac:dyDescent="0.2">
      <c r="A11" s="55" t="s">
        <v>104</v>
      </c>
      <c r="B11">
        <v>3.2510273972602741</v>
      </c>
      <c r="C11">
        <v>3</v>
      </c>
      <c r="D11">
        <v>3</v>
      </c>
      <c r="E11">
        <v>3.9481735159817348</v>
      </c>
      <c r="F11">
        <v>3</v>
      </c>
      <c r="G11">
        <v>3.228962818003914</v>
      </c>
    </row>
    <row r="12" spans="1:7" x14ac:dyDescent="0.2">
      <c r="A12" s="55" t="s">
        <v>97</v>
      </c>
      <c r="B12">
        <v>2.3206367903968519</v>
      </c>
      <c r="C12">
        <v>1.8861111111111111</v>
      </c>
      <c r="D12">
        <v>1.4136904761904761</v>
      </c>
      <c r="E12">
        <v>2.055087380735563</v>
      </c>
      <c r="F12">
        <v>4.8731045094032748</v>
      </c>
      <c r="G12">
        <v>3.864032961573947</v>
      </c>
    </row>
    <row r="13" spans="1:7" x14ac:dyDescent="0.2">
      <c r="A13" s="55" t="s">
        <v>105</v>
      </c>
      <c r="B13">
        <v>1</v>
      </c>
      <c r="C13">
        <v>1</v>
      </c>
      <c r="D13">
        <v>1</v>
      </c>
      <c r="E13">
        <v>1.333333333333333</v>
      </c>
      <c r="F13">
        <v>4.25</v>
      </c>
      <c r="G13">
        <v>3</v>
      </c>
    </row>
    <row r="14" spans="1:7" x14ac:dyDescent="0.2">
      <c r="A14" s="55" t="s">
        <v>106</v>
      </c>
      <c r="B14">
        <v>40.768890312488153</v>
      </c>
      <c r="C14">
        <v>24.61499044154672</v>
      </c>
      <c r="D14">
        <v>27.709460348981349</v>
      </c>
      <c r="E14">
        <v>36.112336885595042</v>
      </c>
      <c r="F14">
        <v>33.557857127764578</v>
      </c>
      <c r="G14">
        <v>42.336958304202753</v>
      </c>
    </row>
    <row r="15" spans="1:7" x14ac:dyDescent="0.2">
      <c r="A15" s="55" t="s">
        <v>107</v>
      </c>
      <c r="B15">
        <v>32.092592592592602</v>
      </c>
      <c r="C15">
        <v>19.722772277227719</v>
      </c>
      <c r="D15">
        <v>20.79501915708812</v>
      </c>
      <c r="E15">
        <v>25.34615384615385</v>
      </c>
      <c r="F15">
        <v>25.791666666666671</v>
      </c>
      <c r="G15">
        <v>25.62943262411348</v>
      </c>
    </row>
    <row r="16" spans="1:7" x14ac:dyDescent="0.2">
      <c r="A16" s="55" t="s">
        <v>93</v>
      </c>
      <c r="B16">
        <v>1747230.1627015129</v>
      </c>
      <c r="C16">
        <v>1743003.2318493151</v>
      </c>
      <c r="D16">
        <v>1592432.211419753</v>
      </c>
      <c r="E16">
        <v>2193743.2052168762</v>
      </c>
      <c r="F16">
        <v>992720.26216890116</v>
      </c>
      <c r="G16">
        <v>1873057.335569879</v>
      </c>
    </row>
    <row r="17" spans="1:7" x14ac:dyDescent="0.2">
      <c r="A17" s="55" t="s">
        <v>108</v>
      </c>
      <c r="B17">
        <v>828583.5</v>
      </c>
      <c r="C17">
        <v>618323.5</v>
      </c>
      <c r="D17">
        <v>550778.5</v>
      </c>
      <c r="E17">
        <v>1172932.5</v>
      </c>
      <c r="F17">
        <v>581911</v>
      </c>
      <c r="G17">
        <v>1309848.833333333</v>
      </c>
    </row>
    <row r="18" spans="1:7" x14ac:dyDescent="0.2">
      <c r="A18" s="55" t="s">
        <v>91</v>
      </c>
      <c r="B18">
        <v>2.3745089480576169</v>
      </c>
      <c r="C18">
        <v>0.158999192897498</v>
      </c>
      <c r="D18">
        <v>0.2035398230088496</v>
      </c>
      <c r="E18">
        <v>1.7061708214139759</v>
      </c>
      <c r="F18">
        <v>2.0964010282776351</v>
      </c>
      <c r="G18">
        <v>2.2956730769230771</v>
      </c>
    </row>
    <row r="19" spans="1:7" x14ac:dyDescent="0.2">
      <c r="A19" s="55" t="s">
        <v>109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</row>
    <row r="20" spans="1:7" x14ac:dyDescent="0.2">
      <c r="A20" s="55" t="s">
        <v>99</v>
      </c>
      <c r="B20">
        <v>32.445656918376258</v>
      </c>
      <c r="C20">
        <v>63.092009685230018</v>
      </c>
      <c r="D20">
        <v>50.56637168141593</v>
      </c>
      <c r="E20">
        <v>37.983517231984742</v>
      </c>
      <c r="F20">
        <v>37.577763496143959</v>
      </c>
      <c r="G20">
        <v>29.77644230769231</v>
      </c>
    </row>
    <row r="21" spans="1:7" x14ac:dyDescent="0.2">
      <c r="A21" s="55" t="s">
        <v>110</v>
      </c>
      <c r="B21">
        <v>17</v>
      </c>
      <c r="C21">
        <v>39</v>
      </c>
      <c r="D21">
        <v>38</v>
      </c>
      <c r="E21">
        <v>24</v>
      </c>
      <c r="F21">
        <v>25</v>
      </c>
      <c r="G21">
        <v>16</v>
      </c>
    </row>
    <row r="22" spans="1:7" x14ac:dyDescent="0.2">
      <c r="A22" s="55" t="s">
        <v>111</v>
      </c>
      <c r="B22">
        <v>9.4257605478791326</v>
      </c>
      <c r="C22">
        <v>10.654236094207659</v>
      </c>
      <c r="D22">
        <v>10.852326488044319</v>
      </c>
      <c r="E22">
        <v>8.4628366900958625</v>
      </c>
      <c r="F22">
        <v>9.9881193230401699</v>
      </c>
      <c r="G22">
        <v>10.049896197458869</v>
      </c>
    </row>
    <row r="23" spans="1:7" x14ac:dyDescent="0.2">
      <c r="A23" s="55" t="s">
        <v>112</v>
      </c>
      <c r="B23">
        <v>7.7330316742081449</v>
      </c>
      <c r="C23">
        <v>9.5337301587301582</v>
      </c>
      <c r="D23">
        <v>9.387755102040817</v>
      </c>
      <c r="E23">
        <v>7.3834586466165417</v>
      </c>
      <c r="F23">
        <v>7.838709677419355</v>
      </c>
      <c r="G23">
        <v>7.8452380952380949</v>
      </c>
    </row>
    <row r="24" spans="1:7" x14ac:dyDescent="0.2">
      <c r="A24" s="55" t="s">
        <v>85</v>
      </c>
      <c r="B24">
        <v>3.6866899937032569</v>
      </c>
      <c r="C24">
        <v>3.2647041678810842</v>
      </c>
      <c r="D24">
        <v>2.5053740779768181</v>
      </c>
      <c r="E24">
        <v>4.1123973216225584</v>
      </c>
      <c r="F24">
        <v>2.870712321444425</v>
      </c>
      <c r="G24">
        <v>3.4369246893197052</v>
      </c>
    </row>
    <row r="25" spans="1:7" x14ac:dyDescent="0.2">
      <c r="A25" s="55" t="s">
        <v>113</v>
      </c>
      <c r="B25">
        <v>3.5</v>
      </c>
      <c r="C25">
        <v>3</v>
      </c>
      <c r="D25">
        <v>2.9972602739726031</v>
      </c>
      <c r="E25">
        <v>3.6831050228310498</v>
      </c>
      <c r="F25">
        <v>2.666666666666667</v>
      </c>
      <c r="G25">
        <v>3.419178082191781</v>
      </c>
    </row>
    <row r="26" spans="1:7" x14ac:dyDescent="0.2">
      <c r="A26" s="55" t="s">
        <v>87</v>
      </c>
      <c r="B26">
        <v>2.0002356185657519</v>
      </c>
      <c r="C26">
        <v>1.4375</v>
      </c>
      <c r="D26">
        <v>1.2307692307692311</v>
      </c>
      <c r="E26">
        <v>2.0702915480277211</v>
      </c>
      <c r="F26">
        <v>4.298984702507151</v>
      </c>
      <c r="G26">
        <v>3.1849553648680291</v>
      </c>
    </row>
    <row r="27" spans="1:7" x14ac:dyDescent="0.2">
      <c r="A27" s="55" t="s">
        <v>114</v>
      </c>
      <c r="B27">
        <v>1</v>
      </c>
      <c r="C27">
        <v>1</v>
      </c>
      <c r="D27">
        <v>1</v>
      </c>
      <c r="E27">
        <v>1</v>
      </c>
      <c r="F27">
        <v>4</v>
      </c>
      <c r="G27">
        <v>2.1428571428571428</v>
      </c>
    </row>
    <row r="28" spans="1:7" x14ac:dyDescent="0.2">
      <c r="A28" s="55" t="s">
        <v>115</v>
      </c>
      <c r="B28">
        <v>69.032463156207797</v>
      </c>
      <c r="C28">
        <v>41.597179106201459</v>
      </c>
      <c r="D28">
        <v>47.491556417602958</v>
      </c>
      <c r="E28">
        <v>64.880640629414827</v>
      </c>
      <c r="F28">
        <v>56.449825822529107</v>
      </c>
      <c r="G28">
        <v>68.552608049825309</v>
      </c>
    </row>
    <row r="29" spans="1:7" x14ac:dyDescent="0.2">
      <c r="A29" s="55" t="s">
        <v>116</v>
      </c>
      <c r="B29">
        <v>53.969736842105263</v>
      </c>
      <c r="C29">
        <v>32.625</v>
      </c>
      <c r="D29">
        <v>36</v>
      </c>
      <c r="E29">
        <v>47</v>
      </c>
      <c r="F29">
        <v>44.035714285714278</v>
      </c>
      <c r="G29">
        <v>47.488839285714278</v>
      </c>
    </row>
    <row r="30" spans="1:7" x14ac:dyDescent="0.2">
      <c r="A30" s="55" t="s">
        <v>83</v>
      </c>
      <c r="B30">
        <v>1497558.122615576</v>
      </c>
      <c r="C30">
        <v>663651.55625000002</v>
      </c>
      <c r="D30">
        <v>389414.42424242431</v>
      </c>
      <c r="E30">
        <v>2321088.7548239939</v>
      </c>
      <c r="F30">
        <v>817386.32660968101</v>
      </c>
      <c r="G30">
        <v>1570176.990818593</v>
      </c>
    </row>
    <row r="31" spans="1:7" x14ac:dyDescent="0.2">
      <c r="A31" s="55" t="s">
        <v>117</v>
      </c>
      <c r="B31">
        <v>768362.35714285716</v>
      </c>
      <c r="C31">
        <v>462849</v>
      </c>
      <c r="D31">
        <v>373513</v>
      </c>
      <c r="E31">
        <v>900184.5</v>
      </c>
      <c r="F31">
        <v>436762.6</v>
      </c>
      <c r="G31">
        <v>878461.33333333326</v>
      </c>
    </row>
    <row r="32" spans="1:7" x14ac:dyDescent="0.2">
      <c r="A32" s="55" t="s">
        <v>81</v>
      </c>
      <c r="B32">
        <v>2.3007420340462681</v>
      </c>
      <c r="C32">
        <v>5.1654560129136398E-2</v>
      </c>
      <c r="D32">
        <v>5.0147492625368731E-2</v>
      </c>
      <c r="E32">
        <v>1.6236207601144259</v>
      </c>
      <c r="F32">
        <v>1.843508997429306</v>
      </c>
      <c r="G32">
        <v>2.067307692307693</v>
      </c>
    </row>
    <row r="33" spans="1:7" x14ac:dyDescent="0.2">
      <c r="A33" s="55" t="s">
        <v>118</v>
      </c>
      <c r="B33">
        <v>1</v>
      </c>
      <c r="C33">
        <v>0</v>
      </c>
      <c r="D33">
        <v>0</v>
      </c>
      <c r="E33">
        <v>1</v>
      </c>
      <c r="F33">
        <v>1</v>
      </c>
      <c r="G33">
        <v>1</v>
      </c>
    </row>
    <row r="34" spans="1:7" x14ac:dyDescent="0.2">
      <c r="A34" s="55" t="s">
        <v>89</v>
      </c>
      <c r="B34">
        <v>23.86556089044085</v>
      </c>
      <c r="C34">
        <v>44.386602098466497</v>
      </c>
      <c r="D34">
        <v>35.312684365781713</v>
      </c>
      <c r="E34">
        <v>27.67804113880943</v>
      </c>
      <c r="F34">
        <v>24.326156812339331</v>
      </c>
      <c r="G34">
        <v>22.29326923076923</v>
      </c>
    </row>
    <row r="35" spans="1:7" x14ac:dyDescent="0.2">
      <c r="A35" s="55" t="s">
        <v>119</v>
      </c>
      <c r="B35">
        <v>13</v>
      </c>
      <c r="C35">
        <v>29</v>
      </c>
      <c r="D35">
        <v>24</v>
      </c>
      <c r="E35">
        <v>17</v>
      </c>
      <c r="F35">
        <v>16</v>
      </c>
      <c r="G35">
        <v>12</v>
      </c>
    </row>
    <row r="36" spans="1:7" x14ac:dyDescent="0.2">
      <c r="A36" s="55" t="s">
        <v>120</v>
      </c>
      <c r="B36">
        <v>6.7538720196901121</v>
      </c>
      <c r="C36">
        <v>8.2235839439581397</v>
      </c>
      <c r="D36">
        <v>8.1758756759492179</v>
      </c>
      <c r="E36">
        <v>6.6819001406659977</v>
      </c>
      <c r="F36">
        <v>7.3704338645515044</v>
      </c>
      <c r="G36">
        <v>7.0054200199366479</v>
      </c>
    </row>
    <row r="37" spans="1:7" x14ac:dyDescent="0.2">
      <c r="A37" s="55" t="s">
        <v>121</v>
      </c>
      <c r="B37">
        <v>6.3542483660130724</v>
      </c>
      <c r="C37">
        <v>8.0956959706959708</v>
      </c>
      <c r="D37">
        <v>7.9893617021276597</v>
      </c>
      <c r="E37">
        <v>6.3636363636363633</v>
      </c>
      <c r="F37">
        <v>6.4285714285714288</v>
      </c>
      <c r="G37">
        <v>6.0972850678733028</v>
      </c>
    </row>
    <row r="38" spans="1:7" x14ac:dyDescent="0.2">
      <c r="A38" s="55" t="s">
        <v>70</v>
      </c>
      <c r="B38" t="s">
        <v>122</v>
      </c>
      <c r="C38" t="s">
        <v>122</v>
      </c>
      <c r="D38" t="s">
        <v>122</v>
      </c>
      <c r="E38" t="s">
        <v>122</v>
      </c>
      <c r="F38" t="s">
        <v>122</v>
      </c>
      <c r="G38" t="s">
        <v>122</v>
      </c>
    </row>
    <row r="39" spans="1:7" x14ac:dyDescent="0.2">
      <c r="A39" s="55" t="s">
        <v>72</v>
      </c>
      <c r="B39" t="s">
        <v>123</v>
      </c>
      <c r="C39" t="s">
        <v>123</v>
      </c>
      <c r="D39" t="s">
        <v>123</v>
      </c>
      <c r="E39" t="s">
        <v>123</v>
      </c>
      <c r="F39" t="s">
        <v>124</v>
      </c>
      <c r="G39" t="s">
        <v>125</v>
      </c>
    </row>
    <row r="40" spans="1:7" x14ac:dyDescent="0.2">
      <c r="A40" s="55" t="s">
        <v>74</v>
      </c>
      <c r="B40" t="s">
        <v>125</v>
      </c>
      <c r="C40" t="s">
        <v>124</v>
      </c>
      <c r="D40" t="s">
        <v>124</v>
      </c>
      <c r="E40" t="s">
        <v>125</v>
      </c>
      <c r="F40" t="s">
        <v>125</v>
      </c>
      <c r="G40" t="s">
        <v>124</v>
      </c>
    </row>
    <row r="41" spans="1:7" x14ac:dyDescent="0.2">
      <c r="A41" s="55" t="s">
        <v>76</v>
      </c>
      <c r="B41" t="s">
        <v>124</v>
      </c>
      <c r="C41" t="s">
        <v>125</v>
      </c>
      <c r="D41" t="s">
        <v>125</v>
      </c>
      <c r="E41" t="s">
        <v>124</v>
      </c>
      <c r="F41" t="s">
        <v>126</v>
      </c>
      <c r="G41" t="s">
        <v>127</v>
      </c>
    </row>
    <row r="42" spans="1:7" x14ac:dyDescent="0.2">
      <c r="A42" s="55" t="s">
        <v>78</v>
      </c>
      <c r="B42" t="s">
        <v>127</v>
      </c>
      <c r="C42" t="s">
        <v>127</v>
      </c>
      <c r="D42" t="s">
        <v>127</v>
      </c>
      <c r="E42" t="s">
        <v>127</v>
      </c>
      <c r="F42" t="s">
        <v>123</v>
      </c>
      <c r="G42" t="s">
        <v>128</v>
      </c>
    </row>
  </sheetData>
  <pageMargins left="0.75" right="0.75" top="1" bottom="1" header="0.5" footer="0.5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overall_statistics</vt:lpstr>
      <vt:lpstr>statistics_by_agency</vt:lpstr>
      <vt:lpstr>RAW ==&gt;</vt:lpstr>
      <vt:lpstr>raw_all</vt:lpstr>
      <vt:lpstr>raw_by_agency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Guetta Jeanrenaud</cp:lastModifiedBy>
  <cp:lastPrinted>2018-08-15T21:37:03Z</cp:lastPrinted>
  <dcterms:created xsi:type="dcterms:W3CDTF">2018-08-02T18:59:09Z</dcterms:created>
  <dcterms:modified xsi:type="dcterms:W3CDTF">2018-10-27T00:41:47Z</dcterms:modified>
</cp:coreProperties>
</file>